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TCULATIONS BY YEAR\2018-2019 Payable\"/>
    </mc:Choice>
  </mc:AlternateContent>
  <bookViews>
    <workbookView xWindow="0" yWindow="0" windowWidth="20160" windowHeight="8830"/>
  </bookViews>
  <sheets>
    <sheet name="June 2019 Eligible Payment" sheetId="2" r:id="rId1"/>
  </sheets>
  <definedNames>
    <definedName name="_xlnm.Print_Titles" localSheetId="0">'June 2019 Eligible Payment'!$1:$5</definedName>
  </definedNames>
  <calcPr calcId="162913"/>
</workbook>
</file>

<file path=xl/calcChain.xml><?xml version="1.0" encoding="utf-8"?>
<calcChain xmlns="http://schemas.openxmlformats.org/spreadsheetml/2006/main">
  <c r="D441" i="2" l="1"/>
  <c r="D439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N433" i="2" l="1"/>
  <c r="L437" i="2"/>
  <c r="J425" i="2"/>
  <c r="J426" i="2"/>
  <c r="J427" i="2"/>
  <c r="J428" i="2"/>
  <c r="J429" i="2"/>
  <c r="J430" i="2"/>
  <c r="H432" i="2" l="1"/>
  <c r="D440" i="2" s="1"/>
  <c r="I432" i="2"/>
  <c r="J432" i="2"/>
  <c r="K325" i="2" s="1"/>
  <c r="L440" i="2" l="1"/>
  <c r="K21" i="2"/>
  <c r="K53" i="2"/>
  <c r="K85" i="2"/>
  <c r="K117" i="2"/>
  <c r="K10" i="2"/>
  <c r="K42" i="2"/>
  <c r="K74" i="2"/>
  <c r="K106" i="2"/>
  <c r="K138" i="2"/>
  <c r="K23" i="2"/>
  <c r="K55" i="2"/>
  <c r="K87" i="2"/>
  <c r="K119" i="2"/>
  <c r="K151" i="2"/>
  <c r="K183" i="2"/>
  <c r="K215" i="2"/>
  <c r="K247" i="2"/>
  <c r="K279" i="2"/>
  <c r="K311" i="2"/>
  <c r="K268" i="2"/>
  <c r="K348" i="2"/>
  <c r="K412" i="2"/>
  <c r="K310" i="2"/>
  <c r="K410" i="2"/>
  <c r="K44" i="2"/>
  <c r="K88" i="2"/>
  <c r="K132" i="2"/>
  <c r="K172" i="2"/>
  <c r="K216" i="2"/>
  <c r="K260" i="2"/>
  <c r="K344" i="2"/>
  <c r="K404" i="2"/>
  <c r="K314" i="2"/>
  <c r="K149" i="2"/>
  <c r="K213" i="2"/>
  <c r="K277" i="2"/>
  <c r="K25" i="2"/>
  <c r="K57" i="2"/>
  <c r="K89" i="2"/>
  <c r="K121" i="2"/>
  <c r="K14" i="2"/>
  <c r="K46" i="2"/>
  <c r="K78" i="2"/>
  <c r="K110" i="2"/>
  <c r="K142" i="2"/>
  <c r="K27" i="2"/>
  <c r="K59" i="2"/>
  <c r="K91" i="2"/>
  <c r="K123" i="2"/>
  <c r="K155" i="2"/>
  <c r="K187" i="2"/>
  <c r="K219" i="2"/>
  <c r="K251" i="2"/>
  <c r="K283" i="2"/>
  <c r="K315" i="2"/>
  <c r="K280" i="2"/>
  <c r="K360" i="2"/>
  <c r="K420" i="2"/>
  <c r="K322" i="2"/>
  <c r="K8" i="2"/>
  <c r="K52" i="2"/>
  <c r="K92" i="2"/>
  <c r="K136" i="2"/>
  <c r="K180" i="2"/>
  <c r="K220" i="2"/>
  <c r="K264" i="2"/>
  <c r="K352" i="2"/>
  <c r="K416" i="2"/>
  <c r="K326" i="2"/>
  <c r="K165" i="2"/>
  <c r="K229" i="2"/>
  <c r="K293" i="2"/>
  <c r="K37" i="2"/>
  <c r="K101" i="2"/>
  <c r="K26" i="2"/>
  <c r="K122" i="2"/>
  <c r="K71" i="2"/>
  <c r="K135" i="2"/>
  <c r="K199" i="2"/>
  <c r="K295" i="2"/>
  <c r="K316" i="2"/>
  <c r="K266" i="2"/>
  <c r="K68" i="2"/>
  <c r="K196" i="2"/>
  <c r="K236" i="2"/>
  <c r="K372" i="2"/>
  <c r="K262" i="2"/>
  <c r="K362" i="2"/>
  <c r="K181" i="2"/>
  <c r="K245" i="2"/>
  <c r="K309" i="2"/>
  <c r="K69" i="2"/>
  <c r="K133" i="2"/>
  <c r="K58" i="2"/>
  <c r="K90" i="2"/>
  <c r="K7" i="2"/>
  <c r="K39" i="2"/>
  <c r="K103" i="2"/>
  <c r="K167" i="2"/>
  <c r="K231" i="2"/>
  <c r="K263" i="2"/>
  <c r="K327" i="2"/>
  <c r="K380" i="2"/>
  <c r="K358" i="2"/>
  <c r="K24" i="2"/>
  <c r="K108" i="2"/>
  <c r="K152" i="2"/>
  <c r="K292" i="2"/>
  <c r="K9" i="2"/>
  <c r="K41" i="2"/>
  <c r="K73" i="2"/>
  <c r="K105" i="2"/>
  <c r="K137" i="2"/>
  <c r="K30" i="2"/>
  <c r="K62" i="2"/>
  <c r="K94" i="2"/>
  <c r="K126" i="2"/>
  <c r="K11" i="2"/>
  <c r="K43" i="2"/>
  <c r="K75" i="2"/>
  <c r="K107" i="2"/>
  <c r="K139" i="2"/>
  <c r="K171" i="2"/>
  <c r="K203" i="2"/>
  <c r="K235" i="2"/>
  <c r="K267" i="2"/>
  <c r="K299" i="2"/>
  <c r="K331" i="2"/>
  <c r="K324" i="2"/>
  <c r="K392" i="2"/>
  <c r="K274" i="2"/>
  <c r="K370" i="2"/>
  <c r="K28" i="2"/>
  <c r="K72" i="2"/>
  <c r="K116" i="2"/>
  <c r="K156" i="2"/>
  <c r="K200" i="2"/>
  <c r="K244" i="2"/>
  <c r="K296" i="2"/>
  <c r="K384" i="2"/>
  <c r="K278" i="2"/>
  <c r="K378" i="2"/>
  <c r="K197" i="2"/>
  <c r="K261" i="2"/>
  <c r="K425" i="2"/>
  <c r="K429" i="2"/>
  <c r="K426" i="2"/>
  <c r="K430" i="2"/>
  <c r="K427" i="2"/>
  <c r="K428" i="2"/>
  <c r="K64" i="2"/>
  <c r="K128" i="2"/>
  <c r="K192" i="2"/>
  <c r="K351" i="2"/>
  <c r="K367" i="2"/>
  <c r="K383" i="2"/>
  <c r="K399" i="2"/>
  <c r="K415" i="2"/>
  <c r="K29" i="2"/>
  <c r="K61" i="2"/>
  <c r="K109" i="2"/>
  <c r="K125" i="2"/>
  <c r="K34" i="2"/>
  <c r="K66" i="2"/>
  <c r="K114" i="2"/>
  <c r="K146" i="2"/>
  <c r="K15" i="2"/>
  <c r="K31" i="2"/>
  <c r="K63" i="2"/>
  <c r="K79" i="2"/>
  <c r="K95" i="2"/>
  <c r="K111" i="2"/>
  <c r="K127" i="2"/>
  <c r="K143" i="2"/>
  <c r="K159" i="2"/>
  <c r="K175" i="2"/>
  <c r="K191" i="2"/>
  <c r="K207" i="2"/>
  <c r="K223" i="2"/>
  <c r="K239" i="2"/>
  <c r="K255" i="2"/>
  <c r="K271" i="2"/>
  <c r="K287" i="2"/>
  <c r="K303" i="2"/>
  <c r="K319" i="2"/>
  <c r="K335" i="2"/>
  <c r="K300" i="2"/>
  <c r="K332" i="2"/>
  <c r="K368" i="2"/>
  <c r="K400" i="2"/>
  <c r="K242" i="2"/>
  <c r="K286" i="2"/>
  <c r="K338" i="2"/>
  <c r="K382" i="2"/>
  <c r="K12" i="2"/>
  <c r="K36" i="2"/>
  <c r="K56" i="2"/>
  <c r="K76" i="2"/>
  <c r="K100" i="2"/>
  <c r="K120" i="2"/>
  <c r="K140" i="2"/>
  <c r="K164" i="2"/>
  <c r="K184" i="2"/>
  <c r="K204" i="2"/>
  <c r="K228" i="2"/>
  <c r="K248" i="2"/>
  <c r="K276" i="2"/>
  <c r="K312" i="2"/>
  <c r="K356" i="2"/>
  <c r="K388" i="2"/>
  <c r="K238" i="2"/>
  <c r="K290" i="2"/>
  <c r="K334" i="2"/>
  <c r="K386" i="2"/>
  <c r="K153" i="2"/>
  <c r="K169" i="2"/>
  <c r="K185" i="2"/>
  <c r="K201" i="2"/>
  <c r="K217" i="2"/>
  <c r="K233" i="2"/>
  <c r="K249" i="2"/>
  <c r="K265" i="2"/>
  <c r="K281" i="2"/>
  <c r="K297" i="2"/>
  <c r="K313" i="2"/>
  <c r="K329" i="2"/>
  <c r="K345" i="2"/>
  <c r="K361" i="2"/>
  <c r="K377" i="2"/>
  <c r="K393" i="2"/>
  <c r="K409" i="2"/>
  <c r="K154" i="2"/>
  <c r="K170" i="2"/>
  <c r="K186" i="2"/>
  <c r="K202" i="2"/>
  <c r="K218" i="2"/>
  <c r="K234" i="2"/>
  <c r="K282" i="2"/>
  <c r="K330" i="2"/>
  <c r="K374" i="2"/>
  <c r="K414" i="2"/>
  <c r="K347" i="2"/>
  <c r="K371" i="2"/>
  <c r="K391" i="2"/>
  <c r="K411" i="2"/>
  <c r="K48" i="2"/>
  <c r="K160" i="2"/>
  <c r="K240" i="2"/>
  <c r="K304" i="2"/>
  <c r="K341" i="2"/>
  <c r="K357" i="2"/>
  <c r="K373" i="2"/>
  <c r="K389" i="2"/>
  <c r="K405" i="2"/>
  <c r="K421" i="2"/>
  <c r="K166" i="2"/>
  <c r="K182" i="2"/>
  <c r="K198" i="2"/>
  <c r="K214" i="2"/>
  <c r="K230" i="2"/>
  <c r="K270" i="2"/>
  <c r="K318" i="2"/>
  <c r="K366" i="2"/>
  <c r="K144" i="2"/>
  <c r="K343" i="2"/>
  <c r="K363" i="2"/>
  <c r="K387" i="2"/>
  <c r="K407" i="2"/>
  <c r="K32" i="2"/>
  <c r="K112" i="2"/>
  <c r="K224" i="2"/>
  <c r="K288" i="2"/>
  <c r="K13" i="2"/>
  <c r="K45" i="2"/>
  <c r="K77" i="2"/>
  <c r="K93" i="2"/>
  <c r="K141" i="2"/>
  <c r="K18" i="2"/>
  <c r="K50" i="2"/>
  <c r="K82" i="2"/>
  <c r="K98" i="2"/>
  <c r="K130" i="2"/>
  <c r="K47" i="2"/>
  <c r="K17" i="2"/>
  <c r="K33" i="2"/>
  <c r="K49" i="2"/>
  <c r="K65" i="2"/>
  <c r="K81" i="2"/>
  <c r="K97" i="2"/>
  <c r="K113" i="2"/>
  <c r="K129" i="2"/>
  <c r="K145" i="2"/>
  <c r="K22" i="2"/>
  <c r="K38" i="2"/>
  <c r="K54" i="2"/>
  <c r="K70" i="2"/>
  <c r="K86" i="2"/>
  <c r="K102" i="2"/>
  <c r="K118" i="2"/>
  <c r="K134" i="2"/>
  <c r="K150" i="2"/>
  <c r="K19" i="2"/>
  <c r="K35" i="2"/>
  <c r="K51" i="2"/>
  <c r="K67" i="2"/>
  <c r="K83" i="2"/>
  <c r="K99" i="2"/>
  <c r="K115" i="2"/>
  <c r="K131" i="2"/>
  <c r="K147" i="2"/>
  <c r="K163" i="2"/>
  <c r="K179" i="2"/>
  <c r="K195" i="2"/>
  <c r="K211" i="2"/>
  <c r="K227" i="2"/>
  <c r="K243" i="2"/>
  <c r="K259" i="2"/>
  <c r="K275" i="2"/>
  <c r="K291" i="2"/>
  <c r="K307" i="2"/>
  <c r="K323" i="2"/>
  <c r="K339" i="2"/>
  <c r="K308" i="2"/>
  <c r="K340" i="2"/>
  <c r="K376" i="2"/>
  <c r="K408" i="2"/>
  <c r="K254" i="2"/>
  <c r="K298" i="2"/>
  <c r="K350" i="2"/>
  <c r="K398" i="2"/>
  <c r="K20" i="2"/>
  <c r="K40" i="2"/>
  <c r="K60" i="2"/>
  <c r="K84" i="2"/>
  <c r="K104" i="2"/>
  <c r="K124" i="2"/>
  <c r="K148" i="2"/>
  <c r="K168" i="2"/>
  <c r="K188" i="2"/>
  <c r="K212" i="2"/>
  <c r="K232" i="2"/>
  <c r="K252" i="2"/>
  <c r="K284" i="2"/>
  <c r="K328" i="2"/>
  <c r="K364" i="2"/>
  <c r="K396" i="2"/>
  <c r="K250" i="2"/>
  <c r="K302" i="2"/>
  <c r="K346" i="2"/>
  <c r="K394" i="2"/>
  <c r="K157" i="2"/>
  <c r="K173" i="2"/>
  <c r="K189" i="2"/>
  <c r="K205" i="2"/>
  <c r="K221" i="2"/>
  <c r="K237" i="2"/>
  <c r="K253" i="2"/>
  <c r="K269" i="2"/>
  <c r="K285" i="2"/>
  <c r="K301" i="2"/>
  <c r="K317" i="2"/>
  <c r="K333" i="2"/>
  <c r="K349" i="2"/>
  <c r="K365" i="2"/>
  <c r="K381" i="2"/>
  <c r="K397" i="2"/>
  <c r="K413" i="2"/>
  <c r="K158" i="2"/>
  <c r="K174" i="2"/>
  <c r="K190" i="2"/>
  <c r="K206" i="2"/>
  <c r="K222" i="2"/>
  <c r="K246" i="2"/>
  <c r="K294" i="2"/>
  <c r="K342" i="2"/>
  <c r="K390" i="2"/>
  <c r="K418" i="2"/>
  <c r="K355" i="2"/>
  <c r="K375" i="2"/>
  <c r="K395" i="2"/>
  <c r="K419" i="2"/>
  <c r="K80" i="2"/>
  <c r="K176" i="2"/>
  <c r="K256" i="2"/>
  <c r="K320" i="2"/>
  <c r="K406" i="2"/>
  <c r="K161" i="2"/>
  <c r="K177" i="2"/>
  <c r="K193" i="2"/>
  <c r="K209" i="2"/>
  <c r="K225" i="2"/>
  <c r="K241" i="2"/>
  <c r="K257" i="2"/>
  <c r="K273" i="2"/>
  <c r="K289" i="2"/>
  <c r="K305" i="2"/>
  <c r="K321" i="2"/>
  <c r="K337" i="2"/>
  <c r="K353" i="2"/>
  <c r="K369" i="2"/>
  <c r="K385" i="2"/>
  <c r="K401" i="2"/>
  <c r="K417" i="2"/>
  <c r="K162" i="2"/>
  <c r="K178" i="2"/>
  <c r="K194" i="2"/>
  <c r="K210" i="2"/>
  <c r="K226" i="2"/>
  <c r="K258" i="2"/>
  <c r="K306" i="2"/>
  <c r="K354" i="2"/>
  <c r="K402" i="2"/>
  <c r="K422" i="2"/>
  <c r="K359" i="2"/>
  <c r="K379" i="2"/>
  <c r="K403" i="2"/>
  <c r="K16" i="2"/>
  <c r="K96" i="2"/>
  <c r="K208" i="2"/>
  <c r="K272" i="2"/>
  <c r="K336" i="2"/>
  <c r="L439" i="2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K432" i="2" l="1"/>
  <c r="D432" i="2"/>
  <c r="E432" i="2"/>
  <c r="F432" i="2"/>
  <c r="G375" i="2" s="1"/>
  <c r="C432" i="2"/>
  <c r="G70" i="2" l="1"/>
  <c r="G7" i="2"/>
  <c r="G303" i="2"/>
  <c r="G221" i="2"/>
  <c r="G133" i="2"/>
  <c r="G359" i="2"/>
  <c r="G281" i="2"/>
  <c r="G200" i="2"/>
  <c r="G101" i="2"/>
  <c r="G407" i="2"/>
  <c r="G343" i="2"/>
  <c r="G260" i="2"/>
  <c r="G179" i="2"/>
  <c r="G10" i="2"/>
  <c r="D436" i="2"/>
  <c r="D434" i="2"/>
  <c r="O431" i="2"/>
  <c r="G391" i="2"/>
  <c r="G324" i="2"/>
  <c r="G239" i="2"/>
  <c r="G157" i="2"/>
  <c r="G38" i="2"/>
  <c r="G419" i="2"/>
  <c r="G403" i="2"/>
  <c r="G387" i="2"/>
  <c r="G371" i="2"/>
  <c r="G355" i="2"/>
  <c r="G339" i="2"/>
  <c r="G319" i="2"/>
  <c r="G297" i="2"/>
  <c r="G276" i="2"/>
  <c r="G255" i="2"/>
  <c r="G233" i="2"/>
  <c r="G216" i="2"/>
  <c r="G195" i="2"/>
  <c r="G173" i="2"/>
  <c r="G152" i="2"/>
  <c r="G125" i="2"/>
  <c r="G93" i="2"/>
  <c r="G62" i="2"/>
  <c r="G30" i="2"/>
  <c r="G415" i="2"/>
  <c r="G399" i="2"/>
  <c r="G383" i="2"/>
  <c r="G367" i="2"/>
  <c r="G351" i="2"/>
  <c r="G334" i="2"/>
  <c r="G313" i="2"/>
  <c r="G292" i="2"/>
  <c r="G271" i="2"/>
  <c r="G249" i="2"/>
  <c r="G429" i="2"/>
  <c r="G211" i="2"/>
  <c r="G189" i="2"/>
  <c r="G168" i="2"/>
  <c r="G147" i="2"/>
  <c r="G117" i="2"/>
  <c r="G86" i="2"/>
  <c r="G54" i="2"/>
  <c r="G22" i="2"/>
  <c r="G411" i="2"/>
  <c r="G395" i="2"/>
  <c r="G379" i="2"/>
  <c r="G363" i="2"/>
  <c r="G347" i="2"/>
  <c r="G328" i="2"/>
  <c r="G308" i="2"/>
  <c r="G287" i="2"/>
  <c r="G265" i="2"/>
  <c r="G244" i="2"/>
  <c r="G426" i="2"/>
  <c r="G205" i="2"/>
  <c r="G184" i="2"/>
  <c r="G163" i="2"/>
  <c r="G141" i="2"/>
  <c r="G109" i="2"/>
  <c r="G78" i="2"/>
  <c r="G46" i="2"/>
  <c r="G14" i="2"/>
  <c r="G421" i="2"/>
  <c r="G417" i="2"/>
  <c r="G413" i="2"/>
  <c r="G409" i="2"/>
  <c r="G405" i="2"/>
  <c r="G401" i="2"/>
  <c r="G397" i="2"/>
  <c r="G393" i="2"/>
  <c r="G389" i="2"/>
  <c r="G385" i="2"/>
  <c r="G381" i="2"/>
  <c r="G377" i="2"/>
  <c r="G373" i="2"/>
  <c r="G369" i="2"/>
  <c r="G365" i="2"/>
  <c r="G361" i="2"/>
  <c r="G357" i="2"/>
  <c r="G353" i="2"/>
  <c r="G349" i="2"/>
  <c r="G345" i="2"/>
  <c r="G341" i="2"/>
  <c r="G336" i="2"/>
  <c r="G331" i="2"/>
  <c r="G327" i="2"/>
  <c r="G321" i="2"/>
  <c r="G316" i="2"/>
  <c r="G311" i="2"/>
  <c r="G305" i="2"/>
  <c r="G300" i="2"/>
  <c r="G295" i="2"/>
  <c r="G289" i="2"/>
  <c r="G284" i="2"/>
  <c r="G279" i="2"/>
  <c r="G273" i="2"/>
  <c r="G268" i="2"/>
  <c r="G263" i="2"/>
  <c r="G257" i="2"/>
  <c r="G252" i="2"/>
  <c r="G247" i="2"/>
  <c r="G241" i="2"/>
  <c r="G236" i="2"/>
  <c r="G231" i="2"/>
  <c r="G427" i="2"/>
  <c r="G224" i="2"/>
  <c r="G219" i="2"/>
  <c r="G213" i="2"/>
  <c r="G208" i="2"/>
  <c r="G203" i="2"/>
  <c r="G197" i="2"/>
  <c r="G192" i="2"/>
  <c r="G187" i="2"/>
  <c r="G181" i="2"/>
  <c r="G176" i="2"/>
  <c r="G171" i="2"/>
  <c r="G165" i="2"/>
  <c r="G160" i="2"/>
  <c r="G155" i="2"/>
  <c r="G149" i="2"/>
  <c r="G144" i="2"/>
  <c r="G137" i="2"/>
  <c r="G129" i="2"/>
  <c r="G121" i="2"/>
  <c r="G113" i="2"/>
  <c r="G105" i="2"/>
  <c r="G97" i="2"/>
  <c r="G89" i="2"/>
  <c r="G82" i="2"/>
  <c r="G74" i="2"/>
  <c r="G66" i="2"/>
  <c r="G58" i="2"/>
  <c r="G50" i="2"/>
  <c r="G42" i="2"/>
  <c r="G34" i="2"/>
  <c r="G26" i="2"/>
  <c r="G18" i="2"/>
  <c r="G11" i="2"/>
  <c r="G15" i="2"/>
  <c r="G19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83" i="2"/>
  <c r="G425" i="2"/>
  <c r="G90" i="2"/>
  <c r="G94" i="2"/>
  <c r="G98" i="2"/>
  <c r="G102" i="2"/>
  <c r="G106" i="2"/>
  <c r="G110" i="2"/>
  <c r="G114" i="2"/>
  <c r="G118" i="2"/>
  <c r="G122" i="2"/>
  <c r="G126" i="2"/>
  <c r="G130" i="2"/>
  <c r="G134" i="2"/>
  <c r="G138" i="2"/>
  <c r="G142" i="2"/>
  <c r="G146" i="2"/>
  <c r="G150" i="2"/>
  <c r="G154" i="2"/>
  <c r="G159" i="2"/>
  <c r="G162" i="2"/>
  <c r="G166" i="2"/>
  <c r="G170" i="2"/>
  <c r="G174" i="2"/>
  <c r="G178" i="2"/>
  <c r="G182" i="2"/>
  <c r="G186" i="2"/>
  <c r="G190" i="2"/>
  <c r="G194" i="2"/>
  <c r="G198" i="2"/>
  <c r="G202" i="2"/>
  <c r="G206" i="2"/>
  <c r="G210" i="2"/>
  <c r="G214" i="2"/>
  <c r="G218" i="2"/>
  <c r="G222" i="2"/>
  <c r="G226" i="2"/>
  <c r="G228" i="2"/>
  <c r="G230" i="2"/>
  <c r="G234" i="2"/>
  <c r="G238" i="2"/>
  <c r="G242" i="2"/>
  <c r="G246" i="2"/>
  <c r="G250" i="2"/>
  <c r="G254" i="2"/>
  <c r="G258" i="2"/>
  <c r="G262" i="2"/>
  <c r="G266" i="2"/>
  <c r="G270" i="2"/>
  <c r="G274" i="2"/>
  <c r="G278" i="2"/>
  <c r="G282" i="2"/>
  <c r="G286" i="2"/>
  <c r="G290" i="2"/>
  <c r="G294" i="2"/>
  <c r="G298" i="2"/>
  <c r="G302" i="2"/>
  <c r="G306" i="2"/>
  <c r="G310" i="2"/>
  <c r="G314" i="2"/>
  <c r="G318" i="2"/>
  <c r="G322" i="2"/>
  <c r="G326" i="2"/>
  <c r="G329" i="2"/>
  <c r="G333" i="2"/>
  <c r="G337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G80" i="2"/>
  <c r="G84" i="2"/>
  <c r="G87" i="2"/>
  <c r="G91" i="2"/>
  <c r="G95" i="2"/>
  <c r="G99" i="2"/>
  <c r="G103" i="2"/>
  <c r="G107" i="2"/>
  <c r="G111" i="2"/>
  <c r="G115" i="2"/>
  <c r="G119" i="2"/>
  <c r="G123" i="2"/>
  <c r="G127" i="2"/>
  <c r="G131" i="2"/>
  <c r="G135" i="2"/>
  <c r="G139" i="2"/>
  <c r="G422" i="2"/>
  <c r="G418" i="2"/>
  <c r="G414" i="2"/>
  <c r="G410" i="2"/>
  <c r="G406" i="2"/>
  <c r="G402" i="2"/>
  <c r="G398" i="2"/>
  <c r="G394" i="2"/>
  <c r="G390" i="2"/>
  <c r="G386" i="2"/>
  <c r="G382" i="2"/>
  <c r="G378" i="2"/>
  <c r="G374" i="2"/>
  <c r="G370" i="2"/>
  <c r="G366" i="2"/>
  <c r="G362" i="2"/>
  <c r="G358" i="2"/>
  <c r="G354" i="2"/>
  <c r="G350" i="2"/>
  <c r="G346" i="2"/>
  <c r="G342" i="2"/>
  <c r="G338" i="2"/>
  <c r="G332" i="2"/>
  <c r="G430" i="2"/>
  <c r="G323" i="2"/>
  <c r="G317" i="2"/>
  <c r="G312" i="2"/>
  <c r="G307" i="2"/>
  <c r="G301" i="2"/>
  <c r="G296" i="2"/>
  <c r="G291" i="2"/>
  <c r="G285" i="2"/>
  <c r="G280" i="2"/>
  <c r="G275" i="2"/>
  <c r="G269" i="2"/>
  <c r="G264" i="2"/>
  <c r="G259" i="2"/>
  <c r="G253" i="2"/>
  <c r="G248" i="2"/>
  <c r="G243" i="2"/>
  <c r="G237" i="2"/>
  <c r="G232" i="2"/>
  <c r="G428" i="2"/>
  <c r="G225" i="2"/>
  <c r="G220" i="2"/>
  <c r="G215" i="2"/>
  <c r="G209" i="2"/>
  <c r="G204" i="2"/>
  <c r="G199" i="2"/>
  <c r="G193" i="2"/>
  <c r="G188" i="2"/>
  <c r="G183" i="2"/>
  <c r="G177" i="2"/>
  <c r="G172" i="2"/>
  <c r="G167" i="2"/>
  <c r="G161" i="2"/>
  <c r="G156" i="2"/>
  <c r="G151" i="2"/>
  <c r="G145" i="2"/>
  <c r="G140" i="2"/>
  <c r="G132" i="2"/>
  <c r="G124" i="2"/>
  <c r="G116" i="2"/>
  <c r="G108" i="2"/>
  <c r="G100" i="2"/>
  <c r="G92" i="2"/>
  <c r="G85" i="2"/>
  <c r="G77" i="2"/>
  <c r="G69" i="2"/>
  <c r="G61" i="2"/>
  <c r="G53" i="2"/>
  <c r="G45" i="2"/>
  <c r="G37" i="2"/>
  <c r="G29" i="2"/>
  <c r="G21" i="2"/>
  <c r="G13" i="2"/>
  <c r="G420" i="2"/>
  <c r="G416" i="2"/>
  <c r="G412" i="2"/>
  <c r="G408" i="2"/>
  <c r="G404" i="2"/>
  <c r="G400" i="2"/>
  <c r="G396" i="2"/>
  <c r="G392" i="2"/>
  <c r="G388" i="2"/>
  <c r="G384" i="2"/>
  <c r="G380" i="2"/>
  <c r="G376" i="2"/>
  <c r="G372" i="2"/>
  <c r="G368" i="2"/>
  <c r="G364" i="2"/>
  <c r="G360" i="2"/>
  <c r="G356" i="2"/>
  <c r="G352" i="2"/>
  <c r="G348" i="2"/>
  <c r="G344" i="2"/>
  <c r="G340" i="2"/>
  <c r="G335" i="2"/>
  <c r="G330" i="2"/>
  <c r="G325" i="2"/>
  <c r="G320" i="2"/>
  <c r="G315" i="2"/>
  <c r="G309" i="2"/>
  <c r="G304" i="2"/>
  <c r="G299" i="2"/>
  <c r="G293" i="2"/>
  <c r="G288" i="2"/>
  <c r="G283" i="2"/>
  <c r="G277" i="2"/>
  <c r="G272" i="2"/>
  <c r="G267" i="2"/>
  <c r="G261" i="2"/>
  <c r="G256" i="2"/>
  <c r="G251" i="2"/>
  <c r="G245" i="2"/>
  <c r="G240" i="2"/>
  <c r="G235" i="2"/>
  <c r="G229" i="2"/>
  <c r="G227" i="2"/>
  <c r="G223" i="2"/>
  <c r="G217" i="2"/>
  <c r="G212" i="2"/>
  <c r="G207" i="2"/>
  <c r="G201" i="2"/>
  <c r="G196" i="2"/>
  <c r="G191" i="2"/>
  <c r="G185" i="2"/>
  <c r="G180" i="2"/>
  <c r="G175" i="2"/>
  <c r="G169" i="2"/>
  <c r="G164" i="2"/>
  <c r="G158" i="2"/>
  <c r="G153" i="2"/>
  <c r="G148" i="2"/>
  <c r="G143" i="2"/>
  <c r="G136" i="2"/>
  <c r="G128" i="2"/>
  <c r="G120" i="2"/>
  <c r="G112" i="2"/>
  <c r="G104" i="2"/>
  <c r="G96" i="2"/>
  <c r="G88" i="2"/>
  <c r="G81" i="2"/>
  <c r="G73" i="2"/>
  <c r="G65" i="2"/>
  <c r="G57" i="2"/>
  <c r="G49" i="2"/>
  <c r="G41" i="2"/>
  <c r="G33" i="2"/>
  <c r="G25" i="2"/>
  <c r="G17" i="2"/>
  <c r="G9" i="2"/>
  <c r="D438" i="2" l="1"/>
  <c r="L436" i="2"/>
  <c r="G432" i="2"/>
  <c r="L438" i="2" l="1"/>
  <c r="L425" i="2" l="1"/>
  <c r="L429" i="2"/>
  <c r="L426" i="2"/>
  <c r="L430" i="2"/>
  <c r="L427" i="2"/>
  <c r="L428" i="2"/>
  <c r="L441" i="2"/>
  <c r="L7" i="2"/>
  <c r="M7" i="2" s="1"/>
  <c r="N7" i="2" s="1"/>
  <c r="L11" i="2"/>
  <c r="M11" i="2" s="1"/>
  <c r="N11" i="2" s="1"/>
  <c r="L15" i="2"/>
  <c r="M15" i="2" s="1"/>
  <c r="N15" i="2" s="1"/>
  <c r="L19" i="2"/>
  <c r="M19" i="2" s="1"/>
  <c r="N19" i="2" s="1"/>
  <c r="L23" i="2"/>
  <c r="M23" i="2" s="1"/>
  <c r="N23" i="2" s="1"/>
  <c r="L27" i="2"/>
  <c r="M27" i="2" s="1"/>
  <c r="N27" i="2" s="1"/>
  <c r="L31" i="2"/>
  <c r="M31" i="2" s="1"/>
  <c r="N31" i="2" s="1"/>
  <c r="L35" i="2"/>
  <c r="M35" i="2" s="1"/>
  <c r="N35" i="2" s="1"/>
  <c r="L39" i="2"/>
  <c r="M39" i="2" s="1"/>
  <c r="N39" i="2" s="1"/>
  <c r="L43" i="2"/>
  <c r="M43" i="2" s="1"/>
  <c r="N43" i="2" s="1"/>
  <c r="L47" i="2"/>
  <c r="M47" i="2" s="1"/>
  <c r="N47" i="2" s="1"/>
  <c r="L51" i="2"/>
  <c r="M51" i="2" s="1"/>
  <c r="N51" i="2" s="1"/>
  <c r="L55" i="2"/>
  <c r="M55" i="2" s="1"/>
  <c r="N55" i="2" s="1"/>
  <c r="L59" i="2"/>
  <c r="M59" i="2" s="1"/>
  <c r="N59" i="2" s="1"/>
  <c r="L63" i="2"/>
  <c r="M63" i="2" s="1"/>
  <c r="N63" i="2" s="1"/>
  <c r="L67" i="2"/>
  <c r="M67" i="2" s="1"/>
  <c r="N67" i="2" s="1"/>
  <c r="L71" i="2"/>
  <c r="M71" i="2" s="1"/>
  <c r="N71" i="2" s="1"/>
  <c r="L75" i="2"/>
  <c r="M75" i="2" s="1"/>
  <c r="N75" i="2" s="1"/>
  <c r="L79" i="2"/>
  <c r="M79" i="2" s="1"/>
  <c r="N79" i="2" s="1"/>
  <c r="L83" i="2"/>
  <c r="M83" i="2" s="1"/>
  <c r="N83" i="2" s="1"/>
  <c r="L87" i="2"/>
  <c r="M87" i="2" s="1"/>
  <c r="N87" i="2" s="1"/>
  <c r="L91" i="2"/>
  <c r="M91" i="2" s="1"/>
  <c r="N91" i="2" s="1"/>
  <c r="L95" i="2"/>
  <c r="M95" i="2" s="1"/>
  <c r="N95" i="2" s="1"/>
  <c r="L99" i="2"/>
  <c r="M99" i="2" s="1"/>
  <c r="N99" i="2" s="1"/>
  <c r="L103" i="2"/>
  <c r="M103" i="2" s="1"/>
  <c r="N103" i="2" s="1"/>
  <c r="L107" i="2"/>
  <c r="M107" i="2" s="1"/>
  <c r="N107" i="2" s="1"/>
  <c r="L111" i="2"/>
  <c r="M111" i="2" s="1"/>
  <c r="N111" i="2" s="1"/>
  <c r="L115" i="2"/>
  <c r="M115" i="2" s="1"/>
  <c r="N115" i="2" s="1"/>
  <c r="L119" i="2"/>
  <c r="M119" i="2" s="1"/>
  <c r="N119" i="2" s="1"/>
  <c r="L123" i="2"/>
  <c r="M123" i="2" s="1"/>
  <c r="N123" i="2" s="1"/>
  <c r="L127" i="2"/>
  <c r="M127" i="2" s="1"/>
  <c r="N127" i="2" s="1"/>
  <c r="L131" i="2"/>
  <c r="M131" i="2" s="1"/>
  <c r="N131" i="2" s="1"/>
  <c r="L135" i="2"/>
  <c r="M135" i="2" s="1"/>
  <c r="N135" i="2" s="1"/>
  <c r="L139" i="2"/>
  <c r="M139" i="2" s="1"/>
  <c r="N139" i="2" s="1"/>
  <c r="L143" i="2"/>
  <c r="M143" i="2" s="1"/>
  <c r="N143" i="2" s="1"/>
  <c r="L147" i="2"/>
  <c r="M147" i="2" s="1"/>
  <c r="N147" i="2" s="1"/>
  <c r="L151" i="2"/>
  <c r="M151" i="2" s="1"/>
  <c r="N151" i="2" s="1"/>
  <c r="L155" i="2"/>
  <c r="M155" i="2" s="1"/>
  <c r="N155" i="2" s="1"/>
  <c r="L159" i="2"/>
  <c r="M159" i="2" s="1"/>
  <c r="N159" i="2" s="1"/>
  <c r="L163" i="2"/>
  <c r="M163" i="2" s="1"/>
  <c r="N163" i="2" s="1"/>
  <c r="L167" i="2"/>
  <c r="M167" i="2" s="1"/>
  <c r="N167" i="2" s="1"/>
  <c r="L171" i="2"/>
  <c r="M171" i="2" s="1"/>
  <c r="N171" i="2" s="1"/>
  <c r="L175" i="2"/>
  <c r="M175" i="2" s="1"/>
  <c r="N175" i="2" s="1"/>
  <c r="L179" i="2"/>
  <c r="M179" i="2" s="1"/>
  <c r="N179" i="2" s="1"/>
  <c r="L183" i="2"/>
  <c r="M183" i="2" s="1"/>
  <c r="N183" i="2" s="1"/>
  <c r="L187" i="2"/>
  <c r="M187" i="2" s="1"/>
  <c r="N187" i="2" s="1"/>
  <c r="L191" i="2"/>
  <c r="M191" i="2" s="1"/>
  <c r="N191" i="2" s="1"/>
  <c r="L195" i="2"/>
  <c r="M195" i="2" s="1"/>
  <c r="N195" i="2" s="1"/>
  <c r="L199" i="2"/>
  <c r="M199" i="2" s="1"/>
  <c r="N199" i="2" s="1"/>
  <c r="L203" i="2"/>
  <c r="M203" i="2" s="1"/>
  <c r="N203" i="2" s="1"/>
  <c r="L207" i="2"/>
  <c r="M207" i="2" s="1"/>
  <c r="N207" i="2" s="1"/>
  <c r="L211" i="2"/>
  <c r="M211" i="2" s="1"/>
  <c r="N211" i="2" s="1"/>
  <c r="L215" i="2"/>
  <c r="M215" i="2" s="1"/>
  <c r="N215" i="2" s="1"/>
  <c r="L219" i="2"/>
  <c r="M219" i="2" s="1"/>
  <c r="N219" i="2" s="1"/>
  <c r="L223" i="2"/>
  <c r="M223" i="2" s="1"/>
  <c r="N223" i="2" s="1"/>
  <c r="L227" i="2"/>
  <c r="M227" i="2" s="1"/>
  <c r="N227" i="2" s="1"/>
  <c r="L231" i="2"/>
  <c r="M231" i="2" s="1"/>
  <c r="N231" i="2" s="1"/>
  <c r="L235" i="2"/>
  <c r="M235" i="2" s="1"/>
  <c r="N235" i="2" s="1"/>
  <c r="L239" i="2"/>
  <c r="M239" i="2" s="1"/>
  <c r="N239" i="2" s="1"/>
  <c r="L243" i="2"/>
  <c r="M243" i="2" s="1"/>
  <c r="N243" i="2" s="1"/>
  <c r="L247" i="2"/>
  <c r="M247" i="2" s="1"/>
  <c r="N247" i="2" s="1"/>
  <c r="L251" i="2"/>
  <c r="M251" i="2" s="1"/>
  <c r="N251" i="2" s="1"/>
  <c r="L255" i="2"/>
  <c r="M255" i="2" s="1"/>
  <c r="N255" i="2" s="1"/>
  <c r="L259" i="2"/>
  <c r="M259" i="2" s="1"/>
  <c r="N259" i="2" s="1"/>
  <c r="L263" i="2"/>
  <c r="M263" i="2" s="1"/>
  <c r="N263" i="2" s="1"/>
  <c r="L267" i="2"/>
  <c r="M267" i="2" s="1"/>
  <c r="N267" i="2" s="1"/>
  <c r="L271" i="2"/>
  <c r="M271" i="2" s="1"/>
  <c r="N271" i="2" s="1"/>
  <c r="L275" i="2"/>
  <c r="M275" i="2" s="1"/>
  <c r="N275" i="2" s="1"/>
  <c r="L279" i="2"/>
  <c r="M279" i="2" s="1"/>
  <c r="N279" i="2" s="1"/>
  <c r="L283" i="2"/>
  <c r="M283" i="2" s="1"/>
  <c r="N283" i="2" s="1"/>
  <c r="L287" i="2"/>
  <c r="M287" i="2" s="1"/>
  <c r="N287" i="2" s="1"/>
  <c r="L291" i="2"/>
  <c r="M291" i="2" s="1"/>
  <c r="N291" i="2" s="1"/>
  <c r="L295" i="2"/>
  <c r="M295" i="2" s="1"/>
  <c r="N295" i="2" s="1"/>
  <c r="L299" i="2"/>
  <c r="M299" i="2" s="1"/>
  <c r="N299" i="2" s="1"/>
  <c r="L303" i="2"/>
  <c r="M303" i="2" s="1"/>
  <c r="N303" i="2" s="1"/>
  <c r="L307" i="2"/>
  <c r="M307" i="2" s="1"/>
  <c r="N307" i="2" s="1"/>
  <c r="L311" i="2"/>
  <c r="M311" i="2" s="1"/>
  <c r="N311" i="2" s="1"/>
  <c r="L315" i="2"/>
  <c r="M315" i="2" s="1"/>
  <c r="N315" i="2" s="1"/>
  <c r="L319" i="2"/>
  <c r="M319" i="2" s="1"/>
  <c r="N319" i="2" s="1"/>
  <c r="L323" i="2"/>
  <c r="M323" i="2" s="1"/>
  <c r="N323" i="2" s="1"/>
  <c r="L327" i="2"/>
  <c r="M327" i="2" s="1"/>
  <c r="N327" i="2" s="1"/>
  <c r="L331" i="2"/>
  <c r="M331" i="2" s="1"/>
  <c r="N331" i="2" s="1"/>
  <c r="L335" i="2"/>
  <c r="M335" i="2" s="1"/>
  <c r="N335" i="2" s="1"/>
  <c r="L339" i="2"/>
  <c r="M339" i="2" s="1"/>
  <c r="N339" i="2" s="1"/>
  <c r="L343" i="2"/>
  <c r="M343" i="2" s="1"/>
  <c r="N343" i="2" s="1"/>
  <c r="L8" i="2"/>
  <c r="M8" i="2" s="1"/>
  <c r="N8" i="2" s="1"/>
  <c r="L12" i="2"/>
  <c r="M12" i="2" s="1"/>
  <c r="N12" i="2" s="1"/>
  <c r="L16" i="2"/>
  <c r="M16" i="2" s="1"/>
  <c r="N16" i="2" s="1"/>
  <c r="L20" i="2"/>
  <c r="M20" i="2" s="1"/>
  <c r="N20" i="2" s="1"/>
  <c r="L24" i="2"/>
  <c r="M24" i="2" s="1"/>
  <c r="N24" i="2" s="1"/>
  <c r="L28" i="2"/>
  <c r="M28" i="2" s="1"/>
  <c r="N28" i="2" s="1"/>
  <c r="L32" i="2"/>
  <c r="M32" i="2" s="1"/>
  <c r="N32" i="2" s="1"/>
  <c r="L36" i="2"/>
  <c r="M36" i="2" s="1"/>
  <c r="N36" i="2" s="1"/>
  <c r="L40" i="2"/>
  <c r="M40" i="2" s="1"/>
  <c r="N40" i="2" s="1"/>
  <c r="L44" i="2"/>
  <c r="M44" i="2" s="1"/>
  <c r="N44" i="2" s="1"/>
  <c r="L48" i="2"/>
  <c r="M48" i="2" s="1"/>
  <c r="N48" i="2" s="1"/>
  <c r="L52" i="2"/>
  <c r="M52" i="2" s="1"/>
  <c r="N52" i="2" s="1"/>
  <c r="L56" i="2"/>
  <c r="M56" i="2" s="1"/>
  <c r="N56" i="2" s="1"/>
  <c r="L60" i="2"/>
  <c r="M60" i="2" s="1"/>
  <c r="N60" i="2" s="1"/>
  <c r="L64" i="2"/>
  <c r="M64" i="2" s="1"/>
  <c r="N64" i="2" s="1"/>
  <c r="L68" i="2"/>
  <c r="M68" i="2" s="1"/>
  <c r="N68" i="2" s="1"/>
  <c r="L72" i="2"/>
  <c r="M72" i="2" s="1"/>
  <c r="N72" i="2" s="1"/>
  <c r="L76" i="2"/>
  <c r="M76" i="2" s="1"/>
  <c r="N76" i="2" s="1"/>
  <c r="L80" i="2"/>
  <c r="M80" i="2" s="1"/>
  <c r="N80" i="2" s="1"/>
  <c r="L84" i="2"/>
  <c r="M84" i="2" s="1"/>
  <c r="N84" i="2" s="1"/>
  <c r="L88" i="2"/>
  <c r="M88" i="2" s="1"/>
  <c r="N88" i="2" s="1"/>
  <c r="L92" i="2"/>
  <c r="M92" i="2" s="1"/>
  <c r="N92" i="2" s="1"/>
  <c r="L96" i="2"/>
  <c r="M96" i="2" s="1"/>
  <c r="N96" i="2" s="1"/>
  <c r="L100" i="2"/>
  <c r="M100" i="2" s="1"/>
  <c r="N100" i="2" s="1"/>
  <c r="L104" i="2"/>
  <c r="M104" i="2" s="1"/>
  <c r="N104" i="2" s="1"/>
  <c r="L108" i="2"/>
  <c r="M108" i="2" s="1"/>
  <c r="N108" i="2" s="1"/>
  <c r="L112" i="2"/>
  <c r="M112" i="2" s="1"/>
  <c r="N112" i="2" s="1"/>
  <c r="L116" i="2"/>
  <c r="M116" i="2" s="1"/>
  <c r="N116" i="2" s="1"/>
  <c r="L120" i="2"/>
  <c r="M120" i="2" s="1"/>
  <c r="N120" i="2" s="1"/>
  <c r="L124" i="2"/>
  <c r="M124" i="2" s="1"/>
  <c r="N124" i="2" s="1"/>
  <c r="L128" i="2"/>
  <c r="M128" i="2" s="1"/>
  <c r="N128" i="2" s="1"/>
  <c r="L132" i="2"/>
  <c r="M132" i="2" s="1"/>
  <c r="N132" i="2" s="1"/>
  <c r="L136" i="2"/>
  <c r="M136" i="2" s="1"/>
  <c r="N136" i="2" s="1"/>
  <c r="L140" i="2"/>
  <c r="M140" i="2" s="1"/>
  <c r="N140" i="2" s="1"/>
  <c r="L144" i="2"/>
  <c r="M144" i="2" s="1"/>
  <c r="N144" i="2" s="1"/>
  <c r="L148" i="2"/>
  <c r="M148" i="2" s="1"/>
  <c r="N148" i="2" s="1"/>
  <c r="L152" i="2"/>
  <c r="M152" i="2" s="1"/>
  <c r="N152" i="2" s="1"/>
  <c r="L156" i="2"/>
  <c r="M156" i="2" s="1"/>
  <c r="N156" i="2" s="1"/>
  <c r="L160" i="2"/>
  <c r="M160" i="2" s="1"/>
  <c r="N160" i="2" s="1"/>
  <c r="L164" i="2"/>
  <c r="M164" i="2" s="1"/>
  <c r="N164" i="2" s="1"/>
  <c r="L168" i="2"/>
  <c r="M168" i="2" s="1"/>
  <c r="N168" i="2" s="1"/>
  <c r="L172" i="2"/>
  <c r="M172" i="2" s="1"/>
  <c r="N172" i="2" s="1"/>
  <c r="L176" i="2"/>
  <c r="M176" i="2" s="1"/>
  <c r="N176" i="2" s="1"/>
  <c r="L180" i="2"/>
  <c r="M180" i="2" s="1"/>
  <c r="N180" i="2" s="1"/>
  <c r="L184" i="2"/>
  <c r="M184" i="2" s="1"/>
  <c r="N184" i="2" s="1"/>
  <c r="L188" i="2"/>
  <c r="M188" i="2" s="1"/>
  <c r="N188" i="2" s="1"/>
  <c r="L192" i="2"/>
  <c r="M192" i="2" s="1"/>
  <c r="N192" i="2" s="1"/>
  <c r="L196" i="2"/>
  <c r="M196" i="2" s="1"/>
  <c r="N196" i="2" s="1"/>
  <c r="L200" i="2"/>
  <c r="M200" i="2" s="1"/>
  <c r="N200" i="2" s="1"/>
  <c r="L204" i="2"/>
  <c r="M204" i="2" s="1"/>
  <c r="N204" i="2" s="1"/>
  <c r="L208" i="2"/>
  <c r="M208" i="2" s="1"/>
  <c r="N208" i="2" s="1"/>
  <c r="L212" i="2"/>
  <c r="M212" i="2" s="1"/>
  <c r="N212" i="2" s="1"/>
  <c r="L216" i="2"/>
  <c r="M216" i="2" s="1"/>
  <c r="N216" i="2" s="1"/>
  <c r="L220" i="2"/>
  <c r="M220" i="2" s="1"/>
  <c r="N220" i="2" s="1"/>
  <c r="L224" i="2"/>
  <c r="M224" i="2" s="1"/>
  <c r="N224" i="2" s="1"/>
  <c r="L228" i="2"/>
  <c r="M228" i="2" s="1"/>
  <c r="N228" i="2" s="1"/>
  <c r="L232" i="2"/>
  <c r="M232" i="2" s="1"/>
  <c r="N232" i="2" s="1"/>
  <c r="L236" i="2"/>
  <c r="M236" i="2" s="1"/>
  <c r="N236" i="2" s="1"/>
  <c r="L240" i="2"/>
  <c r="M240" i="2" s="1"/>
  <c r="N240" i="2" s="1"/>
  <c r="L244" i="2"/>
  <c r="M244" i="2" s="1"/>
  <c r="N244" i="2" s="1"/>
  <c r="L248" i="2"/>
  <c r="M248" i="2" s="1"/>
  <c r="N248" i="2" s="1"/>
  <c r="L252" i="2"/>
  <c r="M252" i="2" s="1"/>
  <c r="N252" i="2" s="1"/>
  <c r="L256" i="2"/>
  <c r="M256" i="2" s="1"/>
  <c r="N256" i="2" s="1"/>
  <c r="L260" i="2"/>
  <c r="M260" i="2" s="1"/>
  <c r="N260" i="2" s="1"/>
  <c r="L264" i="2"/>
  <c r="M264" i="2" s="1"/>
  <c r="N264" i="2" s="1"/>
  <c r="L268" i="2"/>
  <c r="M268" i="2" s="1"/>
  <c r="N268" i="2" s="1"/>
  <c r="L272" i="2"/>
  <c r="M272" i="2" s="1"/>
  <c r="N272" i="2" s="1"/>
  <c r="L276" i="2"/>
  <c r="M276" i="2" s="1"/>
  <c r="N276" i="2" s="1"/>
  <c r="L280" i="2"/>
  <c r="M280" i="2" s="1"/>
  <c r="N280" i="2" s="1"/>
  <c r="L284" i="2"/>
  <c r="M284" i="2" s="1"/>
  <c r="N284" i="2" s="1"/>
  <c r="L288" i="2"/>
  <c r="M288" i="2" s="1"/>
  <c r="N288" i="2" s="1"/>
  <c r="L9" i="2"/>
  <c r="M9" i="2" s="1"/>
  <c r="N9" i="2" s="1"/>
  <c r="L13" i="2"/>
  <c r="M13" i="2" s="1"/>
  <c r="N13" i="2" s="1"/>
  <c r="L17" i="2"/>
  <c r="M17" i="2" s="1"/>
  <c r="N17" i="2" s="1"/>
  <c r="L21" i="2"/>
  <c r="M21" i="2" s="1"/>
  <c r="N21" i="2" s="1"/>
  <c r="L25" i="2"/>
  <c r="M25" i="2" s="1"/>
  <c r="N25" i="2" s="1"/>
  <c r="L29" i="2"/>
  <c r="M29" i="2" s="1"/>
  <c r="N29" i="2" s="1"/>
  <c r="L33" i="2"/>
  <c r="M33" i="2" s="1"/>
  <c r="N33" i="2" s="1"/>
  <c r="L37" i="2"/>
  <c r="M37" i="2" s="1"/>
  <c r="N37" i="2" s="1"/>
  <c r="L41" i="2"/>
  <c r="M41" i="2" s="1"/>
  <c r="N41" i="2" s="1"/>
  <c r="L45" i="2"/>
  <c r="M45" i="2" s="1"/>
  <c r="N45" i="2" s="1"/>
  <c r="L49" i="2"/>
  <c r="M49" i="2" s="1"/>
  <c r="N49" i="2" s="1"/>
  <c r="L53" i="2"/>
  <c r="M53" i="2" s="1"/>
  <c r="N53" i="2" s="1"/>
  <c r="L57" i="2"/>
  <c r="M57" i="2" s="1"/>
  <c r="N57" i="2" s="1"/>
  <c r="L61" i="2"/>
  <c r="M61" i="2" s="1"/>
  <c r="N61" i="2" s="1"/>
  <c r="L65" i="2"/>
  <c r="M65" i="2" s="1"/>
  <c r="N65" i="2" s="1"/>
  <c r="L69" i="2"/>
  <c r="M69" i="2" s="1"/>
  <c r="N69" i="2" s="1"/>
  <c r="L73" i="2"/>
  <c r="M73" i="2" s="1"/>
  <c r="N73" i="2" s="1"/>
  <c r="L77" i="2"/>
  <c r="M77" i="2" s="1"/>
  <c r="N77" i="2" s="1"/>
  <c r="L81" i="2"/>
  <c r="M81" i="2" s="1"/>
  <c r="N81" i="2" s="1"/>
  <c r="L85" i="2"/>
  <c r="M85" i="2" s="1"/>
  <c r="N85" i="2" s="1"/>
  <c r="L89" i="2"/>
  <c r="M89" i="2" s="1"/>
  <c r="N89" i="2" s="1"/>
  <c r="L93" i="2"/>
  <c r="M93" i="2" s="1"/>
  <c r="N93" i="2" s="1"/>
  <c r="L97" i="2"/>
  <c r="M97" i="2" s="1"/>
  <c r="N97" i="2" s="1"/>
  <c r="L101" i="2"/>
  <c r="M101" i="2" s="1"/>
  <c r="N101" i="2" s="1"/>
  <c r="L105" i="2"/>
  <c r="M105" i="2" s="1"/>
  <c r="N105" i="2" s="1"/>
  <c r="L109" i="2"/>
  <c r="M109" i="2" s="1"/>
  <c r="N109" i="2" s="1"/>
  <c r="L113" i="2"/>
  <c r="M113" i="2" s="1"/>
  <c r="N113" i="2" s="1"/>
  <c r="L117" i="2"/>
  <c r="M117" i="2" s="1"/>
  <c r="N117" i="2" s="1"/>
  <c r="L121" i="2"/>
  <c r="M121" i="2" s="1"/>
  <c r="N121" i="2" s="1"/>
  <c r="L125" i="2"/>
  <c r="M125" i="2" s="1"/>
  <c r="N125" i="2" s="1"/>
  <c r="L129" i="2"/>
  <c r="M129" i="2" s="1"/>
  <c r="N129" i="2" s="1"/>
  <c r="L133" i="2"/>
  <c r="M133" i="2" s="1"/>
  <c r="N133" i="2" s="1"/>
  <c r="L137" i="2"/>
  <c r="M137" i="2" s="1"/>
  <c r="N137" i="2" s="1"/>
  <c r="L141" i="2"/>
  <c r="M141" i="2" s="1"/>
  <c r="N141" i="2" s="1"/>
  <c r="L145" i="2"/>
  <c r="M145" i="2" s="1"/>
  <c r="N145" i="2" s="1"/>
  <c r="L149" i="2"/>
  <c r="M149" i="2" s="1"/>
  <c r="N149" i="2" s="1"/>
  <c r="L153" i="2"/>
  <c r="M153" i="2" s="1"/>
  <c r="N153" i="2" s="1"/>
  <c r="L157" i="2"/>
  <c r="M157" i="2" s="1"/>
  <c r="N157" i="2" s="1"/>
  <c r="L161" i="2"/>
  <c r="M161" i="2" s="1"/>
  <c r="N161" i="2" s="1"/>
  <c r="L165" i="2"/>
  <c r="M165" i="2" s="1"/>
  <c r="N165" i="2" s="1"/>
  <c r="L169" i="2"/>
  <c r="M169" i="2" s="1"/>
  <c r="N169" i="2" s="1"/>
  <c r="L173" i="2"/>
  <c r="M173" i="2" s="1"/>
  <c r="N173" i="2" s="1"/>
  <c r="L177" i="2"/>
  <c r="M177" i="2" s="1"/>
  <c r="N177" i="2" s="1"/>
  <c r="L181" i="2"/>
  <c r="M181" i="2" s="1"/>
  <c r="N181" i="2" s="1"/>
  <c r="L185" i="2"/>
  <c r="M185" i="2" s="1"/>
  <c r="N185" i="2" s="1"/>
  <c r="L189" i="2"/>
  <c r="M189" i="2" s="1"/>
  <c r="N189" i="2" s="1"/>
  <c r="L193" i="2"/>
  <c r="M193" i="2" s="1"/>
  <c r="N193" i="2" s="1"/>
  <c r="L197" i="2"/>
  <c r="M197" i="2" s="1"/>
  <c r="N197" i="2" s="1"/>
  <c r="L201" i="2"/>
  <c r="M201" i="2" s="1"/>
  <c r="N201" i="2" s="1"/>
  <c r="L205" i="2"/>
  <c r="M205" i="2" s="1"/>
  <c r="N205" i="2" s="1"/>
  <c r="L209" i="2"/>
  <c r="M209" i="2" s="1"/>
  <c r="N209" i="2" s="1"/>
  <c r="L213" i="2"/>
  <c r="M213" i="2" s="1"/>
  <c r="N213" i="2" s="1"/>
  <c r="L217" i="2"/>
  <c r="M217" i="2" s="1"/>
  <c r="N217" i="2" s="1"/>
  <c r="L221" i="2"/>
  <c r="M221" i="2" s="1"/>
  <c r="N221" i="2" s="1"/>
  <c r="L225" i="2"/>
  <c r="M225" i="2" s="1"/>
  <c r="N225" i="2" s="1"/>
  <c r="L229" i="2"/>
  <c r="M229" i="2" s="1"/>
  <c r="N229" i="2" s="1"/>
  <c r="L233" i="2"/>
  <c r="M233" i="2" s="1"/>
  <c r="N233" i="2" s="1"/>
  <c r="L237" i="2"/>
  <c r="M237" i="2" s="1"/>
  <c r="N237" i="2" s="1"/>
  <c r="L241" i="2"/>
  <c r="M241" i="2" s="1"/>
  <c r="N241" i="2" s="1"/>
  <c r="L245" i="2"/>
  <c r="M245" i="2" s="1"/>
  <c r="N245" i="2" s="1"/>
  <c r="L249" i="2"/>
  <c r="M249" i="2" s="1"/>
  <c r="N249" i="2" s="1"/>
  <c r="L253" i="2"/>
  <c r="M253" i="2" s="1"/>
  <c r="N253" i="2" s="1"/>
  <c r="L257" i="2"/>
  <c r="M257" i="2" s="1"/>
  <c r="N257" i="2" s="1"/>
  <c r="L261" i="2"/>
  <c r="M261" i="2" s="1"/>
  <c r="N261" i="2" s="1"/>
  <c r="L265" i="2"/>
  <c r="M265" i="2" s="1"/>
  <c r="N265" i="2" s="1"/>
  <c r="L269" i="2"/>
  <c r="M269" i="2" s="1"/>
  <c r="N269" i="2" s="1"/>
  <c r="L273" i="2"/>
  <c r="M273" i="2" s="1"/>
  <c r="N273" i="2" s="1"/>
  <c r="L277" i="2"/>
  <c r="M277" i="2" s="1"/>
  <c r="N277" i="2" s="1"/>
  <c r="L281" i="2"/>
  <c r="M281" i="2" s="1"/>
  <c r="N281" i="2" s="1"/>
  <c r="L285" i="2"/>
  <c r="M285" i="2" s="1"/>
  <c r="N285" i="2" s="1"/>
  <c r="L289" i="2"/>
  <c r="M289" i="2" s="1"/>
  <c r="N289" i="2" s="1"/>
  <c r="L293" i="2"/>
  <c r="M293" i="2" s="1"/>
  <c r="N293" i="2" s="1"/>
  <c r="L297" i="2"/>
  <c r="M297" i="2" s="1"/>
  <c r="N297" i="2" s="1"/>
  <c r="L301" i="2"/>
  <c r="M301" i="2" s="1"/>
  <c r="N301" i="2" s="1"/>
  <c r="L305" i="2"/>
  <c r="M305" i="2" s="1"/>
  <c r="N305" i="2" s="1"/>
  <c r="L309" i="2"/>
  <c r="M309" i="2" s="1"/>
  <c r="N309" i="2" s="1"/>
  <c r="L313" i="2"/>
  <c r="M313" i="2" s="1"/>
  <c r="N313" i="2" s="1"/>
  <c r="L317" i="2"/>
  <c r="M317" i="2" s="1"/>
  <c r="N317" i="2" s="1"/>
  <c r="L321" i="2"/>
  <c r="M321" i="2" s="1"/>
  <c r="N321" i="2" s="1"/>
  <c r="L325" i="2"/>
  <c r="M325" i="2" s="1"/>
  <c r="N325" i="2" s="1"/>
  <c r="L329" i="2"/>
  <c r="M329" i="2" s="1"/>
  <c r="N329" i="2" s="1"/>
  <c r="L333" i="2"/>
  <c r="M333" i="2" s="1"/>
  <c r="N333" i="2" s="1"/>
  <c r="L337" i="2"/>
  <c r="M337" i="2" s="1"/>
  <c r="N337" i="2" s="1"/>
  <c r="L341" i="2"/>
  <c r="M341" i="2" s="1"/>
  <c r="N341" i="2" s="1"/>
  <c r="L10" i="2"/>
  <c r="M10" i="2" s="1"/>
  <c r="N10" i="2" s="1"/>
  <c r="L26" i="2"/>
  <c r="M26" i="2" s="1"/>
  <c r="N26" i="2" s="1"/>
  <c r="L42" i="2"/>
  <c r="M42" i="2" s="1"/>
  <c r="N42" i="2" s="1"/>
  <c r="L58" i="2"/>
  <c r="M58" i="2" s="1"/>
  <c r="N58" i="2" s="1"/>
  <c r="L74" i="2"/>
  <c r="M74" i="2" s="1"/>
  <c r="N74" i="2" s="1"/>
  <c r="L90" i="2"/>
  <c r="M90" i="2" s="1"/>
  <c r="N90" i="2" s="1"/>
  <c r="L106" i="2"/>
  <c r="M106" i="2" s="1"/>
  <c r="N106" i="2" s="1"/>
  <c r="L122" i="2"/>
  <c r="M122" i="2" s="1"/>
  <c r="N122" i="2" s="1"/>
  <c r="L138" i="2"/>
  <c r="M138" i="2" s="1"/>
  <c r="N138" i="2" s="1"/>
  <c r="L154" i="2"/>
  <c r="M154" i="2" s="1"/>
  <c r="N154" i="2" s="1"/>
  <c r="L170" i="2"/>
  <c r="M170" i="2" s="1"/>
  <c r="N170" i="2" s="1"/>
  <c r="L186" i="2"/>
  <c r="M186" i="2" s="1"/>
  <c r="N186" i="2" s="1"/>
  <c r="L202" i="2"/>
  <c r="M202" i="2" s="1"/>
  <c r="N202" i="2" s="1"/>
  <c r="L218" i="2"/>
  <c r="M218" i="2" s="1"/>
  <c r="N218" i="2" s="1"/>
  <c r="L234" i="2"/>
  <c r="M234" i="2" s="1"/>
  <c r="N234" i="2" s="1"/>
  <c r="L250" i="2"/>
  <c r="M250" i="2" s="1"/>
  <c r="N250" i="2" s="1"/>
  <c r="L266" i="2"/>
  <c r="M266" i="2" s="1"/>
  <c r="N266" i="2" s="1"/>
  <c r="L282" i="2"/>
  <c r="M282" i="2" s="1"/>
  <c r="N282" i="2" s="1"/>
  <c r="L294" i="2"/>
  <c r="M294" i="2" s="1"/>
  <c r="N294" i="2" s="1"/>
  <c r="L302" i="2"/>
  <c r="M302" i="2" s="1"/>
  <c r="N302" i="2" s="1"/>
  <c r="L310" i="2"/>
  <c r="M310" i="2" s="1"/>
  <c r="N310" i="2" s="1"/>
  <c r="L318" i="2"/>
  <c r="M318" i="2" s="1"/>
  <c r="N318" i="2" s="1"/>
  <c r="L326" i="2"/>
  <c r="M326" i="2" s="1"/>
  <c r="N326" i="2" s="1"/>
  <c r="L334" i="2"/>
  <c r="M334" i="2" s="1"/>
  <c r="N334" i="2" s="1"/>
  <c r="L342" i="2"/>
  <c r="M342" i="2" s="1"/>
  <c r="N342" i="2" s="1"/>
  <c r="L347" i="2"/>
  <c r="M347" i="2" s="1"/>
  <c r="N347" i="2" s="1"/>
  <c r="L351" i="2"/>
  <c r="M351" i="2" s="1"/>
  <c r="N351" i="2" s="1"/>
  <c r="L355" i="2"/>
  <c r="M355" i="2" s="1"/>
  <c r="N355" i="2" s="1"/>
  <c r="L359" i="2"/>
  <c r="M359" i="2" s="1"/>
  <c r="N359" i="2" s="1"/>
  <c r="L363" i="2"/>
  <c r="M363" i="2" s="1"/>
  <c r="N363" i="2" s="1"/>
  <c r="L367" i="2"/>
  <c r="M367" i="2" s="1"/>
  <c r="N367" i="2" s="1"/>
  <c r="L371" i="2"/>
  <c r="M371" i="2" s="1"/>
  <c r="N371" i="2" s="1"/>
  <c r="L375" i="2"/>
  <c r="M375" i="2" s="1"/>
  <c r="N375" i="2" s="1"/>
  <c r="L379" i="2"/>
  <c r="M379" i="2" s="1"/>
  <c r="N379" i="2" s="1"/>
  <c r="L383" i="2"/>
  <c r="M383" i="2" s="1"/>
  <c r="N383" i="2" s="1"/>
  <c r="L387" i="2"/>
  <c r="M387" i="2" s="1"/>
  <c r="N387" i="2" s="1"/>
  <c r="L391" i="2"/>
  <c r="M391" i="2" s="1"/>
  <c r="N391" i="2" s="1"/>
  <c r="L395" i="2"/>
  <c r="M395" i="2" s="1"/>
  <c r="N395" i="2" s="1"/>
  <c r="L399" i="2"/>
  <c r="M399" i="2" s="1"/>
  <c r="N399" i="2" s="1"/>
  <c r="L403" i="2"/>
  <c r="M403" i="2" s="1"/>
  <c r="N403" i="2" s="1"/>
  <c r="L407" i="2"/>
  <c r="M407" i="2" s="1"/>
  <c r="N407" i="2" s="1"/>
  <c r="L411" i="2"/>
  <c r="M411" i="2" s="1"/>
  <c r="N411" i="2" s="1"/>
  <c r="L415" i="2"/>
  <c r="M415" i="2" s="1"/>
  <c r="N415" i="2" s="1"/>
  <c r="L419" i="2"/>
  <c r="M419" i="2" s="1"/>
  <c r="N419" i="2" s="1"/>
  <c r="L22" i="2"/>
  <c r="M22" i="2" s="1"/>
  <c r="N22" i="2" s="1"/>
  <c r="L118" i="2"/>
  <c r="M118" i="2" s="1"/>
  <c r="N118" i="2" s="1"/>
  <c r="L150" i="2"/>
  <c r="M150" i="2" s="1"/>
  <c r="N150" i="2" s="1"/>
  <c r="L198" i="2"/>
  <c r="M198" i="2" s="1"/>
  <c r="N198" i="2" s="1"/>
  <c r="L246" i="2"/>
  <c r="M246" i="2" s="1"/>
  <c r="N246" i="2" s="1"/>
  <c r="L292" i="2"/>
  <c r="M292" i="2" s="1"/>
  <c r="N292" i="2" s="1"/>
  <c r="L308" i="2"/>
  <c r="M308" i="2" s="1"/>
  <c r="N308" i="2" s="1"/>
  <c r="L332" i="2"/>
  <c r="M332" i="2" s="1"/>
  <c r="N332" i="2" s="1"/>
  <c r="L350" i="2"/>
  <c r="M350" i="2" s="1"/>
  <c r="N350" i="2" s="1"/>
  <c r="L362" i="2"/>
  <c r="M362" i="2" s="1"/>
  <c r="N362" i="2" s="1"/>
  <c r="L370" i="2"/>
  <c r="M370" i="2" s="1"/>
  <c r="N370" i="2" s="1"/>
  <c r="L378" i="2"/>
  <c r="M378" i="2" s="1"/>
  <c r="N378" i="2" s="1"/>
  <c r="L390" i="2"/>
  <c r="M390" i="2" s="1"/>
  <c r="N390" i="2" s="1"/>
  <c r="L402" i="2"/>
  <c r="M402" i="2" s="1"/>
  <c r="N402" i="2" s="1"/>
  <c r="L414" i="2"/>
  <c r="M414" i="2" s="1"/>
  <c r="N414" i="2" s="1"/>
  <c r="L14" i="2"/>
  <c r="M14" i="2" s="1"/>
  <c r="N14" i="2" s="1"/>
  <c r="L30" i="2"/>
  <c r="M30" i="2" s="1"/>
  <c r="N30" i="2" s="1"/>
  <c r="L46" i="2"/>
  <c r="M46" i="2" s="1"/>
  <c r="N46" i="2" s="1"/>
  <c r="L62" i="2"/>
  <c r="M62" i="2" s="1"/>
  <c r="N62" i="2" s="1"/>
  <c r="L78" i="2"/>
  <c r="M78" i="2" s="1"/>
  <c r="N78" i="2" s="1"/>
  <c r="L94" i="2"/>
  <c r="M94" i="2" s="1"/>
  <c r="N94" i="2" s="1"/>
  <c r="L110" i="2"/>
  <c r="M110" i="2" s="1"/>
  <c r="N110" i="2" s="1"/>
  <c r="L126" i="2"/>
  <c r="M126" i="2" s="1"/>
  <c r="N126" i="2" s="1"/>
  <c r="L142" i="2"/>
  <c r="M142" i="2" s="1"/>
  <c r="N142" i="2" s="1"/>
  <c r="L158" i="2"/>
  <c r="M158" i="2" s="1"/>
  <c r="N158" i="2" s="1"/>
  <c r="L174" i="2"/>
  <c r="M174" i="2" s="1"/>
  <c r="N174" i="2" s="1"/>
  <c r="L190" i="2"/>
  <c r="M190" i="2" s="1"/>
  <c r="N190" i="2" s="1"/>
  <c r="L206" i="2"/>
  <c r="M206" i="2" s="1"/>
  <c r="N206" i="2" s="1"/>
  <c r="L222" i="2"/>
  <c r="M222" i="2" s="1"/>
  <c r="N222" i="2" s="1"/>
  <c r="L238" i="2"/>
  <c r="M238" i="2" s="1"/>
  <c r="N238" i="2" s="1"/>
  <c r="L254" i="2"/>
  <c r="M254" i="2" s="1"/>
  <c r="N254" i="2" s="1"/>
  <c r="L270" i="2"/>
  <c r="M270" i="2" s="1"/>
  <c r="N270" i="2" s="1"/>
  <c r="L286" i="2"/>
  <c r="M286" i="2" s="1"/>
  <c r="N286" i="2" s="1"/>
  <c r="L296" i="2"/>
  <c r="M296" i="2" s="1"/>
  <c r="N296" i="2" s="1"/>
  <c r="L304" i="2"/>
  <c r="M304" i="2" s="1"/>
  <c r="N304" i="2" s="1"/>
  <c r="L312" i="2"/>
  <c r="M312" i="2" s="1"/>
  <c r="N312" i="2" s="1"/>
  <c r="L320" i="2"/>
  <c r="M320" i="2" s="1"/>
  <c r="N320" i="2" s="1"/>
  <c r="L328" i="2"/>
  <c r="M328" i="2" s="1"/>
  <c r="N328" i="2" s="1"/>
  <c r="L336" i="2"/>
  <c r="M336" i="2" s="1"/>
  <c r="N336" i="2" s="1"/>
  <c r="L344" i="2"/>
  <c r="M344" i="2" s="1"/>
  <c r="N344" i="2" s="1"/>
  <c r="L348" i="2"/>
  <c r="M348" i="2" s="1"/>
  <c r="N348" i="2" s="1"/>
  <c r="L352" i="2"/>
  <c r="M352" i="2" s="1"/>
  <c r="N352" i="2" s="1"/>
  <c r="L356" i="2"/>
  <c r="M356" i="2" s="1"/>
  <c r="N356" i="2" s="1"/>
  <c r="L360" i="2"/>
  <c r="M360" i="2" s="1"/>
  <c r="N360" i="2" s="1"/>
  <c r="L364" i="2"/>
  <c r="M364" i="2" s="1"/>
  <c r="N364" i="2" s="1"/>
  <c r="L368" i="2"/>
  <c r="M368" i="2" s="1"/>
  <c r="N368" i="2" s="1"/>
  <c r="L372" i="2"/>
  <c r="M372" i="2" s="1"/>
  <c r="N372" i="2" s="1"/>
  <c r="L376" i="2"/>
  <c r="M376" i="2" s="1"/>
  <c r="N376" i="2" s="1"/>
  <c r="L380" i="2"/>
  <c r="M380" i="2" s="1"/>
  <c r="N380" i="2" s="1"/>
  <c r="L384" i="2"/>
  <c r="M384" i="2" s="1"/>
  <c r="N384" i="2" s="1"/>
  <c r="L388" i="2"/>
  <c r="M388" i="2" s="1"/>
  <c r="N388" i="2" s="1"/>
  <c r="L392" i="2"/>
  <c r="M392" i="2" s="1"/>
  <c r="N392" i="2" s="1"/>
  <c r="L396" i="2"/>
  <c r="M396" i="2" s="1"/>
  <c r="N396" i="2" s="1"/>
  <c r="L400" i="2"/>
  <c r="M400" i="2" s="1"/>
  <c r="N400" i="2" s="1"/>
  <c r="L404" i="2"/>
  <c r="M404" i="2" s="1"/>
  <c r="N404" i="2" s="1"/>
  <c r="L408" i="2"/>
  <c r="M408" i="2" s="1"/>
  <c r="N408" i="2" s="1"/>
  <c r="L412" i="2"/>
  <c r="M412" i="2" s="1"/>
  <c r="N412" i="2" s="1"/>
  <c r="L416" i="2"/>
  <c r="M416" i="2" s="1"/>
  <c r="N416" i="2" s="1"/>
  <c r="L420" i="2"/>
  <c r="M420" i="2" s="1"/>
  <c r="N420" i="2" s="1"/>
  <c r="L54" i="2"/>
  <c r="M54" i="2" s="1"/>
  <c r="N54" i="2" s="1"/>
  <c r="L70" i="2"/>
  <c r="M70" i="2" s="1"/>
  <c r="N70" i="2" s="1"/>
  <c r="L86" i="2"/>
  <c r="M86" i="2" s="1"/>
  <c r="N86" i="2" s="1"/>
  <c r="L102" i="2"/>
  <c r="M102" i="2" s="1"/>
  <c r="N102" i="2" s="1"/>
  <c r="L134" i="2"/>
  <c r="M134" i="2" s="1"/>
  <c r="N134" i="2" s="1"/>
  <c r="L182" i="2"/>
  <c r="M182" i="2" s="1"/>
  <c r="N182" i="2" s="1"/>
  <c r="L214" i="2"/>
  <c r="M214" i="2" s="1"/>
  <c r="N214" i="2" s="1"/>
  <c r="L262" i="2"/>
  <c r="M262" i="2" s="1"/>
  <c r="N262" i="2" s="1"/>
  <c r="L300" i="2"/>
  <c r="M300" i="2" s="1"/>
  <c r="N300" i="2" s="1"/>
  <c r="L324" i="2"/>
  <c r="M324" i="2" s="1"/>
  <c r="N324" i="2" s="1"/>
  <c r="L346" i="2"/>
  <c r="M346" i="2" s="1"/>
  <c r="N346" i="2" s="1"/>
  <c r="L358" i="2"/>
  <c r="M358" i="2" s="1"/>
  <c r="N358" i="2" s="1"/>
  <c r="L374" i="2"/>
  <c r="M374" i="2" s="1"/>
  <c r="N374" i="2" s="1"/>
  <c r="L386" i="2"/>
  <c r="M386" i="2" s="1"/>
  <c r="N386" i="2" s="1"/>
  <c r="L398" i="2"/>
  <c r="M398" i="2" s="1"/>
  <c r="N398" i="2" s="1"/>
  <c r="L410" i="2"/>
  <c r="M410" i="2" s="1"/>
  <c r="N410" i="2" s="1"/>
  <c r="L422" i="2"/>
  <c r="M422" i="2" s="1"/>
  <c r="N422" i="2" s="1"/>
  <c r="L18" i="2"/>
  <c r="M18" i="2" s="1"/>
  <c r="N18" i="2" s="1"/>
  <c r="L34" i="2"/>
  <c r="M34" i="2" s="1"/>
  <c r="N34" i="2" s="1"/>
  <c r="L50" i="2"/>
  <c r="M50" i="2" s="1"/>
  <c r="N50" i="2" s="1"/>
  <c r="L66" i="2"/>
  <c r="M66" i="2" s="1"/>
  <c r="N66" i="2" s="1"/>
  <c r="L82" i="2"/>
  <c r="M82" i="2" s="1"/>
  <c r="N82" i="2" s="1"/>
  <c r="L98" i="2"/>
  <c r="M98" i="2" s="1"/>
  <c r="N98" i="2" s="1"/>
  <c r="L114" i="2"/>
  <c r="M114" i="2" s="1"/>
  <c r="N114" i="2" s="1"/>
  <c r="L130" i="2"/>
  <c r="M130" i="2" s="1"/>
  <c r="N130" i="2" s="1"/>
  <c r="L146" i="2"/>
  <c r="M146" i="2" s="1"/>
  <c r="N146" i="2" s="1"/>
  <c r="L162" i="2"/>
  <c r="M162" i="2" s="1"/>
  <c r="N162" i="2" s="1"/>
  <c r="L178" i="2"/>
  <c r="M178" i="2" s="1"/>
  <c r="N178" i="2" s="1"/>
  <c r="L194" i="2"/>
  <c r="M194" i="2" s="1"/>
  <c r="N194" i="2" s="1"/>
  <c r="L210" i="2"/>
  <c r="M210" i="2" s="1"/>
  <c r="N210" i="2" s="1"/>
  <c r="L226" i="2"/>
  <c r="M226" i="2" s="1"/>
  <c r="N226" i="2" s="1"/>
  <c r="L242" i="2"/>
  <c r="M242" i="2" s="1"/>
  <c r="N242" i="2" s="1"/>
  <c r="L258" i="2"/>
  <c r="M258" i="2" s="1"/>
  <c r="N258" i="2" s="1"/>
  <c r="L274" i="2"/>
  <c r="M274" i="2" s="1"/>
  <c r="N274" i="2" s="1"/>
  <c r="L290" i="2"/>
  <c r="M290" i="2" s="1"/>
  <c r="N290" i="2" s="1"/>
  <c r="L298" i="2"/>
  <c r="M298" i="2" s="1"/>
  <c r="N298" i="2" s="1"/>
  <c r="L306" i="2"/>
  <c r="M306" i="2" s="1"/>
  <c r="N306" i="2" s="1"/>
  <c r="L314" i="2"/>
  <c r="M314" i="2" s="1"/>
  <c r="N314" i="2" s="1"/>
  <c r="L322" i="2"/>
  <c r="M322" i="2" s="1"/>
  <c r="N322" i="2" s="1"/>
  <c r="L330" i="2"/>
  <c r="M330" i="2" s="1"/>
  <c r="N330" i="2" s="1"/>
  <c r="L338" i="2"/>
  <c r="M338" i="2" s="1"/>
  <c r="N338" i="2" s="1"/>
  <c r="L345" i="2"/>
  <c r="M345" i="2" s="1"/>
  <c r="N345" i="2" s="1"/>
  <c r="L349" i="2"/>
  <c r="M349" i="2" s="1"/>
  <c r="N349" i="2" s="1"/>
  <c r="L353" i="2"/>
  <c r="M353" i="2" s="1"/>
  <c r="N353" i="2" s="1"/>
  <c r="L357" i="2"/>
  <c r="M357" i="2" s="1"/>
  <c r="N357" i="2" s="1"/>
  <c r="L361" i="2"/>
  <c r="M361" i="2" s="1"/>
  <c r="N361" i="2" s="1"/>
  <c r="L365" i="2"/>
  <c r="M365" i="2" s="1"/>
  <c r="N365" i="2" s="1"/>
  <c r="L369" i="2"/>
  <c r="M369" i="2" s="1"/>
  <c r="N369" i="2" s="1"/>
  <c r="L373" i="2"/>
  <c r="M373" i="2" s="1"/>
  <c r="N373" i="2" s="1"/>
  <c r="L377" i="2"/>
  <c r="M377" i="2" s="1"/>
  <c r="N377" i="2" s="1"/>
  <c r="L381" i="2"/>
  <c r="M381" i="2" s="1"/>
  <c r="N381" i="2" s="1"/>
  <c r="L385" i="2"/>
  <c r="M385" i="2" s="1"/>
  <c r="N385" i="2" s="1"/>
  <c r="L389" i="2"/>
  <c r="M389" i="2" s="1"/>
  <c r="N389" i="2" s="1"/>
  <c r="L393" i="2"/>
  <c r="M393" i="2" s="1"/>
  <c r="N393" i="2" s="1"/>
  <c r="L397" i="2"/>
  <c r="M397" i="2" s="1"/>
  <c r="N397" i="2" s="1"/>
  <c r="L401" i="2"/>
  <c r="M401" i="2" s="1"/>
  <c r="N401" i="2" s="1"/>
  <c r="L405" i="2"/>
  <c r="M405" i="2" s="1"/>
  <c r="N405" i="2" s="1"/>
  <c r="L409" i="2"/>
  <c r="M409" i="2" s="1"/>
  <c r="N409" i="2" s="1"/>
  <c r="L413" i="2"/>
  <c r="M413" i="2" s="1"/>
  <c r="N413" i="2" s="1"/>
  <c r="L417" i="2"/>
  <c r="M417" i="2" s="1"/>
  <c r="N417" i="2" s="1"/>
  <c r="L421" i="2"/>
  <c r="M421" i="2" s="1"/>
  <c r="N421" i="2" s="1"/>
  <c r="L38" i="2"/>
  <c r="M38" i="2" s="1"/>
  <c r="N38" i="2" s="1"/>
  <c r="L166" i="2"/>
  <c r="M166" i="2" s="1"/>
  <c r="N166" i="2" s="1"/>
  <c r="L230" i="2"/>
  <c r="M230" i="2" s="1"/>
  <c r="N230" i="2" s="1"/>
  <c r="L278" i="2"/>
  <c r="M278" i="2" s="1"/>
  <c r="N278" i="2" s="1"/>
  <c r="L316" i="2"/>
  <c r="M316" i="2" s="1"/>
  <c r="N316" i="2" s="1"/>
  <c r="L340" i="2"/>
  <c r="M340" i="2" s="1"/>
  <c r="N340" i="2" s="1"/>
  <c r="L354" i="2"/>
  <c r="M354" i="2" s="1"/>
  <c r="N354" i="2" s="1"/>
  <c r="L366" i="2"/>
  <c r="M366" i="2" s="1"/>
  <c r="N366" i="2" s="1"/>
  <c r="L382" i="2"/>
  <c r="M382" i="2" s="1"/>
  <c r="N382" i="2" s="1"/>
  <c r="L394" i="2"/>
  <c r="M394" i="2" s="1"/>
  <c r="N394" i="2" s="1"/>
  <c r="L406" i="2"/>
  <c r="M406" i="2" s="1"/>
  <c r="N406" i="2" s="1"/>
  <c r="L418" i="2"/>
  <c r="M418" i="2" s="1"/>
  <c r="N418" i="2" s="1"/>
  <c r="M426" i="2" l="1"/>
  <c r="N426" i="2" s="1"/>
  <c r="M428" i="2"/>
  <c r="N428" i="2" s="1"/>
  <c r="M429" i="2"/>
  <c r="N429" i="2" s="1"/>
  <c r="M430" i="2"/>
  <c r="N430" i="2" s="1"/>
  <c r="M427" i="2"/>
  <c r="N427" i="2" s="1"/>
  <c r="M425" i="2"/>
  <c r="N425" i="2" s="1"/>
  <c r="L432" i="2"/>
  <c r="N432" i="2" l="1"/>
  <c r="N434" i="2" s="1"/>
  <c r="M432" i="2"/>
</calcChain>
</file>

<file path=xl/sharedStrings.xml><?xml version="1.0" encoding="utf-8"?>
<sst xmlns="http://schemas.openxmlformats.org/spreadsheetml/2006/main" count="492" uniqueCount="470">
  <si>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</si>
  <si>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</si>
  <si>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</si>
  <si>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</si>
  <si>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</si>
  <si>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</si>
  <si>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</si>
  <si>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</si>
  <si>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</si>
  <si>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</si>
  <si>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</si>
  <si>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</si>
  <si>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</si>
  <si>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</si>
  <si>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</si>
  <si>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</si>
  <si>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</si>
  <si>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</si>
  <si>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</si>
  <si>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</si>
  <si>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</si>
  <si>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</si>
  <si>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</si>
  <si>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</si>
  <si>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</si>
  <si>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</si>
  <si>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</si>
  <si>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</si>
  <si>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</si>
  <si>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</si>
  <si>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</si>
  <si>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</si>
  <si>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</si>
  <si>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</si>
  <si>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</si>
  <si>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</si>
  <si>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</si>
  <si>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</si>
  <si>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</si>
  <si>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</si>
  <si>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</si>
  <si>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</si>
  <si>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</si>
  <si>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</si>
  <si>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</si>
  <si>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</si>
  <si>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</si>
  <si>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</si>
  <si>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</si>
  <si>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</si>
  <si>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</si>
  <si>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</si>
  <si>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</si>
  <si>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</si>
  <si>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</si>
  <si>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</si>
  <si>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</si>
  <si>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</si>
  <si>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</si>
  <si>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</si>
  <si>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</si>
  <si>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</si>
  <si>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</si>
  <si>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</si>
  <si>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</si>
  <si>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</si>
  <si>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</si>
  <si>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</si>
  <si>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</si>
  <si>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</si>
  <si>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</si>
  <si>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</si>
  <si>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</si>
  <si>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</si>
  <si>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</si>
  <si>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</si>
  <si>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</si>
  <si>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</si>
  <si>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</si>
  <si>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</si>
  <si>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</si>
  <si>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</si>
  <si>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</si>
  <si>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</si>
  <si>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</si>
  <si>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</si>
  <si>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</si>
  <si>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</si>
  <si>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</si>
  <si>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</si>
  <si>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</si>
  <si>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</si>
  <si>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</si>
  <si>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</si>
  <si>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</si>
  <si>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</si>
  <si>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</si>
  <si>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</si>
  <si>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</si>
  <si>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</si>
  <si>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</si>
  <si>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</si>
  <si>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</si>
  <si>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</si>
  <si>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</si>
  <si>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</si>
  <si>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</si>
  <si>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</si>
  <si>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</si>
  <si>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</si>
  <si>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</si>
  <si>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</si>
  <si>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</si>
  <si>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</si>
  <si>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</si>
  <si>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</si>
  <si>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</si>
  <si>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</si>
  <si>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</si>
  <si>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</si>
  <si>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</si>
  <si>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</si>
  <si>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</si>
  <si>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</si>
  <si>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</si>
  <si>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</si>
  <si>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</si>
  <si>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</si>
  <si>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</si>
  <si>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</si>
  <si>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</si>
  <si>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</si>
  <si>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</si>
  <si>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</si>
  <si>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</si>
  <si>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</si>
  <si>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</si>
  <si>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</si>
  <si>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</si>
  <si>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</si>
  <si>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</si>
  <si>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</si>
  <si>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</si>
  <si>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</si>
  <si>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</si>
  <si>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</si>
  <si>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</si>
  <si>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</si>
  <si>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</si>
  <si>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</si>
  <si>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</si>
  <si>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</si>
  <si>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</si>
  <si>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</si>
  <si>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</si>
  <si>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</si>
  <si>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</si>
  <si>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</si>
  <si>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</si>
  <si>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</si>
  <si>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</si>
  <si>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</si>
  <si>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</si>
  <si>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</si>
  <si>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</si>
  <si>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</si>
  <si>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</si>
  <si>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</si>
  <si>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</si>
  <si>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</si>
  <si>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</si>
  <si>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</si>
  <si>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</si>
  <si>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</si>
  <si>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</si>
  <si>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</si>
  <si>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</si>
  <si>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</si>
  <si>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</si>
  <si>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</si>
  <si>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</si>
  <si>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</si>
  <si>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</si>
  <si>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</si>
  <si>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</si>
  <si>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</si>
  <si>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</si>
  <si>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</si>
  <si>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</si>
  <si>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</si>
  <si>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</si>
  <si>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</si>
  <si>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</si>
  <si>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</si>
  <si>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</si>
  <si>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</si>
  <si>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</si>
  <si>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</si>
  <si>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</si>
  <si>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</si>
  <si>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</si>
  <si>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</si>
  <si>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</si>
  <si>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</si>
  <si>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</si>
  <si>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</si>
  <si>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</si>
  <si>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</si>
  <si>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</si>
  <si>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</si>
  <si>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</si>
  <si>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</si>
  <si>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</si>
  <si>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</si>
  <si>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</si>
  <si>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</si>
  <si>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</si>
  <si>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</si>
  <si>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</si>
  <si>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</si>
  <si>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</si>
  <si>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</si>
  <si>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</si>
  <si>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</si>
  <si>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</si>
  <si>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</si>
  <si>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</si>
  <si>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</si>
  <si>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</si>
  <si>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</si>
  <si>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</si>
  <si>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</si>
  <si>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</si>
  <si>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</si>
  <si>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</si>
  <si>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</si>
  <si>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</si>
  <si>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</si>
  <si>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</si>
  <si>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</si>
  <si>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</si>
  <si>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</si>
  <si>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</si>
  <si>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</si>
  <si>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</si>
  <si>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</si>
  <si>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</si>
  <si>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</si>
  <si>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</si>
  <si>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</si>
  <si>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</si>
  <si>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</si>
  <si>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</si>
  <si>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</si>
  <si>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</si>
  <si>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</si>
  <si>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</si>
  <si>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</si>
  <si>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</si>
  <si>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</si>
  <si>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</si>
  <si>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</si>
  <si>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</si>
  <si>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</si>
  <si>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</si>
  <si>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</si>
  <si>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</si>
  <si>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</si>
  <si>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</si>
  <si>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</si>
  <si>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</si>
  <si>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</si>
  <si>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</si>
  <si>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</si>
  <si>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</si>
  <si>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</si>
  <si>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</si>
  <si>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</si>
  <si>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</si>
  <si>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</si>
  <si>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</si>
  <si>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</si>
  <si>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</si>
  <si>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</si>
  <si>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</si>
  <si>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</si>
  <si>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</si>
  <si>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</si>
  <si>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</si>
  <si>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</si>
  <si>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</si>
  <si>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</si>
  <si>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</si>
  <si>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</si>
  <si>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</si>
  <si>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</si>
  <si>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</si>
  <si>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</si>
  <si>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</si>
  <si>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</si>
  <si>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</si>
  <si>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</si>
  <si>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</si>
  <si>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</si>
  <si>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</si>
  <si>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</si>
  <si>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</si>
  <si>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</si>
  <si>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</si>
  <si>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</si>
  <si>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</si>
  <si>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</si>
  <si>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</si>
  <si>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</si>
  <si>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</si>
  <si>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</si>
  <si>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</si>
  <si>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</si>
  <si>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</si>
  <si>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</si>
  <si>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</si>
  <si>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</si>
  <si>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</si>
  <si>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</si>
  <si>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</si>
  <si>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</si>
  <si>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</si>
  <si>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</si>
  <si>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</si>
  <si>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</si>
  <si>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</si>
  <si>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</si>
  <si>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</si>
  <si>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</si>
  <si>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</si>
  <si>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</si>
  <si>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</si>
  <si>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</si>
  <si>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</si>
  <si>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</si>
  <si>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</si>
  <si>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</si>
  <si>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</si>
  <si>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</si>
  <si>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</si>
  <si>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</si>
  <si>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</si>
  <si>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</si>
  <si>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</si>
  <si>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</si>
  <si>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</si>
  <si>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</si>
  <si>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</si>
  <si>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</si>
  <si>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</si>
  <si>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</si>
  <si>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</si>
  <si>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</si>
  <si>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</si>
  <si>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</si>
  <si>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</si>
  <si>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</si>
  <si>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</si>
  <si>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</si>
  <si>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</si>
  <si>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</si>
  <si>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</si>
  <si>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</si>
  <si>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</si>
  <si>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</si>
  <si>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</si>
  <si>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</si>
  <si>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</si>
  <si>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</si>
  <si>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</si>
  <si>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</si>
  <si>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</si>
  <si>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</si>
  <si>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</si>
  <si>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</si>
  <si>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</si>
  <si>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</si>
  <si>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</si>
  <si>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</si>
  <si>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</si>
  <si>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</si>
  <si>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</si>
  <si>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</si>
  <si>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</si>
  <si>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</si>
  <si>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</si>
  <si>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</si>
  <si>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</si>
  <si>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</si>
  <si>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</si>
  <si>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</si>
  <si>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</si>
  <si>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</si>
  <si>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</si>
  <si>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</si>
  <si>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</si>
  <si>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</si>
  <si>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</si>
  <si>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</si>
  <si>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</si>
  <si>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</si>
  <si>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</si>
  <si>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</si>
  <si>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</si>
  <si>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</si>
  <si>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</si>
  <si>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</si>
  <si>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</si>
  <si>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</si>
  <si>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</si>
  <si>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</si>
  <si>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</si>
  <si>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</si>
  <si>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</si>
  <si>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</si>
  <si>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</si>
  <si>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</si>
  <si>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</si>
  <si>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</si>
  <si>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</si>
  <si>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</si>
  <si>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</si>
  <si>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</si>
  <si>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</si>
  <si>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</si>
  <si>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</si>
  <si>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</si>
  <si>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</si>
  <si>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 of</t>
  </si>
  <si>
    <t>Total Aid</t>
  </si>
  <si>
    <t xml:space="preserve">   Aid earned </t>
  </si>
  <si>
    <t xml:space="preserve">   2017-18 APPROPRIATION </t>
  </si>
  <si>
    <t xml:space="preserve">   Balance Available</t>
  </si>
  <si>
    <t xml:space="preserve">   LESS: TRANSPORTATION OVER ICE</t>
  </si>
  <si>
    <t xml:space="preserve"> </t>
  </si>
  <si>
    <t>Column1</t>
  </si>
  <si>
    <t>Column2</t>
  </si>
  <si>
    <t>Column3</t>
  </si>
  <si>
    <t>Column4</t>
  </si>
  <si>
    <t>Column5</t>
  </si>
  <si>
    <t>Column6</t>
  </si>
  <si>
    <t>Column7</t>
  </si>
  <si>
    <t>Impact of (2017-18) Audit Findings</t>
  </si>
  <si>
    <t>Percent of Adjusted Total</t>
  </si>
  <si>
    <t>Distrct Pay (2018-19) Back</t>
  </si>
  <si>
    <t>AMENDED Total Aid (2018-19) After Audit Findings</t>
  </si>
  <si>
    <t>Column8</t>
  </si>
  <si>
    <t>Column9</t>
  </si>
  <si>
    <t>Column10</t>
  </si>
  <si>
    <t xml:space="preserve">   Balance Available After "Over Ice" adjustment</t>
  </si>
  <si>
    <t xml:space="preserve">   Audit Adjustments </t>
  </si>
  <si>
    <t xml:space="preserve">   District paybacks</t>
  </si>
  <si>
    <t xml:space="preserve">   Funds to be Reallocated in June 2019</t>
  </si>
  <si>
    <t>Column11</t>
  </si>
  <si>
    <t>2011 ACT 105 REALLOCATION of Balance</t>
  </si>
  <si>
    <t>Revised June Payment Based on  Adjustments ("I")</t>
  </si>
  <si>
    <t>Total Net Aid Paid (Jan +June)</t>
  </si>
  <si>
    <t>Column12</t>
  </si>
  <si>
    <t>Column13</t>
  </si>
  <si>
    <t>Over Ice Payment</t>
  </si>
  <si>
    <t>Total Payments</t>
  </si>
  <si>
    <t>Column14</t>
  </si>
  <si>
    <t>Aid Eligibility by LEA based on FY 2017-2018 Pupil Transportation Data</t>
  </si>
  <si>
    <t xml:space="preserve">Payment will be made in the 2018-2019 school year - June 17, 2019 eligible payment        </t>
  </si>
  <si>
    <t>As of 8:40 AM on 05-29-2019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</si>
</sst>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0%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 Black"/>
      <family val="2"/>
    </font>
    <font>
      <sz val="11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1"/>
      <name val="Arial Black"/>
      <family val="2"/>
    </font>
    <font>
      <b/>
      <sz val="11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/>
    <xf numFmtId="3" fontId="19" fillId="33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 indent="1"/>
    </xf>
    <xf numFmtId="8" fontId="19" fillId="0" borderId="10" xfId="0" applyNumberFormat="1" applyFont="1" applyBorder="1" applyAlignment="1">
      <alignment horizontal="right" wrapText="1" indent="1"/>
    </xf>
    <xf numFmtId="3" fontId="19" fillId="0" borderId="10" xfId="0" applyNumberFormat="1" applyFont="1" applyBorder="1" applyAlignment="1">
      <alignment horizontal="right" wrapText="1" indent="1"/>
    </xf>
    <xf numFmtId="0" fontId="0" fillId="0" borderId="0" xfId="0" applyFont="1"/>
    <xf numFmtId="164" fontId="19" fillId="33" borderId="10" xfId="1" applyNumberFormat="1" applyFont="1" applyFill="1" applyBorder="1" applyAlignment="1">
      <alignment horizontal="right" wrapText="1"/>
    </xf>
    <xf numFmtId="8" fontId="19" fillId="0" borderId="14" xfId="0" applyNumberFormat="1" applyFont="1" applyBorder="1" applyAlignment="1">
      <alignment horizontal="right" wrapText="1" indent="1"/>
    </xf>
    <xf numFmtId="166" fontId="19" fillId="33" borderId="10" xfId="2" applyNumberFormat="1" applyFont="1" applyFill="1" applyBorder="1" applyAlignment="1">
      <alignment horizontal="right" wrapText="1"/>
    </xf>
    <xf numFmtId="0" fontId="21" fillId="35" borderId="1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9" fillId="0" borderId="20" xfId="0" applyFont="1" applyBorder="1"/>
    <xf numFmtId="0" fontId="20" fillId="0" borderId="21" xfId="0" applyFont="1" applyBorder="1"/>
    <xf numFmtId="8" fontId="16" fillId="0" borderId="0" xfId="0" applyNumberFormat="1" applyFont="1"/>
    <xf numFmtId="0" fontId="19" fillId="0" borderId="15" xfId="0" applyFont="1" applyBorder="1" applyAlignment="1">
      <alignment horizontal="left" indent="1" shrinkToFit="1"/>
    </xf>
    <xf numFmtId="166" fontId="19" fillId="0" borderId="24" xfId="2" applyNumberFormat="1" applyFont="1" applyBorder="1"/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indent="1" shrinkToFit="1"/>
    </xf>
    <xf numFmtId="0" fontId="19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horizontal="right" wrapText="1" indent="1"/>
    </xf>
    <xf numFmtId="8" fontId="19" fillId="37" borderId="10" xfId="0" applyNumberFormat="1" applyFont="1" applyFill="1" applyBorder="1" applyAlignment="1">
      <alignment horizontal="right" wrapText="1" indent="1"/>
    </xf>
    <xf numFmtId="166" fontId="19" fillId="37" borderId="16" xfId="2" applyNumberFormat="1" applyFont="1" applyFill="1" applyBorder="1"/>
    <xf numFmtId="0" fontId="0" fillId="0" borderId="0" xfId="0" applyBorder="1"/>
    <xf numFmtId="165" fontId="23" fillId="34" borderId="0" xfId="0" applyNumberFormat="1" applyFont="1" applyFill="1" applyBorder="1"/>
    <xf numFmtId="44" fontId="0" fillId="0" borderId="0" xfId="1" applyFont="1" applyBorder="1"/>
    <xf numFmtId="44" fontId="19" fillId="37" borderId="0" xfId="1" applyFont="1" applyFill="1" applyBorder="1"/>
    <xf numFmtId="44" fontId="0" fillId="0" borderId="0" xfId="1" applyFont="1"/>
    <xf numFmtId="44" fontId="22" fillId="0" borderId="0" xfId="1" applyFont="1"/>
    <xf numFmtId="44" fontId="23" fillId="34" borderId="0" xfId="1" applyFont="1" applyFill="1" applyBorder="1"/>
    <xf numFmtId="166" fontId="19" fillId="37" borderId="24" xfId="2" applyNumberFormat="1" applyFont="1" applyFill="1" applyBorder="1"/>
    <xf numFmtId="44" fontId="19" fillId="37" borderId="16" xfId="1" applyFont="1" applyFill="1" applyBorder="1"/>
    <xf numFmtId="44" fontId="19" fillId="33" borderId="10" xfId="1" applyFont="1" applyFill="1" applyBorder="1" applyAlignment="1">
      <alignment horizontal="right" wrapText="1"/>
    </xf>
    <xf numFmtId="44" fontId="19" fillId="0" borderId="13" xfId="1" applyFont="1" applyBorder="1" applyAlignment="1">
      <alignment horizontal="right" wrapText="1" indent="1"/>
    </xf>
    <xf numFmtId="44" fontId="19" fillId="0" borderId="10" xfId="1" applyFont="1" applyBorder="1" applyAlignment="1">
      <alignment horizontal="right" wrapText="1" indent="1"/>
    </xf>
    <xf numFmtId="44" fontId="19" fillId="0" borderId="11" xfId="1" applyFont="1" applyBorder="1" applyAlignment="1">
      <alignment horizontal="right" wrapText="1" indent="1"/>
    </xf>
    <xf numFmtId="44" fontId="19" fillId="0" borderId="16" xfId="1" applyFont="1" applyBorder="1" applyAlignment="1">
      <alignment horizontal="right" wrapText="1" indent="1"/>
    </xf>
    <xf numFmtId="44" fontId="18" fillId="0" borderId="12" xfId="1" applyFont="1" applyBorder="1" applyAlignment="1">
      <alignment horizontal="center" vertical="center" wrapText="1"/>
    </xf>
    <xf numFmtId="44" fontId="28" fillId="0" borderId="12" xfId="1" applyFont="1" applyBorder="1" applyAlignment="1">
      <alignment horizontal="center" vertical="center" wrapText="1"/>
    </xf>
    <xf numFmtId="44" fontId="27" fillId="0" borderId="16" xfId="1" applyFont="1" applyBorder="1" applyAlignment="1">
      <alignment horizontal="right" wrapText="1" indent="1"/>
    </xf>
    <xf numFmtId="44" fontId="26" fillId="0" borderId="16" xfId="1" applyFont="1" applyBorder="1" applyAlignment="1">
      <alignment horizontal="right" wrapText="1" indent="1"/>
    </xf>
    <xf numFmtId="44" fontId="26" fillId="0" borderId="10" xfId="1" applyFont="1" applyBorder="1" applyAlignment="1">
      <alignment horizontal="right" wrapText="1" indent="1"/>
    </xf>
    <xf numFmtId="8" fontId="19" fillId="0" borderId="10" xfId="0" applyNumberFormat="1" applyFont="1" applyFill="1" applyBorder="1" applyAlignment="1">
      <alignment horizontal="right" wrapText="1" indent="1"/>
    </xf>
    <xf numFmtId="166" fontId="19" fillId="0" borderId="12" xfId="2" applyNumberFormat="1" applyFont="1" applyBorder="1" applyAlignment="1">
      <alignment horizontal="right" wrapText="1" indent="1"/>
    </xf>
    <xf numFmtId="44" fontId="19" fillId="0" borderId="12" xfId="1" applyFont="1" applyBorder="1" applyAlignment="1">
      <alignment horizontal="right" wrapText="1" indent="1"/>
    </xf>
    <xf numFmtId="0" fontId="25" fillId="35" borderId="17" xfId="0" applyFont="1" applyFill="1" applyBorder="1" applyAlignment="1">
      <alignment horizontal="left"/>
    </xf>
    <xf numFmtId="0" fontId="21" fillId="35" borderId="18" xfId="0" applyFont="1" applyFill="1" applyBorder="1"/>
    <xf numFmtId="165" fontId="22" fillId="0" borderId="0" xfId="2" applyNumberFormat="1" applyFont="1"/>
    <xf numFmtId="165" fontId="23" fillId="38" borderId="0" xfId="0" applyNumberFormat="1" applyFont="1" applyFill="1" applyBorder="1"/>
    <xf numFmtId="44" fontId="23" fillId="38" borderId="0" xfId="1" applyFont="1" applyFill="1" applyBorder="1"/>
    <xf numFmtId="0" fontId="0" fillId="39" borderId="0" xfId="0" applyFill="1"/>
    <xf numFmtId="44" fontId="0" fillId="39" borderId="0" xfId="1" applyFont="1" applyFill="1"/>
    <xf numFmtId="0" fontId="18" fillId="40" borderId="21" xfId="0" applyFont="1" applyFill="1" applyBorder="1" applyAlignment="1">
      <alignment horizontal="center"/>
    </xf>
    <xf numFmtId="167" fontId="18" fillId="40" borderId="21" xfId="44" applyNumberFormat="1" applyFont="1" applyFill="1" applyBorder="1"/>
    <xf numFmtId="0" fontId="0" fillId="40" borderId="0" xfId="0" applyFill="1"/>
    <xf numFmtId="44" fontId="0" fillId="40" borderId="0" xfId="1" applyFont="1" applyFill="1"/>
    <xf numFmtId="0" fontId="0" fillId="36" borderId="0" xfId="0" applyFill="1"/>
    <xf numFmtId="44" fontId="0" fillId="36" borderId="0" xfId="1" applyFont="1" applyFill="1"/>
    <xf numFmtId="0" fontId="25" fillId="40" borderId="20" xfId="0" applyFont="1" applyFill="1" applyBorder="1"/>
    <xf numFmtId="0" fontId="25" fillId="36" borderId="17" xfId="0" applyFont="1" applyFill="1" applyBorder="1"/>
    <xf numFmtId="166" fontId="0" fillId="0" borderId="0" xfId="2" applyNumberFormat="1" applyFont="1"/>
    <xf numFmtId="166" fontId="18" fillId="0" borderId="12" xfId="2" applyNumberFormat="1" applyFont="1" applyBorder="1" applyAlignment="1">
      <alignment horizontal="center" vertical="center" wrapText="1"/>
    </xf>
    <xf numFmtId="166" fontId="19" fillId="0" borderId="16" xfId="2" applyNumberFormat="1" applyFont="1" applyBorder="1" applyAlignment="1">
      <alignment horizontal="right" wrapText="1" indent="1"/>
    </xf>
    <xf numFmtId="40" fontId="18" fillId="36" borderId="19" xfId="1" applyNumberFormat="1" applyFont="1" applyFill="1" applyBorder="1"/>
    <xf numFmtId="8" fontId="18" fillId="36" borderId="19" xfId="1" applyNumberFormat="1" applyFont="1" applyFill="1" applyBorder="1"/>
    <xf numFmtId="44" fontId="18" fillId="38" borderId="22" xfId="1" applyFont="1" applyFill="1" applyBorder="1"/>
    <xf numFmtId="0" fontId="20" fillId="0" borderId="22" xfId="0" applyFont="1" applyBorder="1"/>
    <xf numFmtId="0" fontId="0" fillId="34" borderId="0" xfId="0" applyFont="1" applyFill="1"/>
    <xf numFmtId="166" fontId="0" fillId="34" borderId="0" xfId="2" applyNumberFormat="1" applyFont="1" applyFill="1"/>
    <xf numFmtId="0" fontId="0" fillId="38" borderId="0" xfId="0" applyFont="1" applyFill="1"/>
    <xf numFmtId="166" fontId="0" fillId="38" borderId="0" xfId="2" applyNumberFormat="1" applyFont="1" applyFill="1"/>
    <xf numFmtId="166" fontId="0" fillId="39" borderId="0" xfId="2" applyNumberFormat="1" applyFont="1" applyFill="1"/>
    <xf numFmtId="166" fontId="0" fillId="40" borderId="0" xfId="2" applyNumberFormat="1" applyFont="1" applyFill="1"/>
    <xf numFmtId="166" fontId="0" fillId="36" borderId="0" xfId="2" applyNumberFormat="1" applyFont="1" applyFill="1"/>
    <xf numFmtId="0" fontId="21" fillId="36" borderId="18" xfId="0" applyFont="1" applyFill="1" applyBorder="1" applyAlignment="1">
      <alignment horizontal="center"/>
    </xf>
    <xf numFmtId="0" fontId="21" fillId="36" borderId="18" xfId="0" applyFont="1" applyFill="1" applyBorder="1"/>
    <xf numFmtId="0" fontId="25" fillId="34" borderId="20" xfId="0" applyFont="1" applyFill="1" applyBorder="1"/>
    <xf numFmtId="0" fontId="21" fillId="34" borderId="21" xfId="0" applyFont="1" applyFill="1" applyBorder="1" applyAlignment="1">
      <alignment horizontal="center"/>
    </xf>
    <xf numFmtId="0" fontId="21" fillId="34" borderId="21" xfId="0" applyFont="1" applyFill="1" applyBorder="1"/>
    <xf numFmtId="0" fontId="25" fillId="38" borderId="20" xfId="0" applyFont="1" applyFill="1" applyBorder="1"/>
    <xf numFmtId="0" fontId="21" fillId="38" borderId="21" xfId="0" applyFont="1" applyFill="1" applyBorder="1"/>
    <xf numFmtId="0" fontId="25" fillId="39" borderId="20" xfId="0" applyFont="1" applyFill="1" applyBorder="1"/>
    <xf numFmtId="0" fontId="30" fillId="39" borderId="21" xfId="0" applyFont="1" applyFill="1" applyBorder="1"/>
    <xf numFmtId="0" fontId="25" fillId="0" borderId="30" xfId="0" applyFont="1" applyBorder="1"/>
    <xf numFmtId="0" fontId="18" fillId="0" borderId="0" xfId="0" applyFont="1" applyBorder="1" applyAlignment="1">
      <alignment horizontal="center"/>
    </xf>
    <xf numFmtId="167" fontId="18" fillId="0" borderId="0" xfId="44" applyNumberFormat="1" applyFont="1" applyBorder="1"/>
    <xf numFmtId="0" fontId="20" fillId="0" borderId="0" xfId="0" applyFont="1" applyBorder="1"/>
    <xf numFmtId="0" fontId="25" fillId="34" borderId="19" xfId="0" applyFont="1" applyFill="1" applyBorder="1" applyAlignment="1">
      <alignment horizontal="center" vertical="center" wrapText="1"/>
    </xf>
    <xf numFmtId="165" fontId="22" fillId="34" borderId="19" xfId="2" applyNumberFormat="1" applyFont="1" applyFill="1" applyBorder="1"/>
    <xf numFmtId="165" fontId="23" fillId="38" borderId="19" xfId="2" applyNumberFormat="1" applyFont="1" applyFill="1" applyBorder="1"/>
    <xf numFmtId="165" fontId="31" fillId="39" borderId="19" xfId="2" applyNumberFormat="1" applyFont="1" applyFill="1" applyBorder="1"/>
    <xf numFmtId="165" fontId="31" fillId="0" borderId="19" xfId="2" applyNumberFormat="1" applyFont="1" applyBorder="1"/>
    <xf numFmtId="165" fontId="31" fillId="40" borderId="19" xfId="2" applyNumberFormat="1" applyFont="1" applyFill="1" applyBorder="1"/>
    <xf numFmtId="165" fontId="31" fillId="36" borderId="19" xfId="2" applyNumberFormat="1" applyFont="1" applyFill="1" applyBorder="1"/>
    <xf numFmtId="40" fontId="18" fillId="38" borderId="19" xfId="1" applyNumberFormat="1" applyFont="1" applyFill="1" applyBorder="1" applyAlignment="1">
      <alignment horizontal="left"/>
    </xf>
    <xf numFmtId="0" fontId="25" fillId="36" borderId="20" xfId="0" applyFont="1" applyFill="1" applyBorder="1"/>
    <xf numFmtId="0" fontId="18" fillId="36" borderId="21" xfId="0" applyFont="1" applyFill="1" applyBorder="1" applyAlignment="1">
      <alignment horizontal="center"/>
    </xf>
    <xf numFmtId="167" fontId="18" fillId="36" borderId="21" xfId="44" applyNumberFormat="1" applyFont="1" applyFill="1" applyBorder="1"/>
    <xf numFmtId="0" fontId="25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44" fontId="25" fillId="0" borderId="29" xfId="1" applyFont="1" applyBorder="1" applyAlignment="1">
      <alignment horizontal="center" vertical="center" wrapText="1"/>
    </xf>
    <xf numFmtId="44" fontId="25" fillId="0" borderId="23" xfId="1" applyFont="1" applyBorder="1" applyAlignment="1">
      <alignment horizontal="center" vertical="center" wrapText="1"/>
    </xf>
    <xf numFmtId="0" fontId="19" fillId="0" borderId="20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21" fillId="0" borderId="0" xfId="0" applyFont="1" applyBorder="1" applyAlignment="1">
      <alignment vertical="center"/>
    </xf>
    <xf numFmtId="0" fontId="21" fillId="0" borderId="0" xfId="0" applyFont="1" applyBorder="1"/>
    <xf numFmtId="0" fontId="22" fillId="0" borderId="0" xfId="0" applyFont="1" applyBorder="1"/>
    <xf numFmtId="0" fontId="21" fillId="34" borderId="0" xfId="0" applyFont="1" applyFill="1" applyBorder="1" applyAlignment="1">
      <alignment vertical="center"/>
    </xf>
    <xf numFmtId="0" fontId="21" fillId="34" borderId="0" xfId="0" applyFont="1" applyFill="1" applyBorder="1"/>
    <xf numFmtId="0" fontId="22" fillId="34" borderId="0" xfId="0" applyFont="1" applyFill="1" applyBorder="1"/>
    <xf numFmtId="0" fontId="21" fillId="38" borderId="0" xfId="0" applyFont="1" applyFill="1" applyBorder="1" applyAlignment="1">
      <alignment vertical="center"/>
    </xf>
    <xf numFmtId="0" fontId="21" fillId="38" borderId="0" xfId="0" applyFont="1" applyFill="1" applyBorder="1"/>
    <xf numFmtId="0" fontId="22" fillId="38" borderId="0" xfId="0" applyFont="1" applyFill="1" applyBorder="1"/>
    <xf numFmtId="0" fontId="21" fillId="39" borderId="0" xfId="0" applyFont="1" applyFill="1" applyBorder="1" applyAlignment="1">
      <alignment vertical="center"/>
    </xf>
    <xf numFmtId="0" fontId="19" fillId="39" borderId="0" xfId="0" applyFont="1" applyFill="1" applyBorder="1"/>
    <xf numFmtId="0" fontId="0" fillId="39" borderId="0" xfId="0" applyFill="1" applyBorder="1"/>
    <xf numFmtId="0" fontId="19" fillId="0" borderId="0" xfId="0" applyFont="1" applyBorder="1"/>
    <xf numFmtId="0" fontId="21" fillId="40" borderId="0" xfId="0" applyFont="1" applyFill="1" applyBorder="1" applyAlignment="1">
      <alignment vertical="center"/>
    </xf>
    <xf numFmtId="0" fontId="19" fillId="40" borderId="0" xfId="0" applyFont="1" applyFill="1" applyBorder="1"/>
    <xf numFmtId="0" fontId="0" fillId="40" borderId="0" xfId="0" applyFill="1" applyBorder="1"/>
    <xf numFmtId="0" fontId="21" fillId="36" borderId="0" xfId="0" applyFont="1" applyFill="1" applyBorder="1" applyAlignment="1">
      <alignment vertical="center"/>
    </xf>
    <xf numFmtId="0" fontId="19" fillId="36" borderId="0" xfId="0" applyFont="1" applyFill="1" applyBorder="1"/>
    <xf numFmtId="0" fontId="0" fillId="36" borderId="0" xfId="0" applyFill="1" applyBorder="1"/>
    <xf numFmtId="3" fontId="21" fillId="35" borderId="31" xfId="0" applyNumberFormat="1" applyFont="1" applyFill="1" applyBorder="1" applyAlignment="1">
      <alignment horizontal="right" vertical="center"/>
    </xf>
    <xf numFmtId="3" fontId="21" fillId="36" borderId="32" xfId="0" applyNumberFormat="1" applyFont="1" applyFill="1" applyBorder="1" applyAlignment="1">
      <alignment vertical="center"/>
    </xf>
    <xf numFmtId="3" fontId="21" fillId="34" borderId="19" xfId="0" applyNumberFormat="1" applyFont="1" applyFill="1" applyBorder="1" applyAlignment="1">
      <alignment vertical="center"/>
    </xf>
    <xf numFmtId="3" fontId="24" fillId="38" borderId="19" xfId="0" applyNumberFormat="1" applyFont="1" applyFill="1" applyBorder="1" applyAlignment="1">
      <alignment vertical="center"/>
    </xf>
    <xf numFmtId="3" fontId="29" fillId="39" borderId="19" xfId="1" applyNumberFormat="1" applyFont="1" applyFill="1" applyBorder="1"/>
    <xf numFmtId="167" fontId="21" fillId="0" borderId="29" xfId="44" applyNumberFormat="1" applyFont="1" applyBorder="1"/>
    <xf numFmtId="167" fontId="21" fillId="40" borderId="19" xfId="44" applyNumberFormat="1" applyFont="1" applyFill="1" applyBorder="1"/>
    <xf numFmtId="167" fontId="21" fillId="36" borderId="19" xfId="44" applyNumberFormat="1" applyFont="1" applyFill="1" applyBorder="1"/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2" fillId="0" borderId="0" xfId="0" applyFont="1"/>
    <xf numFmtId="0" fontId="25" fillId="0" borderId="35" xfId="0" applyFont="1" applyBorder="1" applyAlignment="1">
      <alignment horizontal="center" vertical="center" wrapText="1"/>
    </xf>
    <xf numFmtId="166" fontId="32" fillId="0" borderId="29" xfId="2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166" fontId="32" fillId="0" borderId="23" xfId="2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4" fontId="25" fillId="0" borderId="28" xfId="1" applyFont="1" applyBorder="1" applyAlignment="1">
      <alignment horizontal="center" vertical="center" wrapText="1"/>
    </xf>
    <xf numFmtId="166" fontId="25" fillId="0" borderId="28" xfId="2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4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0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N422" totalsRowShown="0" headerRowDxfId="33" dataDxfId="32" tableBorderDxfId="31">
  <autoFilter ref="A6:N422"/>
  <sortState ref="A7:G422">
    <sortCondition ref="A6:A422"/>
  </sortState>
  <tableColumns count="14">
    <tableColumn id="1" name="Column1" dataDxfId="30"/>
    <tableColumn id="2" name="Column2" dataDxfId="29"/>
    <tableColumn id="3" name="Column3" dataDxfId="28"/>
    <tableColumn id="4" name="Column4" dataDxfId="27"/>
    <tableColumn id="5" name="Column5" dataDxfId="26"/>
    <tableColumn id="6" name="Column6" dataDxfId="25"/>
    <tableColumn id="7" name="Column7" dataDxfId="24" dataCellStyle="Percent">
      <calculatedColumnFormula>F7/F$432</calculatedColumnFormula>
    </tableColumn>
    <tableColumn id="8" name="Column8" dataDxfId="23" dataCellStyle="Currency"/>
    <tableColumn id="9" name="Column9" dataDxfId="22"/>
    <tableColumn id="10" name="Column10" dataDxfId="21" dataCellStyle="Currency">
      <calculatedColumnFormula>Table2[[#This Row],[Column6]]+Table2[[#This Row],[Column8]]+Table2[[#This Row],[Column9]]</calculatedColumnFormula>
    </tableColumn>
    <tableColumn id="11" name="Column11" dataDxfId="20" dataCellStyle="Percent">
      <calculatedColumnFormula>Table2[[#This Row],[Column10]]/J$432</calculatedColumnFormula>
    </tableColumn>
    <tableColumn id="12" name="Column12" dataDxfId="19" dataCellStyle="Currency">
      <calculatedColumnFormula>D$441*Table2[[#This Row],[Column11]]</calculatedColumnFormula>
    </tableColumn>
    <tableColumn id="13" name="Column13" dataDxfId="18">
      <calculatedColumnFormula>ROUND(Table2[[#This Row],[Column9]]+Table2[[#This Row],[Column12]],2)</calculatedColumnFormula>
    </tableColumn>
    <tableColumn id="14" name="Column14" dataDxfId="0">
      <calculatedColumnFormula>Table2[[#This Row],[Column6]]+Table2[[#This Row],[Column8]]+Table2[[#This Row],[Column13]]+0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424:N430" totalsRowShown="0" headerRowDxfId="17" dataDxfId="16" tableBorderDxfId="15">
  <autoFilter ref="A424:N430"/>
  <tableColumns count="14">
    <tableColumn id="1" name="Column1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7" name="Column7" dataDxfId="8" dataCellStyle="Percent">
      <calculatedColumnFormula>F425/F$432</calculatedColumnFormula>
    </tableColumn>
    <tableColumn id="8" name="Column8" dataDxfId="7" dataCellStyle="Currency"/>
    <tableColumn id="9" name="Column9" dataDxfId="6" dataCellStyle="Currency"/>
    <tableColumn id="10" name="Column10" dataDxfId="5">
      <calculatedColumnFormula>Table5[[#This Row],[Column6]]+Table5[[#This Row],[Column8]]+Table5[[#This Row],[Column9]]</calculatedColumnFormula>
    </tableColumn>
    <tableColumn id="11" name="Column11" dataDxfId="4">
      <calculatedColumnFormula>Table5[[#This Row],[Column10]]/J$432</calculatedColumnFormula>
    </tableColumn>
    <tableColumn id="12" name="Column12" dataDxfId="3">
      <calculatedColumnFormula>D$441*Table5[[#This Row],[Column11]]</calculatedColumnFormula>
    </tableColumn>
    <tableColumn id="13" name="Column13" dataDxfId="2">
      <calculatedColumnFormula>ROUND(Table5[[#This Row],[Column9]]+Table5[[#This Row],[Column12]],2)</calculatedColumnFormula>
    </tableColumn>
    <tableColumn id="14" name="Column14" dataDxfId="1">
      <calculatedColumnFormula>Table5[[#This Row],[Column6]]+Table5[[#This Row],[Column8]]+Table5[[#This Row],[Column13]]+0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1"/>
  <sheetViews>
    <sheetView showGridLines="0" tabSelected="1" zoomScale="90" zoomScaleNormal="90" workbookViewId="0">
      <pane ySplit="6" topLeftCell="A7" activePane="bottomLeft" state="frozen"/>
      <selection pane="bottomLeft" activeCell="N228" sqref="N228"/>
    </sheetView>
  </sheetViews>
  <sheetFormatPr defaultRowHeight="15.65" x14ac:dyDescent="0.25"/>
  <cols>
    <col min="1" max="1" width="37.875" style="3" customWidth="1"/>
    <col min="2" max="2" width="11" style="3" customWidth="1"/>
    <col min="3" max="3" width="13.875" style="3" customWidth="1"/>
    <col min="4" max="5" width="13.5" style="3" customWidth="1"/>
    <col min="6" max="6" width="17.5" style="3" bestFit="1" customWidth="1"/>
    <col min="7" max="7" width="14.625" hidden="1" customWidth="1"/>
    <col min="8" max="8" width="15.375" hidden="1" customWidth="1"/>
    <col min="9" max="9" width="15.375" style="34" hidden="1" customWidth="1"/>
    <col min="10" max="10" width="18.5" style="34" hidden="1" customWidth="1"/>
    <col min="11" max="11" width="15.375" style="67" hidden="1" customWidth="1"/>
    <col min="12" max="12" width="15.375" style="34" customWidth="1"/>
    <col min="13" max="13" width="18.125" style="34" customWidth="1"/>
    <col min="14" max="14" width="17.875" style="34" customWidth="1"/>
    <col min="15" max="15" width="14.5" hidden="1" customWidth="1"/>
  </cols>
  <sheetData>
    <row r="1" spans="1:15" ht="16.3" thickBot="1" x14ac:dyDescent="0.3">
      <c r="A1" s="17" t="s">
        <v>467</v>
      </c>
      <c r="B1" s="18"/>
      <c r="C1" s="18"/>
      <c r="D1" s="18"/>
      <c r="E1" s="73"/>
      <c r="F1" s="93"/>
      <c r="G1" s="30"/>
      <c r="H1" s="30"/>
      <c r="I1" s="32"/>
      <c r="J1" s="32"/>
    </row>
    <row r="2" spans="1:15" ht="16.3" thickBot="1" x14ac:dyDescent="0.3">
      <c r="A2" s="111" t="s">
        <v>468</v>
      </c>
      <c r="B2" s="112"/>
      <c r="C2" s="112"/>
      <c r="D2" s="112"/>
      <c r="E2" s="113"/>
      <c r="F2" s="126"/>
      <c r="G2" s="30"/>
      <c r="H2" s="30"/>
      <c r="I2" s="32"/>
      <c r="J2" s="32"/>
    </row>
    <row r="3" spans="1:15" s="145" customFormat="1" ht="14.3" x14ac:dyDescent="0.25">
      <c r="A3" s="143" t="s">
        <v>0</v>
      </c>
      <c r="B3" s="154" t="s">
        <v>0</v>
      </c>
      <c r="C3" s="154" t="s">
        <v>3</v>
      </c>
      <c r="D3" s="154" t="s">
        <v>6</v>
      </c>
      <c r="E3" s="155" t="s">
        <v>7</v>
      </c>
      <c r="F3" s="143" t="s">
        <v>7</v>
      </c>
      <c r="G3" s="144" t="s">
        <v>433</v>
      </c>
      <c r="H3" s="151" t="s">
        <v>449</v>
      </c>
      <c r="I3" s="152" t="s">
        <v>447</v>
      </c>
      <c r="J3" s="152" t="s">
        <v>450</v>
      </c>
      <c r="K3" s="153" t="s">
        <v>448</v>
      </c>
      <c r="L3" s="152" t="s">
        <v>459</v>
      </c>
      <c r="M3" s="152" t="s">
        <v>460</v>
      </c>
      <c r="N3" s="152" t="s">
        <v>461</v>
      </c>
    </row>
    <row r="4" spans="1:15" s="145" customFormat="1" ht="14.95" thickBot="1" x14ac:dyDescent="0.3">
      <c r="A4" s="146" t="s">
        <v>1</v>
      </c>
      <c r="B4" s="141" t="s">
        <v>2</v>
      </c>
      <c r="C4" s="141" t="s">
        <v>4</v>
      </c>
      <c r="D4" s="141" t="s">
        <v>4</v>
      </c>
      <c r="E4" s="156" t="s">
        <v>4</v>
      </c>
      <c r="F4" s="146" t="s">
        <v>8</v>
      </c>
      <c r="G4" s="142" t="s">
        <v>434</v>
      </c>
      <c r="H4" s="105"/>
      <c r="I4" s="109"/>
      <c r="J4" s="109"/>
      <c r="K4" s="147"/>
      <c r="L4" s="109"/>
      <c r="M4" s="109"/>
      <c r="N4" s="109"/>
    </row>
    <row r="5" spans="1:15" s="145" customFormat="1" ht="14.95" thickBot="1" x14ac:dyDescent="0.3">
      <c r="A5" s="94" t="s">
        <v>469</v>
      </c>
      <c r="B5" s="157"/>
      <c r="C5" s="158" t="s">
        <v>5</v>
      </c>
      <c r="D5" s="158" t="s">
        <v>5</v>
      </c>
      <c r="E5" s="159" t="s">
        <v>5</v>
      </c>
      <c r="F5" s="148" t="s">
        <v>9</v>
      </c>
      <c r="G5" s="149" t="s">
        <v>9</v>
      </c>
      <c r="H5" s="106"/>
      <c r="I5" s="110"/>
      <c r="J5" s="110"/>
      <c r="K5" s="150"/>
      <c r="L5" s="110"/>
      <c r="M5" s="110"/>
      <c r="N5" s="110"/>
    </row>
    <row r="6" spans="1:15" s="9" customFormat="1" ht="14.3" hidden="1" x14ac:dyDescent="0.25">
      <c r="A6" s="24" t="s">
        <v>440</v>
      </c>
      <c r="B6" s="2" t="s">
        <v>441</v>
      </c>
      <c r="C6" s="2" t="s">
        <v>442</v>
      </c>
      <c r="D6" s="2" t="s">
        <v>443</v>
      </c>
      <c r="E6" s="2" t="s">
        <v>444</v>
      </c>
      <c r="F6" s="22" t="s">
        <v>445</v>
      </c>
      <c r="G6" s="23" t="s">
        <v>446</v>
      </c>
      <c r="H6" s="1" t="s">
        <v>451</v>
      </c>
      <c r="I6" s="44" t="s">
        <v>452</v>
      </c>
      <c r="J6" s="45" t="s">
        <v>453</v>
      </c>
      <c r="K6" s="68" t="s">
        <v>458</v>
      </c>
      <c r="L6" s="44" t="s">
        <v>462</v>
      </c>
      <c r="M6" s="44" t="s">
        <v>463</v>
      </c>
      <c r="N6" s="44" t="s">
        <v>466</v>
      </c>
    </row>
    <row r="7" spans="1:15" x14ac:dyDescent="0.25">
      <c r="A7" s="20" t="s">
        <v>10</v>
      </c>
      <c r="B7" s="5">
        <v>7</v>
      </c>
      <c r="C7" s="6">
        <v>355</v>
      </c>
      <c r="D7" s="6">
        <v>3</v>
      </c>
      <c r="E7" s="6">
        <v>358</v>
      </c>
      <c r="F7" s="11">
        <v>12890</v>
      </c>
      <c r="G7" s="21">
        <f t="shared" ref="G7:G70" si="0">F7/F$432</f>
        <v>5.5893816491797937E-4</v>
      </c>
      <c r="H7" s="40"/>
      <c r="I7" s="43"/>
      <c r="J7" s="46">
        <f>Table2[[#This Row],[Column6]]+Table2[[#This Row],[Column8]]+Table2[[#This Row],[Column9]]</f>
        <v>12890</v>
      </c>
      <c r="K7" s="69">
        <f>Table2[[#This Row],[Column10]]/J$432</f>
        <v>5.5912921588959343E-4</v>
      </c>
      <c r="L7" s="43">
        <f>D$441*Table2[[#This Row],[Column11]]</f>
        <v>509.53165879410705</v>
      </c>
      <c r="M7" s="43">
        <f>ROUND(Table2[[#This Row],[Column9]]+Table2[[#This Row],[Column12]],2)</f>
        <v>509.53</v>
      </c>
      <c r="N7" s="43">
        <f>Table2[[#This Row],[Column6]]+Table2[[#This Row],[Column8]]+Table2[[#This Row],[Column13]]+0</f>
        <v>13399.53</v>
      </c>
    </row>
    <row r="8" spans="1:15" x14ac:dyDescent="0.25">
      <c r="A8" s="20" t="s">
        <v>11</v>
      </c>
      <c r="B8" s="5">
        <v>14</v>
      </c>
      <c r="C8" s="8">
        <v>1222</v>
      </c>
      <c r="D8" s="6"/>
      <c r="E8" s="8">
        <v>1222</v>
      </c>
      <c r="F8" s="7">
        <v>119900</v>
      </c>
      <c r="G8" s="21">
        <f t="shared" si="0"/>
        <v>5.1991222632789547E-3</v>
      </c>
      <c r="H8" s="41"/>
      <c r="I8" s="43"/>
      <c r="J8" s="46">
        <f>Table2[[#This Row],[Column6]]+Table2[[#This Row],[Column8]]+Table2[[#This Row],[Column9]]</f>
        <v>119900</v>
      </c>
      <c r="K8" s="69">
        <f>Table2[[#This Row],[Column10]]/J$432</f>
        <v>5.2008993782127425E-3</v>
      </c>
      <c r="L8" s="43">
        <f>D$441*Table2[[#This Row],[Column11]]</f>
        <v>4739.5535988683814</v>
      </c>
      <c r="M8" s="43">
        <f>ROUND(Table2[[#This Row],[Column9]]+Table2[[#This Row],[Column12]],2)</f>
        <v>4739.55</v>
      </c>
      <c r="N8" s="43">
        <f>Table2[[#This Row],[Column6]]+Table2[[#This Row],[Column8]]+Table2[[#This Row],[Column13]]+0</f>
        <v>124639.55</v>
      </c>
      <c r="O8" s="19">
        <f>F7+F8</f>
        <v>132790</v>
      </c>
    </row>
    <row r="9" spans="1:15" x14ac:dyDescent="0.25">
      <c r="A9" s="20" t="s">
        <v>12</v>
      </c>
      <c r="B9" s="5">
        <v>63</v>
      </c>
      <c r="C9" s="6">
        <v>269</v>
      </c>
      <c r="D9" s="6">
        <v>9</v>
      </c>
      <c r="E9" s="6">
        <v>278</v>
      </c>
      <c r="F9" s="7">
        <v>10250</v>
      </c>
      <c r="G9" s="21">
        <f t="shared" si="0"/>
        <v>4.4446207838706665E-4</v>
      </c>
      <c r="H9" s="41"/>
      <c r="I9" s="43"/>
      <c r="J9" s="46">
        <f>Table2[[#This Row],[Column6]]+Table2[[#This Row],[Column8]]+Table2[[#This Row],[Column9]]</f>
        <v>10250</v>
      </c>
      <c r="K9" s="69">
        <f>Table2[[#This Row],[Column10]]/J$432</f>
        <v>4.446140002225239E-4</v>
      </c>
      <c r="L9" s="43">
        <f>D$441*Table2[[#This Row],[Column11]]</f>
        <v>405.17451533278489</v>
      </c>
      <c r="M9" s="43">
        <f>ROUND(Table2[[#This Row],[Column9]]+Table2[[#This Row],[Column12]],2)</f>
        <v>405.17</v>
      </c>
      <c r="N9" s="43">
        <f>Table2[[#This Row],[Column6]]+Table2[[#This Row],[Column8]]+Table2[[#This Row],[Column13]]+0</f>
        <v>10655.17</v>
      </c>
      <c r="O9" s="19">
        <f>O8+F9</f>
        <v>143040</v>
      </c>
    </row>
    <row r="10" spans="1:15" x14ac:dyDescent="0.25">
      <c r="A10" s="20" t="s">
        <v>13</v>
      </c>
      <c r="B10" s="5">
        <v>70</v>
      </c>
      <c r="C10" s="6">
        <v>239</v>
      </c>
      <c r="D10" s="6">
        <v>21</v>
      </c>
      <c r="E10" s="6">
        <v>260</v>
      </c>
      <c r="F10" s="7">
        <v>10905</v>
      </c>
      <c r="G10" s="21">
        <f t="shared" si="0"/>
        <v>4.7286428924984991E-4</v>
      </c>
      <c r="H10" s="41"/>
      <c r="I10" s="43"/>
      <c r="J10" s="46">
        <f>Table2[[#This Row],[Column6]]+Table2[[#This Row],[Column8]]+Table2[[#This Row],[Column9]]</f>
        <v>10905</v>
      </c>
      <c r="K10" s="69">
        <f>Table2[[#This Row],[Column10]]/J$432</f>
        <v>4.7302591926113392E-4</v>
      </c>
      <c r="L10" s="43">
        <f>D$441*Table2[[#This Row],[Column11]]</f>
        <v>431.06615509307505</v>
      </c>
      <c r="M10" s="43">
        <f>ROUND(Table2[[#This Row],[Column9]]+Table2[[#This Row],[Column12]],2)</f>
        <v>431.07</v>
      </c>
      <c r="N10" s="43">
        <f>Table2[[#This Row],[Column6]]+Table2[[#This Row],[Column8]]+Table2[[#This Row],[Column13]]+0</f>
        <v>11336.07</v>
      </c>
      <c r="O10" s="19">
        <f t="shared" ref="O10:O73" si="1">O9+F10</f>
        <v>153945</v>
      </c>
    </row>
    <row r="11" spans="1:15" x14ac:dyDescent="0.25">
      <c r="A11" s="20" t="s">
        <v>14</v>
      </c>
      <c r="B11" s="5">
        <v>84</v>
      </c>
      <c r="C11" s="6">
        <v>339</v>
      </c>
      <c r="D11" s="6"/>
      <c r="E11" s="6">
        <v>339</v>
      </c>
      <c r="F11" s="7">
        <v>29220</v>
      </c>
      <c r="G11" s="21">
        <f t="shared" si="0"/>
        <v>1.2670421395580573E-3</v>
      </c>
      <c r="H11" s="41"/>
      <c r="I11" s="43"/>
      <c r="J11" s="46">
        <f>Table2[[#This Row],[Column6]]+Table2[[#This Row],[Column8]]+Table2[[#This Row],[Column9]]</f>
        <v>29220</v>
      </c>
      <c r="K11" s="69">
        <f>Table2[[#This Row],[Column10]]/J$432</f>
        <v>1.2674752279514291E-3</v>
      </c>
      <c r="L11" s="43">
        <f>D$441*Table2[[#This Row],[Column11]]</f>
        <v>1155.0438378559975</v>
      </c>
      <c r="M11" s="43">
        <f>ROUND(Table2[[#This Row],[Column9]]+Table2[[#This Row],[Column12]],2)</f>
        <v>1155.04</v>
      </c>
      <c r="N11" s="43">
        <f>Table2[[#This Row],[Column6]]+Table2[[#This Row],[Column8]]+Table2[[#This Row],[Column13]]+0</f>
        <v>30375.040000000001</v>
      </c>
      <c r="O11" s="19">
        <f t="shared" si="1"/>
        <v>183165</v>
      </c>
    </row>
    <row r="12" spans="1:15" x14ac:dyDescent="0.25">
      <c r="A12" s="20" t="s">
        <v>15</v>
      </c>
      <c r="B12" s="5">
        <v>91</v>
      </c>
      <c r="C12" s="8">
        <v>1221</v>
      </c>
      <c r="D12" s="6"/>
      <c r="E12" s="8">
        <v>1221</v>
      </c>
      <c r="F12" s="7">
        <v>34615</v>
      </c>
      <c r="G12" s="21">
        <f t="shared" si="0"/>
        <v>1.5009809603286157E-3</v>
      </c>
      <c r="H12" s="41"/>
      <c r="I12" s="43"/>
      <c r="J12" s="46">
        <f>Table2[[#This Row],[Column6]]+Table2[[#This Row],[Column8]]+Table2[[#This Row],[Column9]]</f>
        <v>34615</v>
      </c>
      <c r="K12" s="69">
        <f>Table2[[#This Row],[Column10]]/J$432</f>
        <v>1.5014940114831867E-3</v>
      </c>
      <c r="L12" s="43">
        <f>D$441*Table2[[#This Row],[Column11]]</f>
        <v>1368.3039851945707</v>
      </c>
      <c r="M12" s="43">
        <f>ROUND(Table2[[#This Row],[Column9]]+Table2[[#This Row],[Column12]],2)</f>
        <v>1368.3</v>
      </c>
      <c r="N12" s="43">
        <f>Table2[[#This Row],[Column6]]+Table2[[#This Row],[Column8]]+Table2[[#This Row],[Column13]]+0</f>
        <v>35983.300000000003</v>
      </c>
      <c r="O12" s="19">
        <f t="shared" si="1"/>
        <v>217780</v>
      </c>
    </row>
    <row r="13" spans="1:15" x14ac:dyDescent="0.25">
      <c r="A13" s="20" t="s">
        <v>16</v>
      </c>
      <c r="B13" s="5">
        <v>105</v>
      </c>
      <c r="C13" s="6">
        <v>360</v>
      </c>
      <c r="D13" s="6"/>
      <c r="E13" s="6">
        <v>360</v>
      </c>
      <c r="F13" s="7">
        <v>29490</v>
      </c>
      <c r="G13" s="21">
        <f t="shared" si="0"/>
        <v>1.2787499211350825E-3</v>
      </c>
      <c r="H13" s="41"/>
      <c r="I13" s="43"/>
      <c r="J13" s="46">
        <f>Table2[[#This Row],[Column6]]+Table2[[#This Row],[Column8]]+Table2[[#This Row],[Column9]]</f>
        <v>29490</v>
      </c>
      <c r="K13" s="69">
        <f>Table2[[#This Row],[Column10]]/J$432</f>
        <v>1.2791870113719249E-3</v>
      </c>
      <c r="L13" s="43">
        <f>D$441*Table2[[#This Row],[Column11]]</f>
        <v>1165.7167275281784</v>
      </c>
      <c r="M13" s="43">
        <f>ROUND(Table2[[#This Row],[Column9]]+Table2[[#This Row],[Column12]],2)</f>
        <v>1165.72</v>
      </c>
      <c r="N13" s="43">
        <f>Table2[[#This Row],[Column6]]+Table2[[#This Row],[Column8]]+Table2[[#This Row],[Column13]]+0</f>
        <v>30655.72</v>
      </c>
      <c r="O13" s="19">
        <f t="shared" si="1"/>
        <v>247270</v>
      </c>
    </row>
    <row r="14" spans="1:15" x14ac:dyDescent="0.25">
      <c r="A14" s="20" t="s">
        <v>17</v>
      </c>
      <c r="B14" s="5">
        <v>112</v>
      </c>
      <c r="C14" s="8">
        <v>1141</v>
      </c>
      <c r="D14" s="6">
        <v>89</v>
      </c>
      <c r="E14" s="8">
        <v>1230</v>
      </c>
      <c r="F14" s="7">
        <v>31015</v>
      </c>
      <c r="G14" s="21">
        <f t="shared" si="0"/>
        <v>1.3448772059682802E-3</v>
      </c>
      <c r="H14" s="41"/>
      <c r="I14" s="43"/>
      <c r="J14" s="46">
        <f>Table2[[#This Row],[Column6]]+Table2[[#This Row],[Column8]]+Table2[[#This Row],[Column9]]</f>
        <v>31015</v>
      </c>
      <c r="K14" s="69">
        <f>Table2[[#This Row],[Column10]]/J$432</f>
        <v>1.34533689920991E-3</v>
      </c>
      <c r="L14" s="43">
        <f>D$441*Table2[[#This Row],[Column11]]</f>
        <v>1225.9987895654949</v>
      </c>
      <c r="M14" s="43">
        <f>ROUND(Table2[[#This Row],[Column9]]+Table2[[#This Row],[Column12]],2)</f>
        <v>1226</v>
      </c>
      <c r="N14" s="43">
        <f>Table2[[#This Row],[Column6]]+Table2[[#This Row],[Column8]]+Table2[[#This Row],[Column13]]+0</f>
        <v>32241</v>
      </c>
      <c r="O14" s="19">
        <f t="shared" si="1"/>
        <v>278285</v>
      </c>
    </row>
    <row r="15" spans="1:15" x14ac:dyDescent="0.25">
      <c r="A15" s="20" t="s">
        <v>18</v>
      </c>
      <c r="B15" s="5">
        <v>119</v>
      </c>
      <c r="C15" s="8">
        <v>1876</v>
      </c>
      <c r="D15" s="6"/>
      <c r="E15" s="8">
        <v>1876</v>
      </c>
      <c r="F15" s="7">
        <v>76870</v>
      </c>
      <c r="G15" s="21">
        <f t="shared" si="0"/>
        <v>3.333248777133055E-3</v>
      </c>
      <c r="H15" s="41"/>
      <c r="I15" s="43"/>
      <c r="J15" s="46">
        <f>Table2[[#This Row],[Column6]]+Table2[[#This Row],[Column8]]+Table2[[#This Row],[Column9]]</f>
        <v>76870</v>
      </c>
      <c r="K15" s="69">
        <f>Table2[[#This Row],[Column10]]/J$432</f>
        <v>3.3343881167907717E-3</v>
      </c>
      <c r="L15" s="43">
        <f>D$441*Table2[[#This Row],[Column11]]</f>
        <v>3038.6112188908464</v>
      </c>
      <c r="M15" s="43">
        <f>ROUND(Table2[[#This Row],[Column9]]+Table2[[#This Row],[Column12]],2)</f>
        <v>3038.61</v>
      </c>
      <c r="N15" s="43">
        <f>Table2[[#This Row],[Column6]]+Table2[[#This Row],[Column8]]+Table2[[#This Row],[Column13]]+0</f>
        <v>79908.61</v>
      </c>
      <c r="O15" s="19">
        <f t="shared" si="1"/>
        <v>355155</v>
      </c>
    </row>
    <row r="16" spans="1:15" x14ac:dyDescent="0.25">
      <c r="A16" s="20" t="s">
        <v>19</v>
      </c>
      <c r="B16" s="5">
        <v>140</v>
      </c>
      <c r="C16" s="6">
        <v>939</v>
      </c>
      <c r="D16" s="6">
        <v>91</v>
      </c>
      <c r="E16" s="8">
        <v>1030</v>
      </c>
      <c r="F16" s="7">
        <v>118470</v>
      </c>
      <c r="G16" s="21">
        <f t="shared" si="0"/>
        <v>5.1371143830747108E-3</v>
      </c>
      <c r="H16" s="41"/>
      <c r="I16" s="43"/>
      <c r="J16" s="46">
        <f>Table2[[#This Row],[Column6]]+Table2[[#This Row],[Column8]]+Table2[[#This Row],[Column9]]</f>
        <v>118470</v>
      </c>
      <c r="K16" s="69">
        <f>Table2[[#This Row],[Column10]]/J$432</f>
        <v>5.1388703030597468E-3</v>
      </c>
      <c r="L16" s="43">
        <f>D$441*Table2[[#This Row],[Column11]]</f>
        <v>4683.0268128268317</v>
      </c>
      <c r="M16" s="43">
        <f>ROUND(Table2[[#This Row],[Column9]]+Table2[[#This Row],[Column12]],2)</f>
        <v>4683.03</v>
      </c>
      <c r="N16" s="43">
        <f>Table2[[#This Row],[Column6]]+Table2[[#This Row],[Column8]]+Table2[[#This Row],[Column13]]+0</f>
        <v>123153.03</v>
      </c>
      <c r="O16" s="19">
        <f t="shared" si="1"/>
        <v>473625</v>
      </c>
    </row>
    <row r="17" spans="1:15" x14ac:dyDescent="0.25">
      <c r="A17" s="20" t="s">
        <v>20</v>
      </c>
      <c r="B17" s="5">
        <v>147</v>
      </c>
      <c r="C17" s="8">
        <v>2859</v>
      </c>
      <c r="D17" s="6">
        <v>128</v>
      </c>
      <c r="E17" s="8">
        <v>2987</v>
      </c>
      <c r="F17" s="7">
        <v>83635</v>
      </c>
      <c r="G17" s="21">
        <f t="shared" si="0"/>
        <v>3.6265937488685188E-3</v>
      </c>
      <c r="H17" s="41"/>
      <c r="I17" s="43"/>
      <c r="J17" s="46">
        <f>Table2[[#This Row],[Column6]]+Table2[[#This Row],[Column8]]+Table2[[#This Row],[Column9]]</f>
        <v>83635</v>
      </c>
      <c r="K17" s="69">
        <f>Table2[[#This Row],[Column10]]/J$432</f>
        <v>3.6278333569376374E-3</v>
      </c>
      <c r="L17" s="43">
        <f>D$441*Table2[[#This Row],[Column11]]</f>
        <v>3306.0263990104845</v>
      </c>
      <c r="M17" s="43">
        <f>ROUND(Table2[[#This Row],[Column9]]+Table2[[#This Row],[Column12]],2)</f>
        <v>3306.03</v>
      </c>
      <c r="N17" s="43">
        <f>Table2[[#This Row],[Column6]]+Table2[[#This Row],[Column8]]+Table2[[#This Row],[Column13]]+0</f>
        <v>86941.03</v>
      </c>
      <c r="O17" s="19">
        <f t="shared" si="1"/>
        <v>557260</v>
      </c>
    </row>
    <row r="18" spans="1:15" x14ac:dyDescent="0.25">
      <c r="A18" s="20" t="s">
        <v>21</v>
      </c>
      <c r="B18" s="5">
        <v>154</v>
      </c>
      <c r="C18" s="6">
        <v>917</v>
      </c>
      <c r="D18" s="6">
        <v>108</v>
      </c>
      <c r="E18" s="8">
        <v>1025</v>
      </c>
      <c r="F18" s="7">
        <v>51175</v>
      </c>
      <c r="G18" s="21">
        <f t="shared" si="0"/>
        <v>2.2190582303861597E-3</v>
      </c>
      <c r="H18" s="41"/>
      <c r="I18" s="43"/>
      <c r="J18" s="46">
        <f>Table2[[#This Row],[Column6]]+Table2[[#This Row],[Column8]]+Table2[[#This Row],[Column9]]</f>
        <v>51175</v>
      </c>
      <c r="K18" s="69">
        <f>Table2[[#This Row],[Column10]]/J$432</f>
        <v>2.2198167279402596E-3</v>
      </c>
      <c r="L18" s="43">
        <f>D$441*Table2[[#This Row],[Column11]]</f>
        <v>2022.9078850883188</v>
      </c>
      <c r="M18" s="43">
        <f>ROUND(Table2[[#This Row],[Column9]]+Table2[[#This Row],[Column12]],2)</f>
        <v>2022.91</v>
      </c>
      <c r="N18" s="43">
        <f>Table2[[#This Row],[Column6]]+Table2[[#This Row],[Column8]]+Table2[[#This Row],[Column13]]+0</f>
        <v>53197.91</v>
      </c>
      <c r="O18" s="19">
        <f t="shared" si="1"/>
        <v>608435</v>
      </c>
    </row>
    <row r="19" spans="1:15" x14ac:dyDescent="0.25">
      <c r="A19" s="20" t="s">
        <v>22</v>
      </c>
      <c r="B19" s="5">
        <v>161</v>
      </c>
      <c r="C19" s="6">
        <v>146</v>
      </c>
      <c r="D19" s="6"/>
      <c r="E19" s="6">
        <v>146</v>
      </c>
      <c r="F19" s="7">
        <v>10860</v>
      </c>
      <c r="G19" s="21">
        <f t="shared" si="0"/>
        <v>4.7091299232034572E-4</v>
      </c>
      <c r="H19" s="41"/>
      <c r="I19" s="43"/>
      <c r="J19" s="46">
        <f>Table2[[#This Row],[Column6]]+Table2[[#This Row],[Column8]]+Table2[[#This Row],[Column9]]</f>
        <v>10860</v>
      </c>
      <c r="K19" s="69">
        <f>Table2[[#This Row],[Column10]]/J$432</f>
        <v>4.7107395535771798E-4</v>
      </c>
      <c r="L19" s="43">
        <f>D$441*Table2[[#This Row],[Column11]]</f>
        <v>429.28734014771163</v>
      </c>
      <c r="M19" s="43">
        <f>ROUND(Table2[[#This Row],[Column9]]+Table2[[#This Row],[Column12]],2)</f>
        <v>429.29</v>
      </c>
      <c r="N19" s="43">
        <f>Table2[[#This Row],[Column6]]+Table2[[#This Row],[Column8]]+Table2[[#This Row],[Column13]]+0</f>
        <v>11289.29</v>
      </c>
      <c r="O19" s="19">
        <f t="shared" si="1"/>
        <v>619295</v>
      </c>
    </row>
    <row r="20" spans="1:15" x14ac:dyDescent="0.25">
      <c r="A20" s="20" t="s">
        <v>23</v>
      </c>
      <c r="B20" s="5">
        <v>2450</v>
      </c>
      <c r="C20" s="6">
        <v>998</v>
      </c>
      <c r="D20" s="6"/>
      <c r="E20" s="6">
        <v>998</v>
      </c>
      <c r="F20" s="7">
        <v>38460</v>
      </c>
      <c r="G20" s="21">
        <f t="shared" si="0"/>
        <v>1.667708442416252E-3</v>
      </c>
      <c r="H20" s="41"/>
      <c r="I20" s="43"/>
      <c r="J20" s="46">
        <f>Table2[[#This Row],[Column6]]+Table2[[#This Row],[Column8]]+Table2[[#This Row],[Column9]]</f>
        <v>38460</v>
      </c>
      <c r="K20" s="69">
        <f>Table2[[#This Row],[Column10]]/J$432</f>
        <v>1.6682784827861726E-3</v>
      </c>
      <c r="L20" s="43">
        <f>D$441*Table2[[#This Row],[Column11]]</f>
        <v>1520.2938399706252</v>
      </c>
      <c r="M20" s="43">
        <f>ROUND(Table2[[#This Row],[Column9]]+Table2[[#This Row],[Column12]],2)</f>
        <v>1520.29</v>
      </c>
      <c r="N20" s="43">
        <f>Table2[[#This Row],[Column6]]+Table2[[#This Row],[Column8]]+Table2[[#This Row],[Column13]]+0</f>
        <v>39980.29</v>
      </c>
      <c r="O20" s="19">
        <f t="shared" si="1"/>
        <v>657755</v>
      </c>
    </row>
    <row r="21" spans="1:15" x14ac:dyDescent="0.25">
      <c r="A21" s="20" t="s">
        <v>24</v>
      </c>
      <c r="B21" s="5">
        <v>170</v>
      </c>
      <c r="C21" s="8">
        <v>1608</v>
      </c>
      <c r="D21" s="6">
        <v>52</v>
      </c>
      <c r="E21" s="8">
        <v>1660</v>
      </c>
      <c r="F21" s="7">
        <v>231315</v>
      </c>
      <c r="G21" s="21">
        <f t="shared" si="0"/>
        <v>1.0030316649961396E-2</v>
      </c>
      <c r="H21" s="41"/>
      <c r="I21" s="43"/>
      <c r="J21" s="46">
        <f>Table2[[#This Row],[Column6]]+Table2[[#This Row],[Column8]]+Table2[[#This Row],[Column9]]</f>
        <v>231315</v>
      </c>
      <c r="K21" s="69">
        <f>Table2[[#This Row],[Column10]]/J$432</f>
        <v>1.0033745118192499E-2</v>
      </c>
      <c r="L21" s="43">
        <f>D$441*Table2[[#This Row],[Column11]]</f>
        <v>9143.7017574832335</v>
      </c>
      <c r="M21" s="43">
        <f>ROUND(Table2[[#This Row],[Column9]]+Table2[[#This Row],[Column12]],2)</f>
        <v>9143.7000000000007</v>
      </c>
      <c r="N21" s="43">
        <f>Table2[[#This Row],[Column6]]+Table2[[#This Row],[Column8]]+Table2[[#This Row],[Column13]]+0</f>
        <v>240458.7</v>
      </c>
      <c r="O21" s="19">
        <f t="shared" si="1"/>
        <v>889070</v>
      </c>
    </row>
    <row r="22" spans="1:15" x14ac:dyDescent="0.25">
      <c r="A22" s="20" t="s">
        <v>25</v>
      </c>
      <c r="B22" s="5">
        <v>182</v>
      </c>
      <c r="C22" s="8">
        <v>1222</v>
      </c>
      <c r="D22" s="6">
        <v>54</v>
      </c>
      <c r="E22" s="8">
        <v>1276</v>
      </c>
      <c r="F22" s="7">
        <v>31085</v>
      </c>
      <c r="G22" s="21">
        <f t="shared" si="0"/>
        <v>1.3479125567475089E-3</v>
      </c>
      <c r="H22" s="41"/>
      <c r="I22" s="43"/>
      <c r="J22" s="46">
        <f>Table2[[#This Row],[Column6]]+Table2[[#This Row],[Column8]]+Table2[[#This Row],[Column9]]</f>
        <v>31085</v>
      </c>
      <c r="K22" s="69">
        <f>Table2[[#This Row],[Column10]]/J$432</f>
        <v>1.3483732875041127E-3</v>
      </c>
      <c r="L22" s="43">
        <f>D$441*Table2[[#This Row],[Column11]]</f>
        <v>1228.7658350360603</v>
      </c>
      <c r="M22" s="43">
        <f>ROUND(Table2[[#This Row],[Column9]]+Table2[[#This Row],[Column12]],2)</f>
        <v>1228.77</v>
      </c>
      <c r="N22" s="43">
        <f>Table2[[#This Row],[Column6]]+Table2[[#This Row],[Column8]]+Table2[[#This Row],[Column13]]+0</f>
        <v>32313.77</v>
      </c>
      <c r="O22" s="19">
        <f t="shared" si="1"/>
        <v>920155</v>
      </c>
    </row>
    <row r="23" spans="1:15" x14ac:dyDescent="0.25">
      <c r="A23" s="20" t="s">
        <v>26</v>
      </c>
      <c r="B23" s="5">
        <v>196</v>
      </c>
      <c r="C23" s="6">
        <v>314</v>
      </c>
      <c r="D23" s="6">
        <v>74</v>
      </c>
      <c r="E23" s="6">
        <v>388</v>
      </c>
      <c r="F23" s="7">
        <v>17855</v>
      </c>
      <c r="G23" s="21">
        <f t="shared" si="0"/>
        <v>7.7423125947327556E-4</v>
      </c>
      <c r="H23" s="41"/>
      <c r="I23" s="43"/>
      <c r="J23" s="46">
        <f>Table2[[#This Row],[Column6]]+Table2[[#This Row],[Column8]]+Table2[[#This Row],[Column9]]</f>
        <v>17855</v>
      </c>
      <c r="K23" s="69">
        <f>Table2[[#This Row],[Column10]]/J$432</f>
        <v>7.7449589989982083E-4</v>
      </c>
      <c r="L23" s="43">
        <f>D$441*Table2[[#This Row],[Column11]]</f>
        <v>705.79424109920717</v>
      </c>
      <c r="M23" s="43">
        <f>ROUND(Table2[[#This Row],[Column9]]+Table2[[#This Row],[Column12]],2)</f>
        <v>705.79</v>
      </c>
      <c r="N23" s="43">
        <f>Table2[[#This Row],[Column6]]+Table2[[#This Row],[Column8]]+Table2[[#This Row],[Column13]]+0</f>
        <v>18560.79</v>
      </c>
      <c r="O23" s="19">
        <f t="shared" si="1"/>
        <v>938010</v>
      </c>
    </row>
    <row r="24" spans="1:15" x14ac:dyDescent="0.25">
      <c r="A24" s="20" t="s">
        <v>27</v>
      </c>
      <c r="B24" s="5">
        <v>203</v>
      </c>
      <c r="C24" s="6">
        <v>569</v>
      </c>
      <c r="D24" s="6">
        <v>21</v>
      </c>
      <c r="E24" s="6">
        <v>590</v>
      </c>
      <c r="F24" s="7">
        <v>43405</v>
      </c>
      <c r="G24" s="21">
        <f t="shared" si="0"/>
        <v>1.8821342938917685E-3</v>
      </c>
      <c r="H24" s="41"/>
      <c r="I24" s="43"/>
      <c r="J24" s="46">
        <f>Table2[[#This Row],[Column6]]+Table2[[#This Row],[Column8]]+Table2[[#This Row],[Column9]]</f>
        <v>43405</v>
      </c>
      <c r="K24" s="69">
        <f>Table2[[#This Row],[Column10]]/J$432</f>
        <v>1.8827776272837707E-3</v>
      </c>
      <c r="L24" s="43">
        <f>D$441*Table2[[#This Row],[Column11]]</f>
        <v>1715.7658378555639</v>
      </c>
      <c r="M24" s="43">
        <f>ROUND(Table2[[#This Row],[Column9]]+Table2[[#This Row],[Column12]],2)</f>
        <v>1715.77</v>
      </c>
      <c r="N24" s="43">
        <f>Table2[[#This Row],[Column6]]+Table2[[#This Row],[Column8]]+Table2[[#This Row],[Column13]]+0</f>
        <v>45120.77</v>
      </c>
      <c r="O24" s="19">
        <f t="shared" si="1"/>
        <v>981415</v>
      </c>
    </row>
    <row r="25" spans="1:15" x14ac:dyDescent="0.25">
      <c r="A25" s="20" t="s">
        <v>28</v>
      </c>
      <c r="B25" s="5">
        <v>217</v>
      </c>
      <c r="C25" s="6">
        <v>582</v>
      </c>
      <c r="D25" s="6"/>
      <c r="E25" s="6">
        <v>582</v>
      </c>
      <c r="F25" s="7">
        <v>36990</v>
      </c>
      <c r="G25" s="21">
        <f t="shared" si="0"/>
        <v>1.6039660760524483E-3</v>
      </c>
      <c r="H25" s="41"/>
      <c r="I25" s="43"/>
      <c r="J25" s="46">
        <f>Table2[[#This Row],[Column6]]+Table2[[#This Row],[Column8]]+Table2[[#This Row],[Column9]]</f>
        <v>36990</v>
      </c>
      <c r="K25" s="69">
        <f>Table2[[#This Row],[Column10]]/J$432</f>
        <v>1.6045143286079178E-3</v>
      </c>
      <c r="L25" s="43">
        <f>D$441*Table2[[#This Row],[Column11]]</f>
        <v>1462.1858850887525</v>
      </c>
      <c r="M25" s="43">
        <f>ROUND(Table2[[#This Row],[Column9]]+Table2[[#This Row],[Column12]],2)</f>
        <v>1462.19</v>
      </c>
      <c r="N25" s="43">
        <f>Table2[[#This Row],[Column6]]+Table2[[#This Row],[Column8]]+Table2[[#This Row],[Column13]]+0</f>
        <v>38452.19</v>
      </c>
      <c r="O25" s="19">
        <f t="shared" si="1"/>
        <v>1018405</v>
      </c>
    </row>
    <row r="26" spans="1:15" x14ac:dyDescent="0.25">
      <c r="A26" s="20" t="s">
        <v>29</v>
      </c>
      <c r="B26" s="5">
        <v>231</v>
      </c>
      <c r="C26" s="8">
        <v>1388</v>
      </c>
      <c r="D26" s="6">
        <v>5</v>
      </c>
      <c r="E26" s="8">
        <v>1393</v>
      </c>
      <c r="F26" s="7">
        <v>61335</v>
      </c>
      <c r="G26" s="21">
        <f t="shared" si="0"/>
        <v>2.6596177149142176E-3</v>
      </c>
      <c r="H26" s="41"/>
      <c r="I26" s="43"/>
      <c r="J26" s="46">
        <f>Table2[[#This Row],[Column6]]+Table2[[#This Row],[Column8]]+Table2[[#This Row],[Column9]]</f>
        <v>61335</v>
      </c>
      <c r="K26" s="69">
        <f>Table2[[#This Row],[Column10]]/J$432</f>
        <v>2.6605268003559515E-3</v>
      </c>
      <c r="L26" s="43">
        <f>D$441*Table2[[#This Row],[Column11]]</f>
        <v>2424.5247705303768</v>
      </c>
      <c r="M26" s="43">
        <f>ROUND(Table2[[#This Row],[Column9]]+Table2[[#This Row],[Column12]],2)</f>
        <v>2424.52</v>
      </c>
      <c r="N26" s="43">
        <f>Table2[[#This Row],[Column6]]+Table2[[#This Row],[Column8]]+Table2[[#This Row],[Column13]]+0</f>
        <v>63759.519999999997</v>
      </c>
      <c r="O26" s="19">
        <f t="shared" si="1"/>
        <v>1079740</v>
      </c>
    </row>
    <row r="27" spans="1:15" x14ac:dyDescent="0.25">
      <c r="A27" s="20" t="s">
        <v>30</v>
      </c>
      <c r="B27" s="5">
        <v>245</v>
      </c>
      <c r="C27" s="6">
        <v>540</v>
      </c>
      <c r="D27" s="6">
        <v>39</v>
      </c>
      <c r="E27" s="6">
        <v>579</v>
      </c>
      <c r="F27" s="7">
        <v>19095</v>
      </c>
      <c r="G27" s="21">
        <f t="shared" si="0"/>
        <v>8.280003304196134E-4</v>
      </c>
      <c r="H27" s="41"/>
      <c r="I27" s="43"/>
      <c r="J27" s="46">
        <f>Table2[[#This Row],[Column6]]+Table2[[#This Row],[Column8]]+Table2[[#This Row],[Column9]]</f>
        <v>19095</v>
      </c>
      <c r="K27" s="69">
        <f>Table2[[#This Row],[Column10]]/J$432</f>
        <v>8.2828334968283843E-4</v>
      </c>
      <c r="L27" s="43">
        <f>D$441*Table2[[#This Row],[Column11]]</f>
        <v>754.81047514922227</v>
      </c>
      <c r="M27" s="43">
        <f>ROUND(Table2[[#This Row],[Column9]]+Table2[[#This Row],[Column12]],2)</f>
        <v>754.81</v>
      </c>
      <c r="N27" s="43">
        <f>Table2[[#This Row],[Column6]]+Table2[[#This Row],[Column8]]+Table2[[#This Row],[Column13]]+0</f>
        <v>19849.810000000001</v>
      </c>
      <c r="O27" s="19">
        <f t="shared" si="1"/>
        <v>1098835</v>
      </c>
    </row>
    <row r="28" spans="1:15" x14ac:dyDescent="0.25">
      <c r="A28" s="20" t="s">
        <v>31</v>
      </c>
      <c r="B28" s="5">
        <v>280</v>
      </c>
      <c r="C28" s="8">
        <v>1216</v>
      </c>
      <c r="D28" s="6"/>
      <c r="E28" s="8">
        <v>1216</v>
      </c>
      <c r="F28" s="7">
        <v>56350</v>
      </c>
      <c r="G28" s="21">
        <f t="shared" si="0"/>
        <v>2.443457377279142E-3</v>
      </c>
      <c r="H28" s="41"/>
      <c r="I28" s="43"/>
      <c r="J28" s="46">
        <f>Table2[[#This Row],[Column6]]+Table2[[#This Row],[Column8]]+Table2[[#This Row],[Column9]]</f>
        <v>56350</v>
      </c>
      <c r="K28" s="69">
        <f>Table2[[#This Row],[Column10]]/J$432</f>
        <v>2.4442925768330946E-3</v>
      </c>
      <c r="L28" s="43">
        <f>D$441*Table2[[#This Row],[Column11]]</f>
        <v>2227.4716038051151</v>
      </c>
      <c r="M28" s="43">
        <f>ROUND(Table2[[#This Row],[Column9]]+Table2[[#This Row],[Column12]],2)</f>
        <v>2227.4699999999998</v>
      </c>
      <c r="N28" s="43">
        <f>Table2[[#This Row],[Column6]]+Table2[[#This Row],[Column8]]+Table2[[#This Row],[Column13]]+0</f>
        <v>58577.47</v>
      </c>
      <c r="O28" s="19">
        <f t="shared" si="1"/>
        <v>1155185</v>
      </c>
    </row>
    <row r="29" spans="1:15" x14ac:dyDescent="0.25">
      <c r="A29" s="20" t="s">
        <v>32</v>
      </c>
      <c r="B29" s="5">
        <v>287</v>
      </c>
      <c r="C29" s="6">
        <v>230</v>
      </c>
      <c r="D29" s="6"/>
      <c r="E29" s="6">
        <v>230</v>
      </c>
      <c r="F29" s="7">
        <v>7190</v>
      </c>
      <c r="G29" s="21">
        <f t="shared" si="0"/>
        <v>3.1177388718078137E-4</v>
      </c>
      <c r="H29" s="41"/>
      <c r="I29" s="43"/>
      <c r="J29" s="46">
        <f>Table2[[#This Row],[Column6]]+Table2[[#This Row],[Column8]]+Table2[[#This Row],[Column9]]</f>
        <v>7190</v>
      </c>
      <c r="K29" s="69">
        <f>Table2[[#This Row],[Column10]]/J$432</f>
        <v>3.1188045479023873E-4</v>
      </c>
      <c r="L29" s="43">
        <f>D$441*Table2[[#This Row],[Column11]]</f>
        <v>284.21509904807061</v>
      </c>
      <c r="M29" s="43">
        <f>ROUND(Table2[[#This Row],[Column9]]+Table2[[#This Row],[Column12]],2)</f>
        <v>284.22000000000003</v>
      </c>
      <c r="N29" s="43">
        <f>Table2[[#This Row],[Column6]]+Table2[[#This Row],[Column8]]+Table2[[#This Row],[Column13]]+0</f>
        <v>7474.22</v>
      </c>
      <c r="O29" s="19">
        <f t="shared" si="1"/>
        <v>1162375</v>
      </c>
    </row>
    <row r="30" spans="1:15" x14ac:dyDescent="0.25">
      <c r="A30" s="20" t="s">
        <v>33</v>
      </c>
      <c r="B30" s="5">
        <v>308</v>
      </c>
      <c r="C30" s="8">
        <v>1197</v>
      </c>
      <c r="D30" s="6"/>
      <c r="E30" s="8">
        <v>1197</v>
      </c>
      <c r="F30" s="7">
        <v>84010</v>
      </c>
      <c r="G30" s="21">
        <f t="shared" si="0"/>
        <v>3.642854556614387E-3</v>
      </c>
      <c r="H30" s="41"/>
      <c r="I30" s="43"/>
      <c r="J30" s="46">
        <f>Table2[[#This Row],[Column6]]+Table2[[#This Row],[Column8]]+Table2[[#This Row],[Column9]]</f>
        <v>84010</v>
      </c>
      <c r="K30" s="69">
        <f>Table2[[#This Row],[Column10]]/J$432</f>
        <v>3.6440997227994371E-3</v>
      </c>
      <c r="L30" s="43">
        <f>D$441*Table2[[#This Row],[Column11]]</f>
        <v>3320.8498568885129</v>
      </c>
      <c r="M30" s="43">
        <f>ROUND(Table2[[#This Row],[Column9]]+Table2[[#This Row],[Column12]],2)</f>
        <v>3320.85</v>
      </c>
      <c r="N30" s="43">
        <f>Table2[[#This Row],[Column6]]+Table2[[#This Row],[Column8]]+Table2[[#This Row],[Column13]]+0</f>
        <v>87330.85</v>
      </c>
      <c r="O30" s="19">
        <f t="shared" si="1"/>
        <v>1246385</v>
      </c>
    </row>
    <row r="31" spans="1:15" x14ac:dyDescent="0.25">
      <c r="A31" s="20" t="s">
        <v>34</v>
      </c>
      <c r="B31" s="5">
        <v>315</v>
      </c>
      <c r="C31" s="6">
        <v>407</v>
      </c>
      <c r="D31" s="6"/>
      <c r="E31" s="6">
        <v>407</v>
      </c>
      <c r="F31" s="7">
        <v>20945</v>
      </c>
      <c r="G31" s="21">
        <f t="shared" si="0"/>
        <v>9.0822031529923025E-4</v>
      </c>
      <c r="H31" s="41"/>
      <c r="I31" s="43"/>
      <c r="J31" s="46">
        <f>Table2[[#This Row],[Column6]]+Table2[[#This Row],[Column8]]+Table2[[#This Row],[Column9]]</f>
        <v>20945</v>
      </c>
      <c r="K31" s="69">
        <f>Table2[[#This Row],[Column10]]/J$432</f>
        <v>9.0853075460105E-4</v>
      </c>
      <c r="L31" s="43">
        <f>D$441*Table2[[#This Row],[Column11]]</f>
        <v>827.93953401416388</v>
      </c>
      <c r="M31" s="43">
        <f>ROUND(Table2[[#This Row],[Column9]]+Table2[[#This Row],[Column12]],2)</f>
        <v>827.94</v>
      </c>
      <c r="N31" s="43">
        <f>Table2[[#This Row],[Column6]]+Table2[[#This Row],[Column8]]+Table2[[#This Row],[Column13]]+0</f>
        <v>21772.94</v>
      </c>
      <c r="O31" s="19">
        <f t="shared" si="1"/>
        <v>1267330</v>
      </c>
    </row>
    <row r="32" spans="1:15" x14ac:dyDescent="0.25">
      <c r="A32" s="20" t="s">
        <v>35</v>
      </c>
      <c r="B32" s="5">
        <v>336</v>
      </c>
      <c r="C32" s="8">
        <v>1048</v>
      </c>
      <c r="D32" s="6">
        <v>54</v>
      </c>
      <c r="E32" s="8">
        <v>1102</v>
      </c>
      <c r="F32" s="7">
        <v>35180</v>
      </c>
      <c r="G32" s="21">
        <f t="shared" si="0"/>
        <v>1.5254805773323907E-3</v>
      </c>
      <c r="H32" s="41"/>
      <c r="I32" s="47">
        <v>-20</v>
      </c>
      <c r="J32" s="46">
        <f>Table2[[#This Row],[Column6]]+Table2[[#This Row],[Column8]]+Table2[[#This Row],[Column9]]</f>
        <v>35160</v>
      </c>
      <c r="K32" s="69">
        <f>Table2[[#This Row],[Column10]]/J$432</f>
        <v>1.5251344632023357E-3</v>
      </c>
      <c r="L32" s="43">
        <f>D$441*Table2[[#This Row],[Column11]]</f>
        <v>1389.8474106439726</v>
      </c>
      <c r="M32" s="43">
        <f>ROUND(Table2[[#This Row],[Column9]]+Table2[[#This Row],[Column12]],2)</f>
        <v>1369.85</v>
      </c>
      <c r="N32" s="43">
        <f>Table2[[#This Row],[Column6]]+Table2[[#This Row],[Column8]]+Table2[[#This Row],[Column13]]+0</f>
        <v>36549.85</v>
      </c>
      <c r="O32" s="19">
        <f t="shared" si="1"/>
        <v>1302510</v>
      </c>
    </row>
    <row r="33" spans="1:15" x14ac:dyDescent="0.25">
      <c r="A33" s="20" t="s">
        <v>36</v>
      </c>
      <c r="B33" s="5">
        <v>4263</v>
      </c>
      <c r="C33" s="6">
        <v>186</v>
      </c>
      <c r="D33" s="6"/>
      <c r="E33" s="6">
        <v>186</v>
      </c>
      <c r="F33" s="7">
        <v>10145</v>
      </c>
      <c r="G33" s="21">
        <f t="shared" si="0"/>
        <v>4.399090522182235E-4</v>
      </c>
      <c r="H33" s="41"/>
      <c r="I33" s="43"/>
      <c r="J33" s="46">
        <f>Table2[[#This Row],[Column6]]+Table2[[#This Row],[Column8]]+Table2[[#This Row],[Column9]]</f>
        <v>10145</v>
      </c>
      <c r="K33" s="69">
        <f>Table2[[#This Row],[Column10]]/J$432</f>
        <v>4.4005941778121996E-4</v>
      </c>
      <c r="L33" s="43">
        <f>D$441*Table2[[#This Row],[Column11]]</f>
        <v>401.02394712693683</v>
      </c>
      <c r="M33" s="43">
        <f>ROUND(Table2[[#This Row],[Column9]]+Table2[[#This Row],[Column12]],2)</f>
        <v>401.02</v>
      </c>
      <c r="N33" s="43">
        <f>Table2[[#This Row],[Column6]]+Table2[[#This Row],[Column8]]+Table2[[#This Row],[Column13]]+0</f>
        <v>10546.02</v>
      </c>
      <c r="O33" s="19">
        <f t="shared" si="1"/>
        <v>1312655</v>
      </c>
    </row>
    <row r="34" spans="1:15" x14ac:dyDescent="0.25">
      <c r="A34" s="20" t="s">
        <v>37</v>
      </c>
      <c r="B34" s="5">
        <v>350</v>
      </c>
      <c r="C34" s="6">
        <v>504</v>
      </c>
      <c r="D34" s="6"/>
      <c r="E34" s="6">
        <v>504</v>
      </c>
      <c r="F34" s="7">
        <v>18165</v>
      </c>
      <c r="G34" s="21">
        <f t="shared" si="0"/>
        <v>7.8767352720985999E-4</v>
      </c>
      <c r="H34" s="41"/>
      <c r="I34" s="43"/>
      <c r="J34" s="46">
        <f>Table2[[#This Row],[Column6]]+Table2[[#This Row],[Column8]]+Table2[[#This Row],[Column9]]</f>
        <v>18165</v>
      </c>
      <c r="K34" s="69">
        <f>Table2[[#This Row],[Column10]]/J$432</f>
        <v>7.8794276234557526E-4</v>
      </c>
      <c r="L34" s="43">
        <f>D$441*Table2[[#This Row],[Column11]]</f>
        <v>718.04829961171106</v>
      </c>
      <c r="M34" s="43">
        <f>ROUND(Table2[[#This Row],[Column9]]+Table2[[#This Row],[Column12]],2)</f>
        <v>718.05</v>
      </c>
      <c r="N34" s="43">
        <f>Table2[[#This Row],[Column6]]+Table2[[#This Row],[Column8]]+Table2[[#This Row],[Column13]]+0</f>
        <v>18883.05</v>
      </c>
      <c r="O34" s="19">
        <f t="shared" si="1"/>
        <v>1330820</v>
      </c>
    </row>
    <row r="35" spans="1:15" x14ac:dyDescent="0.25">
      <c r="A35" s="20" t="s">
        <v>38</v>
      </c>
      <c r="B35" s="5">
        <v>364</v>
      </c>
      <c r="C35" s="6">
        <v>170</v>
      </c>
      <c r="D35" s="6"/>
      <c r="E35" s="6">
        <v>170</v>
      </c>
      <c r="F35" s="7">
        <v>9540</v>
      </c>
      <c r="G35" s="21">
        <f t="shared" si="0"/>
        <v>4.1367494905488931E-4</v>
      </c>
      <c r="H35" s="41"/>
      <c r="I35" s="43"/>
      <c r="J35" s="46">
        <f>Table2[[#This Row],[Column6]]+Table2[[#This Row],[Column8]]+Table2[[#This Row],[Column9]]</f>
        <v>9540</v>
      </c>
      <c r="K35" s="69">
        <f>Table2[[#This Row],[Column10]]/J$432</f>
        <v>4.1381634752418321E-4</v>
      </c>
      <c r="L35" s="43">
        <f>D$441*Table2[[#This Row],[Column11]]</f>
        <v>377.10876841705056</v>
      </c>
      <c r="M35" s="43">
        <f>ROUND(Table2[[#This Row],[Column9]]+Table2[[#This Row],[Column12]],2)</f>
        <v>377.11</v>
      </c>
      <c r="N35" s="43">
        <f>Table2[[#This Row],[Column6]]+Table2[[#This Row],[Column8]]+Table2[[#This Row],[Column13]]+0</f>
        <v>9917.11</v>
      </c>
      <c r="O35" s="19">
        <f t="shared" si="1"/>
        <v>1340360</v>
      </c>
    </row>
    <row r="36" spans="1:15" x14ac:dyDescent="0.25">
      <c r="A36" s="20" t="s">
        <v>39</v>
      </c>
      <c r="B36" s="5">
        <v>413</v>
      </c>
      <c r="C36" s="6">
        <v>893</v>
      </c>
      <c r="D36" s="6"/>
      <c r="E36" s="6">
        <v>893</v>
      </c>
      <c r="F36" s="7">
        <v>26595</v>
      </c>
      <c r="G36" s="21">
        <f t="shared" si="0"/>
        <v>1.1532164853369792E-3</v>
      </c>
      <c r="H36" s="41"/>
      <c r="I36" s="43"/>
      <c r="J36" s="46">
        <f>Table2[[#This Row],[Column6]]+Table2[[#This Row],[Column8]]+Table2[[#This Row],[Column9]]</f>
        <v>26595</v>
      </c>
      <c r="K36" s="69">
        <f>Table2[[#This Row],[Column10]]/J$432</f>
        <v>1.1536106669188316E-3</v>
      </c>
      <c r="L36" s="43">
        <f>D$441*Table2[[#This Row],[Column11]]</f>
        <v>1051.2796327097967</v>
      </c>
      <c r="M36" s="43">
        <f>ROUND(Table2[[#This Row],[Column9]]+Table2[[#This Row],[Column12]],2)</f>
        <v>1051.28</v>
      </c>
      <c r="N36" s="43">
        <f>Table2[[#This Row],[Column6]]+Table2[[#This Row],[Column8]]+Table2[[#This Row],[Column13]]+0</f>
        <v>27646.28</v>
      </c>
      <c r="O36" s="19">
        <f t="shared" si="1"/>
        <v>1366955</v>
      </c>
    </row>
    <row r="37" spans="1:15" x14ac:dyDescent="0.25">
      <c r="A37" s="20" t="s">
        <v>40</v>
      </c>
      <c r="B37" s="5">
        <v>422</v>
      </c>
      <c r="C37" s="6">
        <v>986</v>
      </c>
      <c r="D37" s="6"/>
      <c r="E37" s="6">
        <v>986</v>
      </c>
      <c r="F37" s="7">
        <v>27430</v>
      </c>
      <c r="G37" s="21">
        <f t="shared" si="0"/>
        <v>1.1894238839177792E-3</v>
      </c>
      <c r="H37" s="41"/>
      <c r="I37" s="43"/>
      <c r="J37" s="46">
        <f>Table2[[#This Row],[Column6]]+Table2[[#This Row],[Column8]]+Table2[[#This Row],[Column9]]</f>
        <v>27430</v>
      </c>
      <c r="K37" s="69">
        <f>Table2[[#This Row],[Column10]]/J$432</f>
        <v>1.1898304415711054E-3</v>
      </c>
      <c r="L37" s="43">
        <f>D$441*Table2[[#This Row],[Column11]]</f>
        <v>1084.2865322515406</v>
      </c>
      <c r="M37" s="43">
        <f>ROUND(Table2[[#This Row],[Column9]]+Table2[[#This Row],[Column12]],2)</f>
        <v>1084.29</v>
      </c>
      <c r="N37" s="43">
        <f>Table2[[#This Row],[Column6]]+Table2[[#This Row],[Column8]]+Table2[[#This Row],[Column13]]+0</f>
        <v>28514.29</v>
      </c>
      <c r="O37" s="19">
        <f t="shared" si="1"/>
        <v>1394385</v>
      </c>
    </row>
    <row r="38" spans="1:15" x14ac:dyDescent="0.25">
      <c r="A38" s="20" t="s">
        <v>41</v>
      </c>
      <c r="B38" s="5">
        <v>427</v>
      </c>
      <c r="C38" s="6">
        <v>93</v>
      </c>
      <c r="D38" s="6">
        <v>8</v>
      </c>
      <c r="E38" s="6">
        <v>101</v>
      </c>
      <c r="F38" s="7">
        <v>2940</v>
      </c>
      <c r="G38" s="21">
        <f t="shared" si="0"/>
        <v>1.274847327276074E-4</v>
      </c>
      <c r="H38" s="41"/>
      <c r="I38" s="43"/>
      <c r="J38" s="46">
        <f>Table2[[#This Row],[Column6]]+Table2[[#This Row],[Column8]]+Table2[[#This Row],[Column9]]</f>
        <v>2940</v>
      </c>
      <c r="K38" s="69">
        <f>Table2[[#This Row],[Column10]]/J$432</f>
        <v>1.2752830835650929E-4</v>
      </c>
      <c r="L38" s="43">
        <f>D$441*Table2[[#This Row],[Column11]]</f>
        <v>116.21590976374513</v>
      </c>
      <c r="M38" s="43">
        <f>ROUND(Table2[[#This Row],[Column9]]+Table2[[#This Row],[Column12]],2)</f>
        <v>116.22</v>
      </c>
      <c r="N38" s="43">
        <f>Table2[[#This Row],[Column6]]+Table2[[#This Row],[Column8]]+Table2[[#This Row],[Column13]]+0</f>
        <v>3056.22</v>
      </c>
      <c r="O38" s="19">
        <f t="shared" si="1"/>
        <v>1397325</v>
      </c>
    </row>
    <row r="39" spans="1:15" x14ac:dyDescent="0.25">
      <c r="A39" s="20" t="s">
        <v>42</v>
      </c>
      <c r="B39" s="5">
        <v>434</v>
      </c>
      <c r="C39" s="6">
        <v>988</v>
      </c>
      <c r="D39" s="6">
        <v>62</v>
      </c>
      <c r="E39" s="8">
        <v>1050</v>
      </c>
      <c r="F39" s="7">
        <v>79895</v>
      </c>
      <c r="G39" s="21">
        <f t="shared" si="0"/>
        <v>3.4644192929497255E-3</v>
      </c>
      <c r="H39" s="41"/>
      <c r="I39" s="43"/>
      <c r="J39" s="46">
        <f>Table2[[#This Row],[Column6]]+Table2[[#This Row],[Column8]]+Table2[[#This Row],[Column9]]</f>
        <v>79895</v>
      </c>
      <c r="K39" s="69">
        <f>Table2[[#This Row],[Column10]]/J$432</f>
        <v>3.4656034680759559E-3</v>
      </c>
      <c r="L39" s="43">
        <f>D$441*Table2[[#This Row],[Column11]]</f>
        <v>3158.1871124402783</v>
      </c>
      <c r="M39" s="43">
        <f>ROUND(Table2[[#This Row],[Column9]]+Table2[[#This Row],[Column12]],2)</f>
        <v>3158.19</v>
      </c>
      <c r="N39" s="43">
        <f>Table2[[#This Row],[Column6]]+Table2[[#This Row],[Column8]]+Table2[[#This Row],[Column13]]+0</f>
        <v>83053.19</v>
      </c>
      <c r="O39" s="19">
        <f t="shared" si="1"/>
        <v>1477220</v>
      </c>
    </row>
    <row r="40" spans="1:15" x14ac:dyDescent="0.25">
      <c r="A40" s="20" t="s">
        <v>43</v>
      </c>
      <c r="B40" s="5">
        <v>6013</v>
      </c>
      <c r="C40" s="6">
        <v>272</v>
      </c>
      <c r="D40" s="6">
        <v>21</v>
      </c>
      <c r="E40" s="6">
        <v>293</v>
      </c>
      <c r="F40" s="7">
        <v>19460</v>
      </c>
      <c r="G40" s="21">
        <f t="shared" si="0"/>
        <v>8.4382751662559182E-4</v>
      </c>
      <c r="H40" s="41"/>
      <c r="I40" s="43"/>
      <c r="J40" s="46">
        <f>Table2[[#This Row],[Column6]]+Table2[[#This Row],[Column8]]+Table2[[#This Row],[Column9]]</f>
        <v>19460</v>
      </c>
      <c r="K40" s="69">
        <f>Table2[[#This Row],[Column10]]/J$432</f>
        <v>8.4411594578832341E-4</v>
      </c>
      <c r="L40" s="43">
        <f>D$441*Table2[[#This Row],[Column11]]</f>
        <v>769.23864081717022</v>
      </c>
      <c r="M40" s="43">
        <f>ROUND(Table2[[#This Row],[Column9]]+Table2[[#This Row],[Column12]],2)</f>
        <v>769.24</v>
      </c>
      <c r="N40" s="43">
        <f>Table2[[#This Row],[Column6]]+Table2[[#This Row],[Column8]]+Table2[[#This Row],[Column13]]+0</f>
        <v>20229.240000000002</v>
      </c>
      <c r="O40" s="19">
        <f t="shared" si="1"/>
        <v>1496680</v>
      </c>
    </row>
    <row r="41" spans="1:15" x14ac:dyDescent="0.25">
      <c r="A41" s="20" t="s">
        <v>44</v>
      </c>
      <c r="B41" s="5">
        <v>441</v>
      </c>
      <c r="C41" s="6">
        <v>248</v>
      </c>
      <c r="D41" s="6"/>
      <c r="E41" s="6">
        <v>248</v>
      </c>
      <c r="F41" s="7">
        <v>39500</v>
      </c>
      <c r="G41" s="21">
        <f t="shared" si="0"/>
        <v>1.7128050825647933E-3</v>
      </c>
      <c r="H41" s="41"/>
      <c r="I41" s="43"/>
      <c r="J41" s="46">
        <f>Table2[[#This Row],[Column6]]+Table2[[#This Row],[Column8]]+Table2[[#This Row],[Column9]]</f>
        <v>39500</v>
      </c>
      <c r="K41" s="69">
        <f>Table2[[#This Row],[Column10]]/J$432</f>
        <v>1.713390537442897E-3</v>
      </c>
      <c r="L41" s="43">
        <f>D$441*Table2[[#This Row],[Column11]]</f>
        <v>1561.4042298190247</v>
      </c>
      <c r="M41" s="43">
        <f>ROUND(Table2[[#This Row],[Column9]]+Table2[[#This Row],[Column12]],2)</f>
        <v>1561.4</v>
      </c>
      <c r="N41" s="43">
        <f>Table2[[#This Row],[Column6]]+Table2[[#This Row],[Column8]]+Table2[[#This Row],[Column13]]+0</f>
        <v>41061.4</v>
      </c>
      <c r="O41" s="19">
        <f t="shared" si="1"/>
        <v>1536180</v>
      </c>
    </row>
    <row r="42" spans="1:15" x14ac:dyDescent="0.25">
      <c r="A42" s="20" t="s">
        <v>45</v>
      </c>
      <c r="B42" s="5">
        <v>2240</v>
      </c>
      <c r="C42" s="6">
        <v>311</v>
      </c>
      <c r="D42" s="6"/>
      <c r="E42" s="6">
        <v>311</v>
      </c>
      <c r="F42" s="7">
        <v>31370</v>
      </c>
      <c r="G42" s="21">
        <f t="shared" si="0"/>
        <v>1.3602707706343688E-3</v>
      </c>
      <c r="H42" s="41"/>
      <c r="I42" s="43"/>
      <c r="J42" s="46">
        <f>Table2[[#This Row],[Column6]]+Table2[[#This Row],[Column8]]+Table2[[#This Row],[Column9]]</f>
        <v>31370</v>
      </c>
      <c r="K42" s="69">
        <f>Table2[[#This Row],[Column10]]/J$432</f>
        <v>1.3607357255590803E-3</v>
      </c>
      <c r="L42" s="43">
        <f>D$441*Table2[[#This Row],[Column11]]</f>
        <v>1240.0316630233622</v>
      </c>
      <c r="M42" s="43">
        <f>ROUND(Table2[[#This Row],[Column9]]+Table2[[#This Row],[Column12]],2)</f>
        <v>1240.03</v>
      </c>
      <c r="N42" s="43">
        <f>Table2[[#This Row],[Column6]]+Table2[[#This Row],[Column8]]+Table2[[#This Row],[Column13]]+0</f>
        <v>32610.03</v>
      </c>
      <c r="O42" s="19">
        <f t="shared" si="1"/>
        <v>1567550</v>
      </c>
    </row>
    <row r="43" spans="1:15" x14ac:dyDescent="0.25">
      <c r="A43" s="20" t="s">
        <v>46</v>
      </c>
      <c r="B43" s="5">
        <v>476</v>
      </c>
      <c r="C43" s="8">
        <v>1193</v>
      </c>
      <c r="D43" s="6"/>
      <c r="E43" s="8">
        <v>1193</v>
      </c>
      <c r="F43" s="7">
        <v>84170</v>
      </c>
      <c r="G43" s="21">
        <f t="shared" si="0"/>
        <v>3.6497925012526243E-3</v>
      </c>
      <c r="H43" s="41"/>
      <c r="I43" s="43"/>
      <c r="J43" s="46">
        <f>Table2[[#This Row],[Column6]]+Table2[[#This Row],[Column8]]+Table2[[#This Row],[Column9]]</f>
        <v>84170</v>
      </c>
      <c r="K43" s="69">
        <f>Table2[[#This Row],[Column10]]/J$432</f>
        <v>3.6510400389004717E-3</v>
      </c>
      <c r="L43" s="43">
        <f>D$441*Table2[[#This Row],[Column11]]</f>
        <v>3327.1745322498055</v>
      </c>
      <c r="M43" s="43">
        <f>ROUND(Table2[[#This Row],[Column9]]+Table2[[#This Row],[Column12]],2)</f>
        <v>3327.17</v>
      </c>
      <c r="N43" s="43">
        <f>Table2[[#This Row],[Column6]]+Table2[[#This Row],[Column8]]+Table2[[#This Row],[Column13]]+0</f>
        <v>87497.17</v>
      </c>
      <c r="O43" s="19">
        <f t="shared" si="1"/>
        <v>1651720</v>
      </c>
    </row>
    <row r="44" spans="1:15" x14ac:dyDescent="0.25">
      <c r="A44" s="20" t="s">
        <v>47</v>
      </c>
      <c r="B44" s="5">
        <v>485</v>
      </c>
      <c r="C44" s="6">
        <v>382</v>
      </c>
      <c r="D44" s="6">
        <v>17</v>
      </c>
      <c r="E44" s="6">
        <v>399</v>
      </c>
      <c r="F44" s="7">
        <v>35645</v>
      </c>
      <c r="G44" s="21">
        <f t="shared" si="0"/>
        <v>1.5456439789372674E-3</v>
      </c>
      <c r="H44" s="41"/>
      <c r="I44" s="43"/>
      <c r="J44" s="46">
        <f>Table2[[#This Row],[Column6]]+Table2[[#This Row],[Column8]]+Table2[[#This Row],[Column9]]</f>
        <v>35645</v>
      </c>
      <c r="K44" s="69">
        <f>Table2[[#This Row],[Column10]]/J$432</f>
        <v>1.5461722963835964E-3</v>
      </c>
      <c r="L44" s="43">
        <f>D$441*Table2[[#This Row],[Column11]]</f>
        <v>1409.0190828328896</v>
      </c>
      <c r="M44" s="43">
        <f>ROUND(Table2[[#This Row],[Column9]]+Table2[[#This Row],[Column12]],2)</f>
        <v>1409.02</v>
      </c>
      <c r="N44" s="43">
        <f>Table2[[#This Row],[Column6]]+Table2[[#This Row],[Column8]]+Table2[[#This Row],[Column13]]+0</f>
        <v>37054.019999999997</v>
      </c>
      <c r="O44" s="19">
        <f t="shared" si="1"/>
        <v>1687365</v>
      </c>
    </row>
    <row r="45" spans="1:15" x14ac:dyDescent="0.25">
      <c r="A45" s="20" t="s">
        <v>48</v>
      </c>
      <c r="B45" s="5">
        <v>497</v>
      </c>
      <c r="C45" s="8">
        <v>1043</v>
      </c>
      <c r="D45" s="6">
        <v>56</v>
      </c>
      <c r="E45" s="8">
        <v>1099</v>
      </c>
      <c r="F45" s="7">
        <v>46955</v>
      </c>
      <c r="G45" s="21">
        <f t="shared" si="0"/>
        <v>2.036069940552655E-3</v>
      </c>
      <c r="H45" s="41"/>
      <c r="I45" s="43"/>
      <c r="J45" s="46">
        <f>Table2[[#This Row],[Column6]]+Table2[[#This Row],[Column8]]+Table2[[#This Row],[Column9]]</f>
        <v>46955</v>
      </c>
      <c r="K45" s="69">
        <f>Table2[[#This Row],[Column10]]/J$432</f>
        <v>2.0367658907754741E-3</v>
      </c>
      <c r="L45" s="43">
        <f>D$441*Table2[[#This Row],[Column11]]</f>
        <v>1856.0945724342357</v>
      </c>
      <c r="M45" s="43">
        <f>ROUND(Table2[[#This Row],[Column9]]+Table2[[#This Row],[Column12]],2)</f>
        <v>1856.09</v>
      </c>
      <c r="N45" s="43">
        <f>Table2[[#This Row],[Column6]]+Table2[[#This Row],[Column8]]+Table2[[#This Row],[Column13]]+0</f>
        <v>48811.09</v>
      </c>
      <c r="O45" s="19">
        <f t="shared" si="1"/>
        <v>1734320</v>
      </c>
    </row>
    <row r="46" spans="1:15" x14ac:dyDescent="0.25">
      <c r="A46" s="20" t="s">
        <v>49</v>
      </c>
      <c r="B46" s="5">
        <v>602</v>
      </c>
      <c r="C46" s="6">
        <v>761</v>
      </c>
      <c r="D46" s="6">
        <v>194</v>
      </c>
      <c r="E46" s="6">
        <v>955</v>
      </c>
      <c r="F46" s="7">
        <v>52490</v>
      </c>
      <c r="G46" s="21">
        <f t="shared" si="0"/>
        <v>2.2760794628816708E-3</v>
      </c>
      <c r="H46" s="41"/>
      <c r="I46" s="43"/>
      <c r="J46" s="46">
        <f>Table2[[#This Row],[Column6]]+Table2[[#This Row],[Column8]]+Table2[[#This Row],[Column9]]</f>
        <v>52490</v>
      </c>
      <c r="K46" s="69">
        <f>Table2[[#This Row],[Column10]]/J$432</f>
        <v>2.276857450895637E-3</v>
      </c>
      <c r="L46" s="43">
        <f>D$441*Table2[[#This Row],[Column11]]</f>
        <v>2074.8888107139396</v>
      </c>
      <c r="M46" s="43">
        <f>ROUND(Table2[[#This Row],[Column9]]+Table2[[#This Row],[Column12]],2)</f>
        <v>2074.89</v>
      </c>
      <c r="N46" s="43">
        <f>Table2[[#This Row],[Column6]]+Table2[[#This Row],[Column8]]+Table2[[#This Row],[Column13]]+0</f>
        <v>54564.89</v>
      </c>
      <c r="O46" s="19">
        <f t="shared" si="1"/>
        <v>1786810</v>
      </c>
    </row>
    <row r="47" spans="1:15" x14ac:dyDescent="0.25">
      <c r="A47" s="20" t="s">
        <v>50</v>
      </c>
      <c r="B47" s="5">
        <v>609</v>
      </c>
      <c r="C47" s="6">
        <v>370</v>
      </c>
      <c r="D47" s="6"/>
      <c r="E47" s="6">
        <v>370</v>
      </c>
      <c r="F47" s="7">
        <v>24555</v>
      </c>
      <c r="G47" s="21">
        <f t="shared" si="0"/>
        <v>1.0647576911994557E-3</v>
      </c>
      <c r="H47" s="41"/>
      <c r="I47" s="43"/>
      <c r="J47" s="46">
        <f>Table2[[#This Row],[Column6]]+Table2[[#This Row],[Column8]]+Table2[[#This Row],[Column9]]</f>
        <v>24555</v>
      </c>
      <c r="K47" s="69">
        <f>Table2[[#This Row],[Column10]]/J$432</f>
        <v>1.0651216366306415E-3</v>
      </c>
      <c r="L47" s="43">
        <f>D$441*Table2[[#This Row],[Column11]]</f>
        <v>970.64002185332038</v>
      </c>
      <c r="M47" s="43">
        <f>ROUND(Table2[[#This Row],[Column9]]+Table2[[#This Row],[Column12]],2)</f>
        <v>970.64</v>
      </c>
      <c r="N47" s="43">
        <f>Table2[[#This Row],[Column6]]+Table2[[#This Row],[Column8]]+Table2[[#This Row],[Column13]]+0</f>
        <v>25525.64</v>
      </c>
      <c r="O47" s="19">
        <f t="shared" si="1"/>
        <v>1811365</v>
      </c>
    </row>
    <row r="48" spans="1:15" x14ac:dyDescent="0.25">
      <c r="A48" s="20" t="s">
        <v>51</v>
      </c>
      <c r="B48" s="5">
        <v>623</v>
      </c>
      <c r="C48" s="6">
        <v>434</v>
      </c>
      <c r="D48" s="6"/>
      <c r="E48" s="6">
        <v>434</v>
      </c>
      <c r="F48" s="7">
        <v>18285</v>
      </c>
      <c r="G48" s="21">
        <f t="shared" si="0"/>
        <v>7.9287698568853793E-4</v>
      </c>
      <c r="H48" s="41"/>
      <c r="I48" s="43"/>
      <c r="J48" s="46">
        <f>Table2[[#This Row],[Column6]]+Table2[[#This Row],[Column8]]+Table2[[#This Row],[Column9]]</f>
        <v>18285</v>
      </c>
      <c r="K48" s="69">
        <f>Table2[[#This Row],[Column10]]/J$432</f>
        <v>7.9314799942135114E-4</v>
      </c>
      <c r="L48" s="43">
        <f>D$441*Table2[[#This Row],[Column11]]</f>
        <v>722.79180613268022</v>
      </c>
      <c r="M48" s="43">
        <f>ROUND(Table2[[#This Row],[Column9]]+Table2[[#This Row],[Column12]],2)</f>
        <v>722.79</v>
      </c>
      <c r="N48" s="43">
        <f>Table2[[#This Row],[Column6]]+Table2[[#This Row],[Column8]]+Table2[[#This Row],[Column13]]+0</f>
        <v>19007.79</v>
      </c>
      <c r="O48" s="19">
        <f t="shared" si="1"/>
        <v>1829650</v>
      </c>
    </row>
    <row r="49" spans="1:15" x14ac:dyDescent="0.25">
      <c r="A49" s="20" t="s">
        <v>52</v>
      </c>
      <c r="B49" s="5">
        <v>637</v>
      </c>
      <c r="C49" s="6">
        <v>572</v>
      </c>
      <c r="D49" s="6"/>
      <c r="E49" s="6">
        <v>572</v>
      </c>
      <c r="F49" s="7">
        <v>40125</v>
      </c>
      <c r="G49" s="21">
        <f t="shared" si="0"/>
        <v>1.7399064288079072E-3</v>
      </c>
      <c r="H49" s="41"/>
      <c r="I49" s="43"/>
      <c r="J49" s="46">
        <f>Table2[[#This Row],[Column6]]+Table2[[#This Row],[Column8]]+Table2[[#This Row],[Column9]]</f>
        <v>40125</v>
      </c>
      <c r="K49" s="69">
        <f>Table2[[#This Row],[Column10]]/J$432</f>
        <v>1.7405011472125631E-3</v>
      </c>
      <c r="L49" s="43">
        <f>D$441*Table2[[#This Row],[Column11]]</f>
        <v>1586.1099929490726</v>
      </c>
      <c r="M49" s="43">
        <f>ROUND(Table2[[#This Row],[Column9]]+Table2[[#This Row],[Column12]],2)</f>
        <v>1586.11</v>
      </c>
      <c r="N49" s="43">
        <f>Table2[[#This Row],[Column6]]+Table2[[#This Row],[Column8]]+Table2[[#This Row],[Column13]]+0</f>
        <v>41711.11</v>
      </c>
      <c r="O49" s="19">
        <f t="shared" si="1"/>
        <v>1869775</v>
      </c>
    </row>
    <row r="50" spans="1:15" x14ac:dyDescent="0.25">
      <c r="A50" s="20" t="s">
        <v>53</v>
      </c>
      <c r="B50" s="5">
        <v>657</v>
      </c>
      <c r="C50" s="6">
        <v>142</v>
      </c>
      <c r="D50" s="6"/>
      <c r="E50" s="6">
        <v>142</v>
      </c>
      <c r="F50" s="7">
        <v>5490</v>
      </c>
      <c r="G50" s="21">
        <f t="shared" si="0"/>
        <v>2.3805822539951178E-4</v>
      </c>
      <c r="H50" s="41"/>
      <c r="I50" s="43"/>
      <c r="J50" s="46">
        <f>Table2[[#This Row],[Column6]]+Table2[[#This Row],[Column8]]+Table2[[#This Row],[Column9]]</f>
        <v>5490</v>
      </c>
      <c r="K50" s="69">
        <f>Table2[[#This Row],[Column10]]/J$432</f>
        <v>2.3813959621674693E-4</v>
      </c>
      <c r="L50" s="43">
        <f>D$441*Table2[[#This Row],[Column11]]</f>
        <v>217.0154233343404</v>
      </c>
      <c r="M50" s="43">
        <f>ROUND(Table2[[#This Row],[Column9]]+Table2[[#This Row],[Column12]],2)</f>
        <v>217.02</v>
      </c>
      <c r="N50" s="43">
        <f>Table2[[#This Row],[Column6]]+Table2[[#This Row],[Column8]]+Table2[[#This Row],[Column13]]+0</f>
        <v>5707.02</v>
      </c>
      <c r="O50" s="19">
        <f t="shared" si="1"/>
        <v>1875265</v>
      </c>
    </row>
    <row r="51" spans="1:15" x14ac:dyDescent="0.25">
      <c r="A51" s="20" t="s">
        <v>54</v>
      </c>
      <c r="B51" s="5">
        <v>658</v>
      </c>
      <c r="C51" s="6">
        <v>594</v>
      </c>
      <c r="D51" s="6">
        <v>80</v>
      </c>
      <c r="E51" s="6">
        <v>674</v>
      </c>
      <c r="F51" s="7">
        <v>26845</v>
      </c>
      <c r="G51" s="21">
        <f t="shared" si="0"/>
        <v>1.1640570238342248E-3</v>
      </c>
      <c r="H51" s="41"/>
      <c r="I51" s="43"/>
      <c r="J51" s="46">
        <f>Table2[[#This Row],[Column6]]+Table2[[#This Row],[Column8]]+Table2[[#This Row],[Column9]]</f>
        <v>26845</v>
      </c>
      <c r="K51" s="69">
        <f>Table2[[#This Row],[Column10]]/J$432</f>
        <v>1.164454910826698E-3</v>
      </c>
      <c r="L51" s="43">
        <f>D$441*Table2[[#This Row],[Column11]]</f>
        <v>1061.1619379618157</v>
      </c>
      <c r="M51" s="43">
        <f>ROUND(Table2[[#This Row],[Column9]]+Table2[[#This Row],[Column12]],2)</f>
        <v>1061.1600000000001</v>
      </c>
      <c r="N51" s="43">
        <f>Table2[[#This Row],[Column6]]+Table2[[#This Row],[Column8]]+Table2[[#This Row],[Column13]]+0</f>
        <v>27906.16</v>
      </c>
      <c r="O51" s="19">
        <f t="shared" si="1"/>
        <v>1902110</v>
      </c>
    </row>
    <row r="52" spans="1:15" x14ac:dyDescent="0.25">
      <c r="A52" s="20" t="s">
        <v>55</v>
      </c>
      <c r="B52" s="5">
        <v>665</v>
      </c>
      <c r="C52" s="6">
        <v>644</v>
      </c>
      <c r="D52" s="6"/>
      <c r="E52" s="6">
        <v>644</v>
      </c>
      <c r="F52" s="7">
        <v>20725</v>
      </c>
      <c r="G52" s="21">
        <f t="shared" si="0"/>
        <v>8.9868064142165419E-4</v>
      </c>
      <c r="H52" s="41"/>
      <c r="I52" s="43"/>
      <c r="J52" s="46">
        <f>Table2[[#This Row],[Column6]]+Table2[[#This Row],[Column8]]+Table2[[#This Row],[Column9]]</f>
        <v>20725</v>
      </c>
      <c r="K52" s="69">
        <f>Table2[[#This Row],[Column10]]/J$432</f>
        <v>8.9898781996212756E-4</v>
      </c>
      <c r="L52" s="43">
        <f>D$441*Table2[[#This Row],[Column11]]</f>
        <v>819.24310539238706</v>
      </c>
      <c r="M52" s="43">
        <f>ROUND(Table2[[#This Row],[Column9]]+Table2[[#This Row],[Column12]],2)</f>
        <v>819.24</v>
      </c>
      <c r="N52" s="43">
        <f>Table2[[#This Row],[Column6]]+Table2[[#This Row],[Column8]]+Table2[[#This Row],[Column13]]+0</f>
        <v>21544.240000000002</v>
      </c>
      <c r="O52" s="19">
        <f t="shared" si="1"/>
        <v>1922835</v>
      </c>
    </row>
    <row r="53" spans="1:15" x14ac:dyDescent="0.25">
      <c r="A53" s="20" t="s">
        <v>56</v>
      </c>
      <c r="B53" s="5">
        <v>700</v>
      </c>
      <c r="C53" s="6">
        <v>494</v>
      </c>
      <c r="D53" s="6">
        <v>16</v>
      </c>
      <c r="E53" s="6">
        <v>510</v>
      </c>
      <c r="F53" s="7">
        <v>14180</v>
      </c>
      <c r="G53" s="21">
        <f t="shared" si="0"/>
        <v>6.1487534356376627E-4</v>
      </c>
      <c r="H53" s="41"/>
      <c r="I53" s="43"/>
      <c r="J53" s="46">
        <f>Table2[[#This Row],[Column6]]+Table2[[#This Row],[Column8]]+Table2[[#This Row],[Column9]]</f>
        <v>14180</v>
      </c>
      <c r="K53" s="69">
        <f>Table2[[#This Row],[Column10]]/J$432</f>
        <v>6.1508551445418425E-4</v>
      </c>
      <c r="L53" s="43">
        <f>D$441*Table2[[#This Row],[Column11]]</f>
        <v>560.5243538945258</v>
      </c>
      <c r="M53" s="43">
        <f>ROUND(Table2[[#This Row],[Column9]]+Table2[[#This Row],[Column12]],2)</f>
        <v>560.52</v>
      </c>
      <c r="N53" s="43">
        <f>Table2[[#This Row],[Column6]]+Table2[[#This Row],[Column8]]+Table2[[#This Row],[Column13]]+0</f>
        <v>14740.52</v>
      </c>
      <c r="O53" s="19">
        <f t="shared" si="1"/>
        <v>1937015</v>
      </c>
    </row>
    <row r="54" spans="1:15" x14ac:dyDescent="0.25">
      <c r="A54" s="20" t="s">
        <v>57</v>
      </c>
      <c r="B54" s="5">
        <v>721</v>
      </c>
      <c r="C54" s="6">
        <v>893</v>
      </c>
      <c r="D54" s="6">
        <v>105</v>
      </c>
      <c r="E54" s="6">
        <v>998</v>
      </c>
      <c r="F54" s="7">
        <v>24730</v>
      </c>
      <c r="G54" s="21">
        <f t="shared" si="0"/>
        <v>1.0723460681475276E-3</v>
      </c>
      <c r="H54" s="41"/>
      <c r="I54" s="43"/>
      <c r="J54" s="46">
        <f>Table2[[#This Row],[Column6]]+Table2[[#This Row],[Column8]]+Table2[[#This Row],[Column9]]</f>
        <v>24730</v>
      </c>
      <c r="K54" s="69">
        <f>Table2[[#This Row],[Column10]]/J$432</f>
        <v>1.0727126073661478E-3</v>
      </c>
      <c r="L54" s="43">
        <f>D$441*Table2[[#This Row],[Column11]]</f>
        <v>977.5576355297336</v>
      </c>
      <c r="M54" s="43">
        <f>ROUND(Table2[[#This Row],[Column9]]+Table2[[#This Row],[Column12]],2)</f>
        <v>977.56</v>
      </c>
      <c r="N54" s="43">
        <f>Table2[[#This Row],[Column6]]+Table2[[#This Row],[Column8]]+Table2[[#This Row],[Column13]]+0</f>
        <v>25707.56</v>
      </c>
      <c r="O54" s="19">
        <f t="shared" si="1"/>
        <v>1961745</v>
      </c>
    </row>
    <row r="55" spans="1:15" x14ac:dyDescent="0.25">
      <c r="A55" s="20" t="s">
        <v>58</v>
      </c>
      <c r="B55" s="5">
        <v>735</v>
      </c>
      <c r="C55" s="6">
        <v>457</v>
      </c>
      <c r="D55" s="6"/>
      <c r="E55" s="6">
        <v>457</v>
      </c>
      <c r="F55" s="7">
        <v>42410</v>
      </c>
      <c r="G55" s="21">
        <f t="shared" si="0"/>
        <v>1.8389889506727312E-3</v>
      </c>
      <c r="H55" s="41"/>
      <c r="I55" s="43"/>
      <c r="J55" s="46">
        <f>Table2[[#This Row],[Column6]]+Table2[[#This Row],[Column8]]+Table2[[#This Row],[Column9]]</f>
        <v>42410</v>
      </c>
      <c r="K55" s="69">
        <f>Table2[[#This Row],[Column10]]/J$432</f>
        <v>1.8396175365304622E-3</v>
      </c>
      <c r="L55" s="43">
        <f>D$441*Table2[[#This Row],[Column11]]</f>
        <v>1676.4342629525274</v>
      </c>
      <c r="M55" s="43">
        <f>ROUND(Table2[[#This Row],[Column9]]+Table2[[#This Row],[Column12]],2)</f>
        <v>1676.43</v>
      </c>
      <c r="N55" s="43">
        <f>Table2[[#This Row],[Column6]]+Table2[[#This Row],[Column8]]+Table2[[#This Row],[Column13]]+0</f>
        <v>44086.43</v>
      </c>
      <c r="O55" s="19">
        <f t="shared" si="1"/>
        <v>2004155</v>
      </c>
    </row>
    <row r="56" spans="1:15" x14ac:dyDescent="0.25">
      <c r="A56" s="20" t="s">
        <v>59</v>
      </c>
      <c r="B56" s="5">
        <v>777</v>
      </c>
      <c r="C56" s="8">
        <v>2006</v>
      </c>
      <c r="D56" s="6">
        <v>303</v>
      </c>
      <c r="E56" s="8">
        <v>2309</v>
      </c>
      <c r="F56" s="7">
        <v>101030</v>
      </c>
      <c r="G56" s="21">
        <f t="shared" si="0"/>
        <v>4.3808784175068628E-3</v>
      </c>
      <c r="H56" s="41"/>
      <c r="I56" s="43"/>
      <c r="J56" s="46">
        <f>Table2[[#This Row],[Column6]]+Table2[[#This Row],[Column8]]+Table2[[#This Row],[Column9]]</f>
        <v>101030</v>
      </c>
      <c r="K56" s="69">
        <f>Table2[[#This Row],[Column10]]/J$432</f>
        <v>4.3823758480469842E-3</v>
      </c>
      <c r="L56" s="43">
        <f>D$441*Table2[[#This Row],[Column11]]</f>
        <v>3993.6371984459765</v>
      </c>
      <c r="M56" s="43">
        <f>ROUND(Table2[[#This Row],[Column9]]+Table2[[#This Row],[Column12]],2)</f>
        <v>3993.64</v>
      </c>
      <c r="N56" s="43">
        <f>Table2[[#This Row],[Column6]]+Table2[[#This Row],[Column8]]+Table2[[#This Row],[Column13]]+0</f>
        <v>105023.64</v>
      </c>
      <c r="O56" s="19">
        <f t="shared" si="1"/>
        <v>2105185</v>
      </c>
    </row>
    <row r="57" spans="1:15" x14ac:dyDescent="0.25">
      <c r="A57" s="20" t="s">
        <v>60</v>
      </c>
      <c r="B57" s="5">
        <v>840</v>
      </c>
      <c r="C57" s="6">
        <v>97</v>
      </c>
      <c r="D57" s="6"/>
      <c r="E57" s="6">
        <v>97</v>
      </c>
      <c r="F57" s="7">
        <v>3355</v>
      </c>
      <c r="G57" s="21">
        <f t="shared" si="0"/>
        <v>1.4548002663303499E-4</v>
      </c>
      <c r="H57" s="41"/>
      <c r="I57" s="43"/>
      <c r="J57" s="46">
        <f>Table2[[#This Row],[Column6]]+Table2[[#This Row],[Column8]]+Table2[[#This Row],[Column9]]</f>
        <v>3355</v>
      </c>
      <c r="K57" s="69">
        <f>Table2[[#This Row],[Column10]]/J$432</f>
        <v>1.4552975324356757E-4</v>
      </c>
      <c r="L57" s="43">
        <f>D$441*Table2[[#This Row],[Column11]]</f>
        <v>132.62053648209692</v>
      </c>
      <c r="M57" s="43">
        <f>ROUND(Table2[[#This Row],[Column9]]+Table2[[#This Row],[Column12]],2)</f>
        <v>132.62</v>
      </c>
      <c r="N57" s="43">
        <f>Table2[[#This Row],[Column6]]+Table2[[#This Row],[Column8]]+Table2[[#This Row],[Column13]]+0</f>
        <v>3487.62</v>
      </c>
      <c r="O57" s="19">
        <f t="shared" si="1"/>
        <v>2108540</v>
      </c>
    </row>
    <row r="58" spans="1:15" x14ac:dyDescent="0.25">
      <c r="A58" s="20" t="s">
        <v>61</v>
      </c>
      <c r="B58" s="5">
        <v>870</v>
      </c>
      <c r="C58" s="6">
        <v>760</v>
      </c>
      <c r="D58" s="6">
        <v>13</v>
      </c>
      <c r="E58" s="6">
        <v>773</v>
      </c>
      <c r="F58" s="7">
        <v>31310</v>
      </c>
      <c r="G58" s="21">
        <f t="shared" si="0"/>
        <v>1.3576690413950299E-3</v>
      </c>
      <c r="H58" s="41"/>
      <c r="I58" s="43"/>
      <c r="J58" s="46">
        <f>Table2[[#This Row],[Column6]]+Table2[[#This Row],[Column8]]+Table2[[#This Row],[Column9]]</f>
        <v>31310</v>
      </c>
      <c r="K58" s="69">
        <f>Table2[[#This Row],[Column10]]/J$432</f>
        <v>1.3581331070211926E-3</v>
      </c>
      <c r="L58" s="43">
        <f>D$441*Table2[[#This Row],[Column11]]</f>
        <v>1237.6599097628778</v>
      </c>
      <c r="M58" s="43">
        <f>ROUND(Table2[[#This Row],[Column9]]+Table2[[#This Row],[Column12]],2)</f>
        <v>1237.6600000000001</v>
      </c>
      <c r="N58" s="43">
        <f>Table2[[#This Row],[Column6]]+Table2[[#This Row],[Column8]]+Table2[[#This Row],[Column13]]+0</f>
        <v>32547.66</v>
      </c>
      <c r="O58" s="19">
        <f t="shared" si="1"/>
        <v>2139850</v>
      </c>
    </row>
    <row r="59" spans="1:15" x14ac:dyDescent="0.25">
      <c r="A59" s="20" t="s">
        <v>62</v>
      </c>
      <c r="B59" s="5">
        <v>882</v>
      </c>
      <c r="C59" s="6">
        <v>211</v>
      </c>
      <c r="D59" s="6">
        <v>18</v>
      </c>
      <c r="E59" s="6">
        <v>229</v>
      </c>
      <c r="F59" s="7">
        <v>10480</v>
      </c>
      <c r="G59" s="21">
        <f t="shared" si="0"/>
        <v>4.5443537380453252E-4</v>
      </c>
      <c r="H59" s="41"/>
      <c r="I59" s="43"/>
      <c r="J59" s="46">
        <f>Table2[[#This Row],[Column6]]+Table2[[#This Row],[Column8]]+Table2[[#This Row],[Column9]]</f>
        <v>10480</v>
      </c>
      <c r="K59" s="69">
        <f>Table2[[#This Row],[Column10]]/J$432</f>
        <v>4.54590704617761E-4</v>
      </c>
      <c r="L59" s="43">
        <f>D$441*Table2[[#This Row],[Column11]]</f>
        <v>414.26623616464252</v>
      </c>
      <c r="M59" s="43">
        <f>ROUND(Table2[[#This Row],[Column9]]+Table2[[#This Row],[Column12]],2)</f>
        <v>414.27</v>
      </c>
      <c r="N59" s="43">
        <f>Table2[[#This Row],[Column6]]+Table2[[#This Row],[Column8]]+Table2[[#This Row],[Column13]]+0</f>
        <v>10894.27</v>
      </c>
      <c r="O59" s="19">
        <f t="shared" si="1"/>
        <v>2150330</v>
      </c>
    </row>
    <row r="60" spans="1:15" x14ac:dyDescent="0.25">
      <c r="A60" s="20" t="s">
        <v>63</v>
      </c>
      <c r="B60" s="5">
        <v>896</v>
      </c>
      <c r="C60" s="6">
        <v>463</v>
      </c>
      <c r="D60" s="6"/>
      <c r="E60" s="6">
        <v>463</v>
      </c>
      <c r="F60" s="7">
        <v>14340</v>
      </c>
      <c r="G60" s="21">
        <f t="shared" si="0"/>
        <v>6.2181328820200342E-4</v>
      </c>
      <c r="H60" s="41"/>
      <c r="I60" s="43"/>
      <c r="J60" s="46">
        <f>Table2[[#This Row],[Column6]]+Table2[[#This Row],[Column8]]+Table2[[#This Row],[Column9]]</f>
        <v>14340</v>
      </c>
      <c r="K60" s="69">
        <f>Table2[[#This Row],[Column10]]/J$432</f>
        <v>6.2202583055521879E-4</v>
      </c>
      <c r="L60" s="43">
        <f>D$441*Table2[[#This Row],[Column11]]</f>
        <v>566.8490292558181</v>
      </c>
      <c r="M60" s="43">
        <f>ROUND(Table2[[#This Row],[Column9]]+Table2[[#This Row],[Column12]],2)</f>
        <v>566.85</v>
      </c>
      <c r="N60" s="43">
        <f>Table2[[#This Row],[Column6]]+Table2[[#This Row],[Column8]]+Table2[[#This Row],[Column13]]+0</f>
        <v>14906.85</v>
      </c>
      <c r="O60" s="19">
        <f t="shared" si="1"/>
        <v>2164670</v>
      </c>
    </row>
    <row r="61" spans="1:15" x14ac:dyDescent="0.25">
      <c r="A61" s="20" t="s">
        <v>64</v>
      </c>
      <c r="B61" s="5">
        <v>903</v>
      </c>
      <c r="C61" s="8">
        <v>1022</v>
      </c>
      <c r="D61" s="6"/>
      <c r="E61" s="8">
        <v>1022</v>
      </c>
      <c r="F61" s="7">
        <v>26155</v>
      </c>
      <c r="G61" s="21">
        <f t="shared" si="0"/>
        <v>1.1341371375818271E-3</v>
      </c>
      <c r="H61" s="41"/>
      <c r="I61" s="43"/>
      <c r="J61" s="46">
        <f>Table2[[#This Row],[Column6]]+Table2[[#This Row],[Column8]]+Table2[[#This Row],[Column9]]</f>
        <v>26155</v>
      </c>
      <c r="K61" s="69">
        <f>Table2[[#This Row],[Column10]]/J$432</f>
        <v>1.1345247976409865E-3</v>
      </c>
      <c r="L61" s="43">
        <f>D$441*Table2[[#This Row],[Column11]]</f>
        <v>1033.8867754662429</v>
      </c>
      <c r="M61" s="43">
        <f>ROUND(Table2[[#This Row],[Column9]]+Table2[[#This Row],[Column12]],2)</f>
        <v>1033.8900000000001</v>
      </c>
      <c r="N61" s="43">
        <f>Table2[[#This Row],[Column6]]+Table2[[#This Row],[Column8]]+Table2[[#This Row],[Column13]]+0</f>
        <v>27188.89</v>
      </c>
      <c r="O61" s="19">
        <f t="shared" si="1"/>
        <v>2190825</v>
      </c>
    </row>
    <row r="62" spans="1:15" x14ac:dyDescent="0.25">
      <c r="A62" s="20" t="s">
        <v>65</v>
      </c>
      <c r="B62" s="5">
        <v>910</v>
      </c>
      <c r="C62" s="6">
        <v>837</v>
      </c>
      <c r="D62" s="6">
        <v>207</v>
      </c>
      <c r="E62" s="8">
        <v>1044</v>
      </c>
      <c r="F62" s="7">
        <v>92490</v>
      </c>
      <c r="G62" s="21">
        <f t="shared" si="0"/>
        <v>4.0105656224409553E-3</v>
      </c>
      <c r="H62" s="41"/>
      <c r="I62" s="43"/>
      <c r="J62" s="46">
        <f>Table2[[#This Row],[Column6]]+Table2[[#This Row],[Column8]]+Table2[[#This Row],[Column9]]</f>
        <v>92490</v>
      </c>
      <c r="K62" s="69">
        <f>Table2[[#This Row],[Column10]]/J$432</f>
        <v>4.0119364761542669E-3</v>
      </c>
      <c r="L62" s="43">
        <f>D$441*Table2[[#This Row],[Column11]]</f>
        <v>3656.0576510370024</v>
      </c>
      <c r="M62" s="43">
        <f>ROUND(Table2[[#This Row],[Column9]]+Table2[[#This Row],[Column12]],2)</f>
        <v>3656.06</v>
      </c>
      <c r="N62" s="43">
        <f>Table2[[#This Row],[Column6]]+Table2[[#This Row],[Column8]]+Table2[[#This Row],[Column13]]+0</f>
        <v>96146.06</v>
      </c>
      <c r="O62" s="19">
        <f t="shared" si="1"/>
        <v>2283315</v>
      </c>
    </row>
    <row r="63" spans="1:15" x14ac:dyDescent="0.25">
      <c r="A63" s="20" t="s">
        <v>66</v>
      </c>
      <c r="B63" s="5">
        <v>980</v>
      </c>
      <c r="C63" s="6">
        <v>274</v>
      </c>
      <c r="D63" s="6">
        <v>24</v>
      </c>
      <c r="E63" s="6">
        <v>298</v>
      </c>
      <c r="F63" s="7">
        <v>23690</v>
      </c>
      <c r="G63" s="21">
        <f t="shared" si="0"/>
        <v>1.0272494279989861E-3</v>
      </c>
      <c r="H63" s="41"/>
      <c r="I63" s="43"/>
      <c r="J63" s="46">
        <f>Table2[[#This Row],[Column6]]+Table2[[#This Row],[Column8]]+Table2[[#This Row],[Column9]]</f>
        <v>23690</v>
      </c>
      <c r="K63" s="69">
        <f>Table2[[#This Row],[Column10]]/J$432</f>
        <v>1.0276005527094234E-3</v>
      </c>
      <c r="L63" s="43">
        <f>D$441*Table2[[#This Row],[Column11]]</f>
        <v>936.44724568133404</v>
      </c>
      <c r="M63" s="43">
        <f>ROUND(Table2[[#This Row],[Column9]]+Table2[[#This Row],[Column12]],2)</f>
        <v>936.45</v>
      </c>
      <c r="N63" s="43">
        <f>Table2[[#This Row],[Column6]]+Table2[[#This Row],[Column8]]+Table2[[#This Row],[Column13]]+0</f>
        <v>24626.45</v>
      </c>
      <c r="O63" s="19">
        <f t="shared" si="1"/>
        <v>2307005</v>
      </c>
    </row>
    <row r="64" spans="1:15" x14ac:dyDescent="0.25">
      <c r="A64" s="20" t="s">
        <v>67</v>
      </c>
      <c r="B64" s="5">
        <v>994</v>
      </c>
      <c r="C64" s="6">
        <v>94</v>
      </c>
      <c r="D64" s="6">
        <v>6</v>
      </c>
      <c r="E64" s="6">
        <v>100</v>
      </c>
      <c r="F64" s="7">
        <v>7535</v>
      </c>
      <c r="G64" s="21">
        <f t="shared" si="0"/>
        <v>3.2673383030698018E-4</v>
      </c>
      <c r="H64" s="41"/>
      <c r="I64" s="43"/>
      <c r="J64" s="46">
        <f>Table2[[#This Row],[Column6]]+Table2[[#This Row],[Column8]]+Table2[[#This Row],[Column9]]</f>
        <v>7535</v>
      </c>
      <c r="K64" s="69">
        <f>Table2[[#This Row],[Column10]]/J$432</f>
        <v>3.2684551138309438E-4</v>
      </c>
      <c r="L64" s="43">
        <f>D$441*Table2[[#This Row],[Column11]]</f>
        <v>297.852680295857</v>
      </c>
      <c r="M64" s="43">
        <f>ROUND(Table2[[#This Row],[Column9]]+Table2[[#This Row],[Column12]],2)</f>
        <v>297.85000000000002</v>
      </c>
      <c r="N64" s="43">
        <f>Table2[[#This Row],[Column6]]+Table2[[#This Row],[Column8]]+Table2[[#This Row],[Column13]]+0</f>
        <v>7832.85</v>
      </c>
      <c r="O64" s="19">
        <f t="shared" si="1"/>
        <v>2314540</v>
      </c>
    </row>
    <row r="65" spans="1:15" x14ac:dyDescent="0.25">
      <c r="A65" s="20" t="s">
        <v>68</v>
      </c>
      <c r="B65" s="5">
        <v>1029</v>
      </c>
      <c r="C65" s="6">
        <v>601</v>
      </c>
      <c r="D65" s="6">
        <v>23</v>
      </c>
      <c r="E65" s="6">
        <v>624</v>
      </c>
      <c r="F65" s="7">
        <v>30715</v>
      </c>
      <c r="G65" s="21">
        <f t="shared" si="0"/>
        <v>1.3318685597715856E-3</v>
      </c>
      <c r="H65" s="41"/>
      <c r="I65" s="43"/>
      <c r="J65" s="46">
        <f>Table2[[#This Row],[Column6]]+Table2[[#This Row],[Column8]]+Table2[[#This Row],[Column9]]</f>
        <v>30715</v>
      </c>
      <c r="K65" s="69">
        <f>Table2[[#This Row],[Column10]]/J$432</f>
        <v>1.3323238065204703E-3</v>
      </c>
      <c r="L65" s="43">
        <f>D$441*Table2[[#This Row],[Column11]]</f>
        <v>1214.140023263072</v>
      </c>
      <c r="M65" s="43">
        <f>ROUND(Table2[[#This Row],[Column9]]+Table2[[#This Row],[Column12]],2)</f>
        <v>1214.1400000000001</v>
      </c>
      <c r="N65" s="43">
        <f>Table2[[#This Row],[Column6]]+Table2[[#This Row],[Column8]]+Table2[[#This Row],[Column13]]+0</f>
        <v>31929.14</v>
      </c>
      <c r="O65" s="19">
        <f t="shared" si="1"/>
        <v>2345255</v>
      </c>
    </row>
    <row r="66" spans="1:15" x14ac:dyDescent="0.25">
      <c r="A66" s="20" t="s">
        <v>69</v>
      </c>
      <c r="B66" s="5">
        <v>1015</v>
      </c>
      <c r="C66" s="8">
        <v>1047</v>
      </c>
      <c r="D66" s="6">
        <v>302</v>
      </c>
      <c r="E66" s="8">
        <v>1349</v>
      </c>
      <c r="F66" s="7">
        <v>47175</v>
      </c>
      <c r="G66" s="21">
        <f t="shared" si="0"/>
        <v>2.045609614430231E-3</v>
      </c>
      <c r="H66" s="41"/>
      <c r="I66" s="43"/>
      <c r="J66" s="46">
        <f>Table2[[#This Row],[Column6]]+Table2[[#This Row],[Column8]]+Table2[[#This Row],[Column9]]</f>
        <v>47175</v>
      </c>
      <c r="K66" s="69">
        <f>Table2[[#This Row],[Column10]]/J$432</f>
        <v>2.0463088254143967E-3</v>
      </c>
      <c r="L66" s="43">
        <f>D$441*Table2[[#This Row],[Column11]]</f>
        <v>1864.7910010560126</v>
      </c>
      <c r="M66" s="43">
        <f>ROUND(Table2[[#This Row],[Column9]]+Table2[[#This Row],[Column12]],2)</f>
        <v>1864.79</v>
      </c>
      <c r="N66" s="43">
        <f>Table2[[#This Row],[Column6]]+Table2[[#This Row],[Column8]]+Table2[[#This Row],[Column13]]+0</f>
        <v>49039.79</v>
      </c>
      <c r="O66" s="19">
        <f t="shared" si="1"/>
        <v>2392430</v>
      </c>
    </row>
    <row r="67" spans="1:15" x14ac:dyDescent="0.25">
      <c r="A67" s="20" t="s">
        <v>70</v>
      </c>
      <c r="B67" s="5">
        <v>5054</v>
      </c>
      <c r="C67" s="6">
        <v>603</v>
      </c>
      <c r="D67" s="6"/>
      <c r="E67" s="6">
        <v>603</v>
      </c>
      <c r="F67" s="7">
        <v>26645</v>
      </c>
      <c r="G67" s="21">
        <f t="shared" si="0"/>
        <v>1.1553845930364283E-3</v>
      </c>
      <c r="H67" s="41"/>
      <c r="I67" s="43"/>
      <c r="J67" s="46">
        <f>Table2[[#This Row],[Column6]]+Table2[[#This Row],[Column8]]+Table2[[#This Row],[Column9]]</f>
        <v>26645</v>
      </c>
      <c r="K67" s="69">
        <f>Table2[[#This Row],[Column10]]/J$432</f>
        <v>1.1557795157004047E-3</v>
      </c>
      <c r="L67" s="43">
        <f>D$441*Table2[[#This Row],[Column11]]</f>
        <v>1053.2560937602002</v>
      </c>
      <c r="M67" s="43">
        <f>ROUND(Table2[[#This Row],[Column9]]+Table2[[#This Row],[Column12]],2)</f>
        <v>1053.26</v>
      </c>
      <c r="N67" s="43">
        <f>Table2[[#This Row],[Column6]]+Table2[[#This Row],[Column8]]+Table2[[#This Row],[Column13]]+0</f>
        <v>27698.26</v>
      </c>
      <c r="O67" s="19">
        <f t="shared" si="1"/>
        <v>2419075</v>
      </c>
    </row>
    <row r="68" spans="1:15" x14ac:dyDescent="0.25">
      <c r="A68" s="20" t="s">
        <v>71</v>
      </c>
      <c r="B68" s="5">
        <v>1071</v>
      </c>
      <c r="C68" s="6">
        <v>656</v>
      </c>
      <c r="D68" s="6"/>
      <c r="E68" s="6">
        <v>656</v>
      </c>
      <c r="F68" s="7">
        <v>96435</v>
      </c>
      <c r="G68" s="21">
        <f t="shared" si="0"/>
        <v>4.18162931992749E-3</v>
      </c>
      <c r="H68" s="41"/>
      <c r="I68" s="43"/>
      <c r="J68" s="46">
        <f>Table2[[#This Row],[Column6]]+Table2[[#This Row],[Column8]]+Table2[[#This Row],[Column9]]</f>
        <v>96435</v>
      </c>
      <c r="K68" s="69">
        <f>Table2[[#This Row],[Column10]]/J$432</f>
        <v>4.183058645020399E-3</v>
      </c>
      <c r="L68" s="43">
        <f>D$441*Table2[[#This Row],[Column11]]</f>
        <v>3812.0004279138643</v>
      </c>
      <c r="M68" s="43">
        <f>ROUND(Table2[[#This Row],[Column9]]+Table2[[#This Row],[Column12]],2)</f>
        <v>3812</v>
      </c>
      <c r="N68" s="43">
        <f>Table2[[#This Row],[Column6]]+Table2[[#This Row],[Column8]]+Table2[[#This Row],[Column13]]+0</f>
        <v>100247</v>
      </c>
      <c r="O68" s="19">
        <f t="shared" si="1"/>
        <v>2515510</v>
      </c>
    </row>
    <row r="69" spans="1:15" x14ac:dyDescent="0.25">
      <c r="A69" s="20" t="s">
        <v>72</v>
      </c>
      <c r="B69" s="5">
        <v>1080</v>
      </c>
      <c r="C69" s="6">
        <v>638</v>
      </c>
      <c r="D69" s="6">
        <v>25</v>
      </c>
      <c r="E69" s="6">
        <v>663</v>
      </c>
      <c r="F69" s="7">
        <v>74385</v>
      </c>
      <c r="G69" s="21">
        <f t="shared" si="0"/>
        <v>3.2254938244704345E-3</v>
      </c>
      <c r="H69" s="41"/>
      <c r="I69" s="43"/>
      <c r="J69" s="46">
        <f>Table2[[#This Row],[Column6]]+Table2[[#This Row],[Column8]]+Table2[[#This Row],[Column9]]</f>
        <v>74385</v>
      </c>
      <c r="K69" s="69">
        <f>Table2[[#This Row],[Column10]]/J$432</f>
        <v>3.2265963323465795E-3</v>
      </c>
      <c r="L69" s="43">
        <f>D$441*Table2[[#This Row],[Column11]]</f>
        <v>2940.3811046857763</v>
      </c>
      <c r="M69" s="43">
        <f>ROUND(Table2[[#This Row],[Column9]]+Table2[[#This Row],[Column12]],2)</f>
        <v>2940.38</v>
      </c>
      <c r="N69" s="43">
        <f>Table2[[#This Row],[Column6]]+Table2[[#This Row],[Column8]]+Table2[[#This Row],[Column13]]+0</f>
        <v>77325.38</v>
      </c>
      <c r="O69" s="19">
        <f t="shared" si="1"/>
        <v>2589895</v>
      </c>
    </row>
    <row r="70" spans="1:15" x14ac:dyDescent="0.25">
      <c r="A70" s="20" t="s">
        <v>73</v>
      </c>
      <c r="B70" s="5">
        <v>1085</v>
      </c>
      <c r="C70" s="6">
        <v>454</v>
      </c>
      <c r="D70" s="6">
        <v>37</v>
      </c>
      <c r="E70" s="6">
        <v>491</v>
      </c>
      <c r="F70" s="7">
        <v>26095</v>
      </c>
      <c r="G70" s="21">
        <f t="shared" si="0"/>
        <v>1.1315354083424882E-3</v>
      </c>
      <c r="H70" s="41"/>
      <c r="I70" s="43"/>
      <c r="J70" s="46">
        <f>Table2[[#This Row],[Column6]]+Table2[[#This Row],[Column8]]+Table2[[#This Row],[Column9]]</f>
        <v>26095</v>
      </c>
      <c r="K70" s="69">
        <f>Table2[[#This Row],[Column10]]/J$432</f>
        <v>1.1319221791030985E-3</v>
      </c>
      <c r="L70" s="43">
        <f>D$441*Table2[[#This Row],[Column11]]</f>
        <v>1031.5150222057582</v>
      </c>
      <c r="M70" s="43">
        <f>ROUND(Table2[[#This Row],[Column9]]+Table2[[#This Row],[Column12]],2)</f>
        <v>1031.52</v>
      </c>
      <c r="N70" s="43">
        <f>Table2[[#This Row],[Column6]]+Table2[[#This Row],[Column8]]+Table2[[#This Row],[Column13]]+0</f>
        <v>27126.52</v>
      </c>
      <c r="O70" s="19">
        <f t="shared" si="1"/>
        <v>2615990</v>
      </c>
    </row>
    <row r="71" spans="1:15" x14ac:dyDescent="0.25">
      <c r="A71" s="20" t="s">
        <v>74</v>
      </c>
      <c r="B71" s="5">
        <v>1092</v>
      </c>
      <c r="C71" s="8">
        <v>3786</v>
      </c>
      <c r="D71" s="6">
        <v>299</v>
      </c>
      <c r="E71" s="8">
        <v>4085</v>
      </c>
      <c r="F71" s="7">
        <v>186790</v>
      </c>
      <c r="G71" s="21">
        <f t="shared" ref="G71:G134" si="2">F71/F$432</f>
        <v>8.0996167436019686E-3</v>
      </c>
      <c r="H71" s="41"/>
      <c r="I71" s="43"/>
      <c r="J71" s="46">
        <f>Table2[[#This Row],[Column6]]+Table2[[#This Row],[Column8]]+Table2[[#This Row],[Column9]]</f>
        <v>186790</v>
      </c>
      <c r="K71" s="69">
        <f>Table2[[#This Row],[Column10]]/J$432</f>
        <v>8.1023852782014863E-3</v>
      </c>
      <c r="L71" s="43">
        <f>D$441*Table2[[#This Row],[Column11]]</f>
        <v>7383.6631920986238</v>
      </c>
      <c r="M71" s="43">
        <f>ROUND(Table2[[#This Row],[Column9]]+Table2[[#This Row],[Column12]],2)</f>
        <v>7383.66</v>
      </c>
      <c r="N71" s="43">
        <f>Table2[[#This Row],[Column6]]+Table2[[#This Row],[Column8]]+Table2[[#This Row],[Column13]]+0</f>
        <v>194173.66</v>
      </c>
      <c r="O71" s="19">
        <f t="shared" si="1"/>
        <v>2802780</v>
      </c>
    </row>
    <row r="72" spans="1:15" x14ac:dyDescent="0.25">
      <c r="A72" s="20" t="s">
        <v>75</v>
      </c>
      <c r="B72" s="5">
        <v>1120</v>
      </c>
      <c r="C72" s="6">
        <v>324</v>
      </c>
      <c r="D72" s="6"/>
      <c r="E72" s="6">
        <v>324</v>
      </c>
      <c r="F72" s="7">
        <v>8695</v>
      </c>
      <c r="G72" s="21">
        <f t="shared" si="2"/>
        <v>3.7703392893419945E-4</v>
      </c>
      <c r="H72" s="41"/>
      <c r="I72" s="43"/>
      <c r="J72" s="46">
        <f>Table2[[#This Row],[Column6]]+Table2[[#This Row],[Column8]]+Table2[[#This Row],[Column9]]</f>
        <v>8695</v>
      </c>
      <c r="K72" s="69">
        <f>Table2[[#This Row],[Column10]]/J$432</f>
        <v>3.7716280311559465E-4</v>
      </c>
      <c r="L72" s="43">
        <f>D$441*Table2[[#This Row],[Column11]]</f>
        <v>343.70657666522584</v>
      </c>
      <c r="M72" s="43">
        <f>ROUND(Table2[[#This Row],[Column9]]+Table2[[#This Row],[Column12]],2)</f>
        <v>343.71</v>
      </c>
      <c r="N72" s="43">
        <f>Table2[[#This Row],[Column6]]+Table2[[#This Row],[Column8]]+Table2[[#This Row],[Column13]]+0</f>
        <v>9038.7099999999991</v>
      </c>
      <c r="O72" s="19">
        <f t="shared" si="1"/>
        <v>2811475</v>
      </c>
    </row>
    <row r="73" spans="1:15" x14ac:dyDescent="0.25">
      <c r="A73" s="20" t="s">
        <v>76</v>
      </c>
      <c r="B73" s="5">
        <v>1127</v>
      </c>
      <c r="C73" s="6">
        <v>717</v>
      </c>
      <c r="D73" s="6"/>
      <c r="E73" s="6">
        <v>717</v>
      </c>
      <c r="F73" s="7">
        <v>25695</v>
      </c>
      <c r="G73" s="21">
        <f t="shared" si="2"/>
        <v>1.1141905467468953E-3</v>
      </c>
      <c r="H73" s="41"/>
      <c r="I73" s="43"/>
      <c r="J73" s="46">
        <f>Table2[[#This Row],[Column6]]+Table2[[#This Row],[Column8]]+Table2[[#This Row],[Column9]]</f>
        <v>25695</v>
      </c>
      <c r="K73" s="69">
        <f>Table2[[#This Row],[Column10]]/J$432</f>
        <v>1.1145713888505123E-3</v>
      </c>
      <c r="L73" s="43">
        <f>D$441*Table2[[#This Row],[Column11]]</f>
        <v>1015.7033338025276</v>
      </c>
      <c r="M73" s="43">
        <f>ROUND(Table2[[#This Row],[Column9]]+Table2[[#This Row],[Column12]],2)</f>
        <v>1015.7</v>
      </c>
      <c r="N73" s="43">
        <f>Table2[[#This Row],[Column6]]+Table2[[#This Row],[Column8]]+Table2[[#This Row],[Column13]]+0</f>
        <v>26710.7</v>
      </c>
      <c r="O73" s="19">
        <f t="shared" si="1"/>
        <v>2837170</v>
      </c>
    </row>
    <row r="74" spans="1:15" x14ac:dyDescent="0.25">
      <c r="A74" s="20" t="s">
        <v>77</v>
      </c>
      <c r="B74" s="5">
        <v>1134</v>
      </c>
      <c r="C74" s="6">
        <v>829</v>
      </c>
      <c r="D74" s="6"/>
      <c r="E74" s="6">
        <v>829</v>
      </c>
      <c r="F74" s="7">
        <v>37560</v>
      </c>
      <c r="G74" s="21">
        <f t="shared" si="2"/>
        <v>1.6286825038261681E-3</v>
      </c>
      <c r="H74" s="41"/>
      <c r="I74" s="43"/>
      <c r="J74" s="46">
        <f>Table2[[#This Row],[Column6]]+Table2[[#This Row],[Column8]]+Table2[[#This Row],[Column9]]</f>
        <v>37560</v>
      </c>
      <c r="K74" s="69">
        <f>Table2[[#This Row],[Column10]]/J$432</f>
        <v>1.6292392047178533E-3</v>
      </c>
      <c r="L74" s="43">
        <f>D$441*Table2[[#This Row],[Column11]]</f>
        <v>1484.7175410633561</v>
      </c>
      <c r="M74" s="43">
        <f>ROUND(Table2[[#This Row],[Column9]]+Table2[[#This Row],[Column12]],2)</f>
        <v>1484.72</v>
      </c>
      <c r="N74" s="43">
        <f>Table2[[#This Row],[Column6]]+Table2[[#This Row],[Column8]]+Table2[[#This Row],[Column13]]+0</f>
        <v>39044.720000000001</v>
      </c>
      <c r="O74" s="19">
        <f t="shared" ref="O74:O137" si="3">O73+F74</f>
        <v>2874730</v>
      </c>
    </row>
    <row r="75" spans="1:15" x14ac:dyDescent="0.25">
      <c r="A75" s="20" t="s">
        <v>78</v>
      </c>
      <c r="B75" s="5">
        <v>1141</v>
      </c>
      <c r="C75" s="6">
        <v>639</v>
      </c>
      <c r="D75" s="6">
        <v>124</v>
      </c>
      <c r="E75" s="6">
        <v>763</v>
      </c>
      <c r="F75" s="7">
        <v>39975</v>
      </c>
      <c r="G75" s="21">
        <f t="shared" si="2"/>
        <v>1.7334021057095598E-3</v>
      </c>
      <c r="H75" s="41"/>
      <c r="I75" s="43"/>
      <c r="J75" s="46">
        <f>Table2[[#This Row],[Column6]]+Table2[[#This Row],[Column8]]+Table2[[#This Row],[Column9]]</f>
        <v>39975</v>
      </c>
      <c r="K75" s="69">
        <f>Table2[[#This Row],[Column10]]/J$432</f>
        <v>1.7339946008678431E-3</v>
      </c>
      <c r="L75" s="43">
        <f>D$441*Table2[[#This Row],[Column11]]</f>
        <v>1580.1806097978611</v>
      </c>
      <c r="M75" s="43">
        <f>ROUND(Table2[[#This Row],[Column9]]+Table2[[#This Row],[Column12]],2)</f>
        <v>1580.18</v>
      </c>
      <c r="N75" s="43">
        <f>Table2[[#This Row],[Column6]]+Table2[[#This Row],[Column8]]+Table2[[#This Row],[Column13]]+0</f>
        <v>41555.18</v>
      </c>
      <c r="O75" s="19">
        <f t="shared" si="3"/>
        <v>2914705</v>
      </c>
    </row>
    <row r="76" spans="1:15" x14ac:dyDescent="0.25">
      <c r="A76" s="20" t="s">
        <v>79</v>
      </c>
      <c r="B76" s="5">
        <v>1155</v>
      </c>
      <c r="C76" s="6">
        <v>604</v>
      </c>
      <c r="D76" s="6">
        <v>4</v>
      </c>
      <c r="E76" s="6">
        <v>608</v>
      </c>
      <c r="F76" s="7">
        <v>72200</v>
      </c>
      <c r="G76" s="21">
        <f t="shared" si="2"/>
        <v>3.1307475180045083E-3</v>
      </c>
      <c r="H76" s="41"/>
      <c r="I76" s="43"/>
      <c r="J76" s="46">
        <f>Table2[[#This Row],[Column6]]+Table2[[#This Row],[Column8]]+Table2[[#This Row],[Column9]]</f>
        <v>72200</v>
      </c>
      <c r="K76" s="69">
        <f>Table2[[#This Row],[Column10]]/J$432</f>
        <v>3.1318176405918268E-3</v>
      </c>
      <c r="L76" s="43">
        <f>D$441*Table2[[#This Row],[Column11]]</f>
        <v>2854.009756783129</v>
      </c>
      <c r="M76" s="43">
        <f>ROUND(Table2[[#This Row],[Column9]]+Table2[[#This Row],[Column12]],2)</f>
        <v>2854.01</v>
      </c>
      <c r="N76" s="43">
        <f>Table2[[#This Row],[Column6]]+Table2[[#This Row],[Column8]]+Table2[[#This Row],[Column13]]+0</f>
        <v>75054.009999999995</v>
      </c>
      <c r="O76" s="19">
        <f t="shared" si="3"/>
        <v>2986905</v>
      </c>
    </row>
    <row r="77" spans="1:15" x14ac:dyDescent="0.25">
      <c r="A77" s="20" t="s">
        <v>80</v>
      </c>
      <c r="B77" s="5">
        <v>1162</v>
      </c>
      <c r="C77" s="6">
        <v>669</v>
      </c>
      <c r="D77" s="6">
        <v>44</v>
      </c>
      <c r="E77" s="6">
        <v>713</v>
      </c>
      <c r="F77" s="7">
        <v>40995</v>
      </c>
      <c r="G77" s="21">
        <f t="shared" si="2"/>
        <v>1.7776315027783216E-3</v>
      </c>
      <c r="H77" s="41"/>
      <c r="I77" s="43"/>
      <c r="J77" s="46">
        <f>Table2[[#This Row],[Column6]]+Table2[[#This Row],[Column8]]+Table2[[#This Row],[Column9]]</f>
        <v>40995</v>
      </c>
      <c r="K77" s="69">
        <f>Table2[[#This Row],[Column10]]/J$432</f>
        <v>1.7782391160119382E-3</v>
      </c>
      <c r="L77" s="43">
        <f>D$441*Table2[[#This Row],[Column11]]</f>
        <v>1620.5004152260992</v>
      </c>
      <c r="M77" s="43">
        <f>ROUND(Table2[[#This Row],[Column9]]+Table2[[#This Row],[Column12]],2)</f>
        <v>1620.5</v>
      </c>
      <c r="N77" s="43">
        <f>Table2[[#This Row],[Column6]]+Table2[[#This Row],[Column8]]+Table2[[#This Row],[Column13]]+0</f>
        <v>42615.5</v>
      </c>
      <c r="O77" s="19">
        <f t="shared" si="3"/>
        <v>3027900</v>
      </c>
    </row>
    <row r="78" spans="1:15" x14ac:dyDescent="0.25">
      <c r="A78" s="20" t="s">
        <v>81</v>
      </c>
      <c r="B78" s="5">
        <v>1169</v>
      </c>
      <c r="C78" s="6">
        <v>744</v>
      </c>
      <c r="D78" s="6">
        <v>37</v>
      </c>
      <c r="E78" s="6">
        <v>781</v>
      </c>
      <c r="F78" s="7">
        <v>56605</v>
      </c>
      <c r="G78" s="21">
        <f t="shared" si="2"/>
        <v>2.4545147265463323E-3</v>
      </c>
      <c r="H78" s="41"/>
      <c r="I78" s="43"/>
      <c r="J78" s="46">
        <f>Table2[[#This Row],[Column6]]+Table2[[#This Row],[Column8]]+Table2[[#This Row],[Column9]]</f>
        <v>56605</v>
      </c>
      <c r="K78" s="69">
        <f>Table2[[#This Row],[Column10]]/J$432</f>
        <v>2.4553537056191187E-3</v>
      </c>
      <c r="L78" s="43">
        <f>D$441*Table2[[#This Row],[Column11]]</f>
        <v>2237.5515551621747</v>
      </c>
      <c r="M78" s="43">
        <f>ROUND(Table2[[#This Row],[Column9]]+Table2[[#This Row],[Column12]],2)</f>
        <v>2237.5500000000002</v>
      </c>
      <c r="N78" s="43">
        <f>Table2[[#This Row],[Column6]]+Table2[[#This Row],[Column8]]+Table2[[#This Row],[Column13]]+0</f>
        <v>58842.55</v>
      </c>
      <c r="O78" s="19">
        <f t="shared" si="3"/>
        <v>3084505</v>
      </c>
    </row>
    <row r="79" spans="1:15" x14ac:dyDescent="0.25">
      <c r="A79" s="20" t="s">
        <v>82</v>
      </c>
      <c r="B79" s="5">
        <v>1176</v>
      </c>
      <c r="C79" s="6">
        <v>940</v>
      </c>
      <c r="D79" s="6"/>
      <c r="E79" s="6">
        <v>940</v>
      </c>
      <c r="F79" s="7">
        <v>58810</v>
      </c>
      <c r="G79" s="21">
        <f t="shared" si="2"/>
        <v>2.5501282760920377E-3</v>
      </c>
      <c r="H79" s="41"/>
      <c r="I79" s="43"/>
      <c r="J79" s="46">
        <f>Table2[[#This Row],[Column6]]+Table2[[#This Row],[Column8]]+Table2[[#This Row],[Column9]]</f>
        <v>58810</v>
      </c>
      <c r="K79" s="69">
        <f>Table2[[#This Row],[Column10]]/J$432</f>
        <v>2.5509999368865006E-3</v>
      </c>
      <c r="L79" s="43">
        <f>D$441*Table2[[#This Row],[Column11]]</f>
        <v>2324.7134874849835</v>
      </c>
      <c r="M79" s="43">
        <f>ROUND(Table2[[#This Row],[Column9]]+Table2[[#This Row],[Column12]],2)</f>
        <v>2324.71</v>
      </c>
      <c r="N79" s="43">
        <f>Table2[[#This Row],[Column6]]+Table2[[#This Row],[Column8]]+Table2[[#This Row],[Column13]]+0</f>
        <v>61134.71</v>
      </c>
      <c r="O79" s="19">
        <f t="shared" si="3"/>
        <v>3143315</v>
      </c>
    </row>
    <row r="80" spans="1:15" x14ac:dyDescent="0.25">
      <c r="A80" s="20" t="s">
        <v>83</v>
      </c>
      <c r="B80" s="5">
        <v>1183</v>
      </c>
      <c r="C80" s="6">
        <v>268</v>
      </c>
      <c r="D80" s="6">
        <v>57</v>
      </c>
      <c r="E80" s="6">
        <v>325</v>
      </c>
      <c r="F80" s="7">
        <v>20200</v>
      </c>
      <c r="G80" s="21">
        <f t="shared" si="2"/>
        <v>8.7591551057743862E-4</v>
      </c>
      <c r="H80" s="41"/>
      <c r="I80" s="43"/>
      <c r="J80" s="46">
        <f>Table2[[#This Row],[Column6]]+Table2[[#This Row],[Column8]]+Table2[[#This Row],[Column9]]</f>
        <v>20200</v>
      </c>
      <c r="K80" s="69">
        <f>Table2[[#This Row],[Column10]]/J$432</f>
        <v>8.7621490775560804E-4</v>
      </c>
      <c r="L80" s="43">
        <f>D$441*Table2[[#This Row],[Column11]]</f>
        <v>798.49026436314682</v>
      </c>
      <c r="M80" s="43">
        <f>ROUND(Table2[[#This Row],[Column9]]+Table2[[#This Row],[Column12]],2)</f>
        <v>798.49</v>
      </c>
      <c r="N80" s="43">
        <f>Table2[[#This Row],[Column6]]+Table2[[#This Row],[Column8]]+Table2[[#This Row],[Column13]]+0</f>
        <v>20998.49</v>
      </c>
      <c r="O80" s="19">
        <f t="shared" si="3"/>
        <v>3163515</v>
      </c>
    </row>
    <row r="81" spans="1:15" x14ac:dyDescent="0.25">
      <c r="A81" s="20" t="s">
        <v>84</v>
      </c>
      <c r="B81" s="5">
        <v>1204</v>
      </c>
      <c r="C81" s="6">
        <v>467</v>
      </c>
      <c r="D81" s="6"/>
      <c r="E81" s="6">
        <v>467</v>
      </c>
      <c r="F81" s="7">
        <v>14650</v>
      </c>
      <c r="G81" s="21">
        <f t="shared" si="2"/>
        <v>6.3525555593858796E-4</v>
      </c>
      <c r="H81" s="41"/>
      <c r="I81" s="43"/>
      <c r="J81" s="46">
        <f>Table2[[#This Row],[Column6]]+Table2[[#This Row],[Column8]]+Table2[[#This Row],[Column9]]</f>
        <v>14650</v>
      </c>
      <c r="K81" s="69">
        <f>Table2[[#This Row],[Column10]]/J$432</f>
        <v>6.3547269300097311E-4</v>
      </c>
      <c r="L81" s="43">
        <f>D$441*Table2[[#This Row],[Column11]]</f>
        <v>579.10308776832176</v>
      </c>
      <c r="M81" s="43">
        <f>ROUND(Table2[[#This Row],[Column9]]+Table2[[#This Row],[Column12]],2)</f>
        <v>579.1</v>
      </c>
      <c r="N81" s="43">
        <f>Table2[[#This Row],[Column6]]+Table2[[#This Row],[Column8]]+Table2[[#This Row],[Column13]]+0</f>
        <v>15229.1</v>
      </c>
      <c r="O81" s="19">
        <f t="shared" si="3"/>
        <v>3178165</v>
      </c>
    </row>
    <row r="82" spans="1:15" x14ac:dyDescent="0.25">
      <c r="A82" s="20" t="s">
        <v>85</v>
      </c>
      <c r="B82" s="5">
        <v>1218</v>
      </c>
      <c r="C82" s="6">
        <v>708</v>
      </c>
      <c r="D82" s="6"/>
      <c r="E82" s="6">
        <v>708</v>
      </c>
      <c r="F82" s="7">
        <v>47135</v>
      </c>
      <c r="G82" s="21">
        <f t="shared" si="2"/>
        <v>2.043875128270672E-3</v>
      </c>
      <c r="H82" s="41"/>
      <c r="I82" s="43"/>
      <c r="J82" s="46">
        <f>Table2[[#This Row],[Column6]]+Table2[[#This Row],[Column8]]+Table2[[#This Row],[Column9]]</f>
        <v>47135</v>
      </c>
      <c r="K82" s="69">
        <f>Table2[[#This Row],[Column10]]/J$432</f>
        <v>2.044573746389138E-3</v>
      </c>
      <c r="L82" s="43">
        <f>D$441*Table2[[#This Row],[Column11]]</f>
        <v>1863.2098322156896</v>
      </c>
      <c r="M82" s="43">
        <f>ROUND(Table2[[#This Row],[Column9]]+Table2[[#This Row],[Column12]],2)</f>
        <v>1863.21</v>
      </c>
      <c r="N82" s="43">
        <f>Table2[[#This Row],[Column6]]+Table2[[#This Row],[Column8]]+Table2[[#This Row],[Column13]]+0</f>
        <v>48998.21</v>
      </c>
      <c r="O82" s="19">
        <f t="shared" si="3"/>
        <v>3225300</v>
      </c>
    </row>
    <row r="83" spans="1:15" x14ac:dyDescent="0.25">
      <c r="A83" s="20" t="s">
        <v>86</v>
      </c>
      <c r="B83" s="5">
        <v>1232</v>
      </c>
      <c r="C83" s="6">
        <v>682</v>
      </c>
      <c r="D83" s="6"/>
      <c r="E83" s="6">
        <v>682</v>
      </c>
      <c r="F83" s="7">
        <v>67145</v>
      </c>
      <c r="G83" s="21">
        <f t="shared" si="2"/>
        <v>2.9115518295902039E-3</v>
      </c>
      <c r="H83" s="41"/>
      <c r="I83" s="43"/>
      <c r="J83" s="46">
        <f>Table2[[#This Row],[Column6]]+Table2[[#This Row],[Column8]]+Table2[[#This Row],[Column9]]</f>
        <v>67145</v>
      </c>
      <c r="K83" s="69">
        <f>Table2[[#This Row],[Column10]]/J$432</f>
        <v>2.9125470287747674E-3</v>
      </c>
      <c r="L83" s="43">
        <f>D$441*Table2[[#This Row],[Column11]]</f>
        <v>2654.1895445873015</v>
      </c>
      <c r="M83" s="43">
        <f>ROUND(Table2[[#This Row],[Column9]]+Table2[[#This Row],[Column12]],2)</f>
        <v>2654.19</v>
      </c>
      <c r="N83" s="43">
        <f>Table2[[#This Row],[Column6]]+Table2[[#This Row],[Column8]]+Table2[[#This Row],[Column13]]+0</f>
        <v>69799.19</v>
      </c>
      <c r="O83" s="19">
        <f t="shared" si="3"/>
        <v>3292445</v>
      </c>
    </row>
    <row r="84" spans="1:15" x14ac:dyDescent="0.25">
      <c r="A84" s="20" t="s">
        <v>87</v>
      </c>
      <c r="B84" s="5">
        <v>1246</v>
      </c>
      <c r="C84" s="6">
        <v>414</v>
      </c>
      <c r="D84" s="6">
        <v>118</v>
      </c>
      <c r="E84" s="6">
        <v>532</v>
      </c>
      <c r="F84" s="7">
        <v>36645</v>
      </c>
      <c r="G84" s="21">
        <f t="shared" si="2"/>
        <v>1.5890061329262494E-3</v>
      </c>
      <c r="H84" s="41"/>
      <c r="I84" s="43"/>
      <c r="J84" s="46">
        <f>Table2[[#This Row],[Column6]]+Table2[[#This Row],[Column8]]+Table2[[#This Row],[Column9]]</f>
        <v>36645</v>
      </c>
      <c r="K84" s="69">
        <f>Table2[[#This Row],[Column10]]/J$432</f>
        <v>1.5895492720150622E-3</v>
      </c>
      <c r="L84" s="43">
        <f>D$441*Table2[[#This Row],[Column11]]</f>
        <v>1448.5483038409661</v>
      </c>
      <c r="M84" s="43">
        <f>ROUND(Table2[[#This Row],[Column9]]+Table2[[#This Row],[Column12]],2)</f>
        <v>1448.55</v>
      </c>
      <c r="N84" s="43">
        <f>Table2[[#This Row],[Column6]]+Table2[[#This Row],[Column8]]+Table2[[#This Row],[Column13]]+0</f>
        <v>38093.550000000003</v>
      </c>
      <c r="O84" s="19">
        <f t="shared" si="3"/>
        <v>3329090</v>
      </c>
    </row>
    <row r="85" spans="1:15" x14ac:dyDescent="0.25">
      <c r="A85" s="20" t="s">
        <v>88</v>
      </c>
      <c r="B85" s="5">
        <v>1260</v>
      </c>
      <c r="C85" s="8">
        <v>1050</v>
      </c>
      <c r="D85" s="6"/>
      <c r="E85" s="8">
        <v>1050</v>
      </c>
      <c r="F85" s="7">
        <v>49700</v>
      </c>
      <c r="G85" s="21">
        <f t="shared" si="2"/>
        <v>2.1550990532524109E-3</v>
      </c>
      <c r="H85" s="41"/>
      <c r="I85" s="43"/>
      <c r="J85" s="46">
        <f>Table2[[#This Row],[Column6]]+Table2[[#This Row],[Column8]]+Table2[[#This Row],[Column9]]</f>
        <v>49700</v>
      </c>
      <c r="K85" s="69">
        <f>Table2[[#This Row],[Column10]]/J$432</f>
        <v>2.1558356888838476E-3</v>
      </c>
      <c r="L85" s="43">
        <f>D$441*Table2[[#This Row],[Column11]]</f>
        <v>1964.602284101406</v>
      </c>
      <c r="M85" s="43">
        <f>ROUND(Table2[[#This Row],[Column9]]+Table2[[#This Row],[Column12]],2)</f>
        <v>1964.6</v>
      </c>
      <c r="N85" s="43">
        <f>Table2[[#This Row],[Column6]]+Table2[[#This Row],[Column8]]+Table2[[#This Row],[Column13]]+0</f>
        <v>51664.6</v>
      </c>
      <c r="O85" s="19">
        <f t="shared" si="3"/>
        <v>3378790</v>
      </c>
    </row>
    <row r="86" spans="1:15" x14ac:dyDescent="0.25">
      <c r="A86" s="20" t="s">
        <v>89</v>
      </c>
      <c r="B86" s="5">
        <v>4970</v>
      </c>
      <c r="C86" s="8">
        <v>5359</v>
      </c>
      <c r="D86" s="6">
        <v>97</v>
      </c>
      <c r="E86" s="8">
        <v>5456</v>
      </c>
      <c r="F86" s="7">
        <v>222065</v>
      </c>
      <c r="G86" s="21">
        <f t="shared" si="2"/>
        <v>9.629216725563312E-3</v>
      </c>
      <c r="H86" s="41"/>
      <c r="I86" s="43"/>
      <c r="J86" s="46">
        <f>Table2[[#This Row],[Column6]]+Table2[[#This Row],[Column8]]+Table2[[#This Row],[Column9]]</f>
        <v>222065</v>
      </c>
      <c r="K86" s="69">
        <f>Table2[[#This Row],[Column10]]/J$432</f>
        <v>9.6325080936014405E-3</v>
      </c>
      <c r="L86" s="43">
        <f>D$441*Table2[[#This Row],[Column11]]</f>
        <v>8778.0564631585239</v>
      </c>
      <c r="M86" s="43">
        <f>ROUND(Table2[[#This Row],[Column9]]+Table2[[#This Row],[Column12]],2)</f>
        <v>8778.06</v>
      </c>
      <c r="N86" s="43">
        <f>Table2[[#This Row],[Column6]]+Table2[[#This Row],[Column8]]+Table2[[#This Row],[Column13]]+0</f>
        <v>230843.06</v>
      </c>
      <c r="O86" s="19">
        <f t="shared" si="3"/>
        <v>3600855</v>
      </c>
    </row>
    <row r="87" spans="1:15" x14ac:dyDescent="0.25">
      <c r="A87" s="20" t="s">
        <v>91</v>
      </c>
      <c r="B87" s="5">
        <v>1295</v>
      </c>
      <c r="C87" s="6">
        <v>590</v>
      </c>
      <c r="D87" s="6">
        <v>28</v>
      </c>
      <c r="E87" s="6">
        <v>618</v>
      </c>
      <c r="F87" s="7">
        <v>29755</v>
      </c>
      <c r="G87" s="21">
        <f t="shared" si="2"/>
        <v>1.2902408919421627E-3</v>
      </c>
      <c r="H87" s="41"/>
      <c r="I87" s="43"/>
      <c r="J87" s="46">
        <f>Table2[[#This Row],[Column6]]+Table2[[#This Row],[Column8]]+Table2[[#This Row],[Column9]]</f>
        <v>29755</v>
      </c>
      <c r="K87" s="69">
        <f>Table2[[#This Row],[Column10]]/J$432</f>
        <v>1.2906819099142632E-3</v>
      </c>
      <c r="L87" s="43">
        <f>D$441*Table2[[#This Row],[Column11]]</f>
        <v>1176.1919710953184</v>
      </c>
      <c r="M87" s="43">
        <f>ROUND(Table2[[#This Row],[Column9]]+Table2[[#This Row],[Column12]],2)</f>
        <v>1176.19</v>
      </c>
      <c r="N87" s="43">
        <f>Table2[[#This Row],[Column6]]+Table2[[#This Row],[Column8]]+Table2[[#This Row],[Column13]]+0</f>
        <v>30931.19</v>
      </c>
      <c r="O87" s="19">
        <f t="shared" si="3"/>
        <v>3630610</v>
      </c>
    </row>
    <row r="88" spans="1:15" x14ac:dyDescent="0.25">
      <c r="A88" s="20" t="s">
        <v>92</v>
      </c>
      <c r="B88" s="5">
        <v>1421</v>
      </c>
      <c r="C88" s="6">
        <v>519</v>
      </c>
      <c r="D88" s="6">
        <v>32</v>
      </c>
      <c r="E88" s="6">
        <v>551</v>
      </c>
      <c r="F88" s="7">
        <v>55365</v>
      </c>
      <c r="G88" s="21">
        <f t="shared" si="2"/>
        <v>2.4007456555999946E-3</v>
      </c>
      <c r="H88" s="41"/>
      <c r="I88" s="43"/>
      <c r="J88" s="46">
        <f>Table2[[#This Row],[Column6]]+Table2[[#This Row],[Column8]]+Table2[[#This Row],[Column9]]</f>
        <v>55365</v>
      </c>
      <c r="K88" s="69">
        <f>Table2[[#This Row],[Column10]]/J$432</f>
        <v>2.4015662558361009E-3</v>
      </c>
      <c r="L88" s="43">
        <f>D$441*Table2[[#This Row],[Column11]]</f>
        <v>2188.5353211121596</v>
      </c>
      <c r="M88" s="43">
        <f>ROUND(Table2[[#This Row],[Column9]]+Table2[[#This Row],[Column12]],2)</f>
        <v>2188.54</v>
      </c>
      <c r="N88" s="43">
        <f>Table2[[#This Row],[Column6]]+Table2[[#This Row],[Column8]]+Table2[[#This Row],[Column13]]+0</f>
        <v>57553.54</v>
      </c>
      <c r="O88" s="19">
        <f t="shared" si="3"/>
        <v>3685975</v>
      </c>
    </row>
    <row r="89" spans="1:15" x14ac:dyDescent="0.25">
      <c r="A89" s="20" t="s">
        <v>93</v>
      </c>
      <c r="B89" s="5">
        <v>1309</v>
      </c>
      <c r="C89" s="6">
        <v>166</v>
      </c>
      <c r="D89" s="6"/>
      <c r="E89" s="6">
        <v>166</v>
      </c>
      <c r="F89" s="7">
        <v>7705</v>
      </c>
      <c r="G89" s="21">
        <f t="shared" si="2"/>
        <v>3.3410539648510718E-4</v>
      </c>
      <c r="H89" s="41"/>
      <c r="I89" s="43"/>
      <c r="J89" s="46">
        <f>Table2[[#This Row],[Column6]]+Table2[[#This Row],[Column8]]+Table2[[#This Row],[Column9]]</f>
        <v>7705</v>
      </c>
      <c r="K89" s="69">
        <f>Table2[[#This Row],[Column10]]/J$432</f>
        <v>3.3421959724044359E-4</v>
      </c>
      <c r="L89" s="43">
        <f>D$441*Table2[[#This Row],[Column11]]</f>
        <v>304.57264786723005</v>
      </c>
      <c r="M89" s="43">
        <f>ROUND(Table2[[#This Row],[Column9]]+Table2[[#This Row],[Column12]],2)</f>
        <v>304.57</v>
      </c>
      <c r="N89" s="43">
        <f>Table2[[#This Row],[Column6]]+Table2[[#This Row],[Column8]]+Table2[[#This Row],[Column13]]+0</f>
        <v>8009.57</v>
      </c>
      <c r="O89" s="19">
        <f t="shared" si="3"/>
        <v>3693680</v>
      </c>
    </row>
    <row r="90" spans="1:15" x14ac:dyDescent="0.25">
      <c r="A90" s="20" t="s">
        <v>94</v>
      </c>
      <c r="B90" s="5">
        <v>1316</v>
      </c>
      <c r="C90" s="8">
        <v>1787</v>
      </c>
      <c r="D90" s="6">
        <v>105</v>
      </c>
      <c r="E90" s="8">
        <v>1892</v>
      </c>
      <c r="F90" s="7">
        <v>64910</v>
      </c>
      <c r="G90" s="21">
        <f t="shared" si="2"/>
        <v>2.8146374154248287E-3</v>
      </c>
      <c r="H90" s="41"/>
      <c r="I90" s="43"/>
      <c r="J90" s="46">
        <f>Table2[[#This Row],[Column6]]+Table2[[#This Row],[Column8]]+Table2[[#This Row],[Column9]]</f>
        <v>64910</v>
      </c>
      <c r="K90" s="69">
        <f>Table2[[#This Row],[Column10]]/J$432</f>
        <v>2.8155994882384417E-3</v>
      </c>
      <c r="L90" s="43">
        <f>D$441*Table2[[#This Row],[Column11]]</f>
        <v>2565.8417356342507</v>
      </c>
      <c r="M90" s="43">
        <f>ROUND(Table2[[#This Row],[Column9]]+Table2[[#This Row],[Column12]],2)</f>
        <v>2565.84</v>
      </c>
      <c r="N90" s="43">
        <f>Table2[[#This Row],[Column6]]+Table2[[#This Row],[Column8]]+Table2[[#This Row],[Column13]]+0</f>
        <v>67475.839999999997</v>
      </c>
      <c r="O90" s="19">
        <f t="shared" si="3"/>
        <v>3758590</v>
      </c>
    </row>
    <row r="91" spans="1:15" x14ac:dyDescent="0.25">
      <c r="A91" s="20" t="s">
        <v>95</v>
      </c>
      <c r="B91" s="5">
        <v>1380</v>
      </c>
      <c r="C91" s="8">
        <v>1193</v>
      </c>
      <c r="D91" s="6">
        <v>108</v>
      </c>
      <c r="E91" s="8">
        <v>1301</v>
      </c>
      <c r="F91" s="7">
        <v>47825</v>
      </c>
      <c r="G91" s="21">
        <f t="shared" si="2"/>
        <v>2.0737950145230696E-3</v>
      </c>
      <c r="H91" s="41"/>
      <c r="I91" s="43"/>
      <c r="J91" s="46">
        <f>Table2[[#This Row],[Column6]]+Table2[[#This Row],[Column8]]+Table2[[#This Row],[Column9]]</f>
        <v>47825</v>
      </c>
      <c r="K91" s="69">
        <f>Table2[[#This Row],[Column10]]/J$432</f>
        <v>2.0745038595748493E-3</v>
      </c>
      <c r="L91" s="43">
        <f>D$441*Table2[[#This Row],[Column11]]</f>
        <v>1890.4849947112623</v>
      </c>
      <c r="M91" s="43">
        <f>ROUND(Table2[[#This Row],[Column9]]+Table2[[#This Row],[Column12]],2)</f>
        <v>1890.48</v>
      </c>
      <c r="N91" s="43">
        <f>Table2[[#This Row],[Column6]]+Table2[[#This Row],[Column8]]+Table2[[#This Row],[Column13]]+0</f>
        <v>49715.48</v>
      </c>
      <c r="O91" s="19">
        <f t="shared" si="3"/>
        <v>3806415</v>
      </c>
    </row>
    <row r="92" spans="1:15" x14ac:dyDescent="0.25">
      <c r="A92" s="20" t="s">
        <v>96</v>
      </c>
      <c r="B92" s="5">
        <v>1407</v>
      </c>
      <c r="C92" s="6">
        <v>889</v>
      </c>
      <c r="D92" s="6">
        <v>57</v>
      </c>
      <c r="E92" s="6">
        <v>946</v>
      </c>
      <c r="F92" s="7">
        <v>56430</v>
      </c>
      <c r="G92" s="21">
        <f t="shared" si="2"/>
        <v>2.4469263495982604E-3</v>
      </c>
      <c r="H92" s="41"/>
      <c r="I92" s="43"/>
      <c r="J92" s="46">
        <f>Table2[[#This Row],[Column6]]+Table2[[#This Row],[Column8]]+Table2[[#This Row],[Column9]]</f>
        <v>56430</v>
      </c>
      <c r="K92" s="69">
        <f>Table2[[#This Row],[Column10]]/J$432</f>
        <v>2.4477627348836119E-3</v>
      </c>
      <c r="L92" s="43">
        <f>D$441*Table2[[#This Row],[Column11]]</f>
        <v>2230.6339414857612</v>
      </c>
      <c r="M92" s="43">
        <f>ROUND(Table2[[#This Row],[Column9]]+Table2[[#This Row],[Column12]],2)</f>
        <v>2230.63</v>
      </c>
      <c r="N92" s="43">
        <f>Table2[[#This Row],[Column6]]+Table2[[#This Row],[Column8]]+Table2[[#This Row],[Column13]]+0</f>
        <v>58660.63</v>
      </c>
      <c r="O92" s="19">
        <f t="shared" si="3"/>
        <v>3862845</v>
      </c>
    </row>
    <row r="93" spans="1:15" x14ac:dyDescent="0.25">
      <c r="A93" s="20" t="s">
        <v>97</v>
      </c>
      <c r="B93" s="5">
        <v>1414</v>
      </c>
      <c r="C93" s="8">
        <v>1728</v>
      </c>
      <c r="D93" s="6">
        <v>131</v>
      </c>
      <c r="E93" s="8">
        <v>1859</v>
      </c>
      <c r="F93" s="7">
        <v>76070</v>
      </c>
      <c r="G93" s="21">
        <f t="shared" si="2"/>
        <v>3.2985590539418692E-3</v>
      </c>
      <c r="H93" s="41"/>
      <c r="I93" s="43"/>
      <c r="J93" s="46">
        <f>Table2[[#This Row],[Column6]]+Table2[[#This Row],[Column8]]+Table2[[#This Row],[Column9]]</f>
        <v>76070</v>
      </c>
      <c r="K93" s="69">
        <f>Table2[[#This Row],[Column10]]/J$432</f>
        <v>3.2996865362855993E-3</v>
      </c>
      <c r="L93" s="43">
        <f>D$441*Table2[[#This Row],[Column11]]</f>
        <v>3006.9878420843852</v>
      </c>
      <c r="M93" s="43">
        <f>ROUND(Table2[[#This Row],[Column9]]+Table2[[#This Row],[Column12]],2)</f>
        <v>3006.99</v>
      </c>
      <c r="N93" s="43">
        <f>Table2[[#This Row],[Column6]]+Table2[[#This Row],[Column8]]+Table2[[#This Row],[Column13]]+0</f>
        <v>79076.990000000005</v>
      </c>
      <c r="O93" s="19">
        <f t="shared" si="3"/>
        <v>3938915</v>
      </c>
    </row>
    <row r="94" spans="1:15" x14ac:dyDescent="0.25">
      <c r="A94" s="20" t="s">
        <v>98</v>
      </c>
      <c r="B94" s="5">
        <v>2744</v>
      </c>
      <c r="C94" s="6">
        <v>520</v>
      </c>
      <c r="D94" s="6">
        <v>12</v>
      </c>
      <c r="E94" s="6">
        <v>532</v>
      </c>
      <c r="F94" s="7">
        <v>91390</v>
      </c>
      <c r="G94" s="21">
        <f t="shared" si="2"/>
        <v>3.9628672530530751E-3</v>
      </c>
      <c r="H94" s="41"/>
      <c r="I94" s="43"/>
      <c r="J94" s="46">
        <f>Table2[[#This Row],[Column6]]+Table2[[#This Row],[Column8]]+Table2[[#This Row],[Column9]]</f>
        <v>91390</v>
      </c>
      <c r="K94" s="69">
        <f>Table2[[#This Row],[Column10]]/J$432</f>
        <v>3.964221802959654E-3</v>
      </c>
      <c r="L94" s="43">
        <f>D$441*Table2[[#This Row],[Column11]]</f>
        <v>3612.575507928118</v>
      </c>
      <c r="M94" s="43">
        <f>ROUND(Table2[[#This Row],[Column9]]+Table2[[#This Row],[Column12]],2)</f>
        <v>3612.58</v>
      </c>
      <c r="N94" s="43">
        <f>Table2[[#This Row],[Column6]]+Table2[[#This Row],[Column8]]+Table2[[#This Row],[Column13]]+0</f>
        <v>95002.58</v>
      </c>
      <c r="O94" s="19">
        <f t="shared" si="3"/>
        <v>4030305</v>
      </c>
    </row>
    <row r="95" spans="1:15" x14ac:dyDescent="0.25">
      <c r="A95" s="20" t="s">
        <v>99</v>
      </c>
      <c r="B95" s="5">
        <v>1428</v>
      </c>
      <c r="C95" s="6">
        <v>375</v>
      </c>
      <c r="D95" s="6">
        <v>42</v>
      </c>
      <c r="E95" s="6">
        <v>417</v>
      </c>
      <c r="F95" s="7">
        <v>27015</v>
      </c>
      <c r="G95" s="21">
        <f t="shared" si="2"/>
        <v>1.1714285900123517E-3</v>
      </c>
      <c r="H95" s="41"/>
      <c r="I95" s="43"/>
      <c r="J95" s="46">
        <f>Table2[[#This Row],[Column6]]+Table2[[#This Row],[Column8]]+Table2[[#This Row],[Column9]]</f>
        <v>27015</v>
      </c>
      <c r="K95" s="69">
        <f>Table2[[#This Row],[Column10]]/J$432</f>
        <v>1.1718289966840471E-3</v>
      </c>
      <c r="L95" s="43">
        <f>D$441*Table2[[#This Row],[Column11]]</f>
        <v>1067.8819055331887</v>
      </c>
      <c r="M95" s="43">
        <f>ROUND(Table2[[#This Row],[Column9]]+Table2[[#This Row],[Column12]],2)</f>
        <v>1067.8800000000001</v>
      </c>
      <c r="N95" s="43">
        <f>Table2[[#This Row],[Column6]]+Table2[[#This Row],[Column8]]+Table2[[#This Row],[Column13]]+0</f>
        <v>28082.880000000001</v>
      </c>
      <c r="O95" s="19">
        <f t="shared" si="3"/>
        <v>4057320</v>
      </c>
    </row>
    <row r="96" spans="1:15" x14ac:dyDescent="0.25">
      <c r="A96" s="20" t="s">
        <v>100</v>
      </c>
      <c r="B96" s="5">
        <v>1449</v>
      </c>
      <c r="C96" s="6">
        <v>64</v>
      </c>
      <c r="D96" s="6"/>
      <c r="E96" s="6">
        <v>64</v>
      </c>
      <c r="F96" s="7">
        <v>1560</v>
      </c>
      <c r="G96" s="21">
        <f t="shared" si="2"/>
        <v>6.7644960222812089E-5</v>
      </c>
      <c r="H96" s="41"/>
      <c r="I96" s="43"/>
      <c r="J96" s="46">
        <f>Table2[[#This Row],[Column6]]+Table2[[#This Row],[Column8]]+Table2[[#This Row],[Column9]]</f>
        <v>1560</v>
      </c>
      <c r="K96" s="69">
        <f>Table2[[#This Row],[Column10]]/J$432</f>
        <v>6.7668081985086556E-5</v>
      </c>
      <c r="L96" s="43">
        <f>D$441*Table2[[#This Row],[Column11]]</f>
        <v>61.665584772599452</v>
      </c>
      <c r="M96" s="43">
        <f>ROUND(Table2[[#This Row],[Column9]]+Table2[[#This Row],[Column12]],2)</f>
        <v>61.67</v>
      </c>
      <c r="N96" s="43">
        <f>Table2[[#This Row],[Column6]]+Table2[[#This Row],[Column8]]+Table2[[#This Row],[Column13]]+0</f>
        <v>1621.67</v>
      </c>
      <c r="O96" s="19">
        <f t="shared" si="3"/>
        <v>4058880</v>
      </c>
    </row>
    <row r="97" spans="1:15" x14ac:dyDescent="0.25">
      <c r="A97" s="20" t="s">
        <v>101</v>
      </c>
      <c r="B97" s="5">
        <v>1491</v>
      </c>
      <c r="C97" s="6">
        <v>307</v>
      </c>
      <c r="D97" s="6"/>
      <c r="E97" s="6">
        <v>307</v>
      </c>
      <c r="F97" s="7">
        <v>79670</v>
      </c>
      <c r="G97" s="21">
        <f t="shared" si="2"/>
        <v>3.4546628083022045E-3</v>
      </c>
      <c r="H97" s="41"/>
      <c r="I97" s="43"/>
      <c r="J97" s="46">
        <f>Table2[[#This Row],[Column6]]+Table2[[#This Row],[Column8]]+Table2[[#This Row],[Column9]]</f>
        <v>79670</v>
      </c>
      <c r="K97" s="69">
        <f>Table2[[#This Row],[Column10]]/J$432</f>
        <v>3.455843648558876E-3</v>
      </c>
      <c r="L97" s="43">
        <f>D$441*Table2[[#This Row],[Column11]]</f>
        <v>3149.2930377134608</v>
      </c>
      <c r="M97" s="43">
        <f>ROUND(Table2[[#This Row],[Column9]]+Table2[[#This Row],[Column12]],2)</f>
        <v>3149.29</v>
      </c>
      <c r="N97" s="43">
        <f>Table2[[#This Row],[Column6]]+Table2[[#This Row],[Column8]]+Table2[[#This Row],[Column13]]+0</f>
        <v>82819.289999999994</v>
      </c>
      <c r="O97" s="19">
        <f t="shared" si="3"/>
        <v>4138550</v>
      </c>
    </row>
    <row r="98" spans="1:15" x14ac:dyDescent="0.25">
      <c r="A98" s="20" t="s">
        <v>102</v>
      </c>
      <c r="B98" s="5">
        <v>1499</v>
      </c>
      <c r="C98" s="6">
        <v>771</v>
      </c>
      <c r="D98" s="6">
        <v>110</v>
      </c>
      <c r="E98" s="6">
        <v>881</v>
      </c>
      <c r="F98" s="7">
        <v>84610</v>
      </c>
      <c r="G98" s="21">
        <f t="shared" si="2"/>
        <v>3.6688718490077762E-3</v>
      </c>
      <c r="H98" s="41"/>
      <c r="I98" s="43"/>
      <c r="J98" s="46">
        <f>Table2[[#This Row],[Column6]]+Table2[[#This Row],[Column8]]+Table2[[#This Row],[Column9]]</f>
        <v>84610</v>
      </c>
      <c r="K98" s="69">
        <f>Table2[[#This Row],[Column10]]/J$432</f>
        <v>3.6701259081783166E-3</v>
      </c>
      <c r="L98" s="43">
        <f>D$441*Table2[[#This Row],[Column11]]</f>
        <v>3344.5673894933589</v>
      </c>
      <c r="M98" s="43">
        <f>ROUND(Table2[[#This Row],[Column9]]+Table2[[#This Row],[Column12]],2)</f>
        <v>3344.57</v>
      </c>
      <c r="N98" s="43">
        <f>Table2[[#This Row],[Column6]]+Table2[[#This Row],[Column8]]+Table2[[#This Row],[Column13]]+0</f>
        <v>87954.57</v>
      </c>
      <c r="O98" s="19">
        <f t="shared" si="3"/>
        <v>4223160</v>
      </c>
    </row>
    <row r="99" spans="1:15" x14ac:dyDescent="0.25">
      <c r="A99" s="20" t="s">
        <v>103</v>
      </c>
      <c r="B99" s="5">
        <v>1540</v>
      </c>
      <c r="C99" s="8">
        <v>1243</v>
      </c>
      <c r="D99" s="6">
        <v>52</v>
      </c>
      <c r="E99" s="8">
        <v>1295</v>
      </c>
      <c r="F99" s="7">
        <v>46650</v>
      </c>
      <c r="G99" s="21">
        <f t="shared" si="2"/>
        <v>2.0228444835860156E-3</v>
      </c>
      <c r="H99" s="41"/>
      <c r="I99" s="43"/>
      <c r="J99" s="46">
        <f>Table2[[#This Row],[Column6]]+Table2[[#This Row],[Column8]]+Table2[[#This Row],[Column9]]</f>
        <v>46650</v>
      </c>
      <c r="K99" s="69">
        <f>Table2[[#This Row],[Column10]]/J$432</f>
        <v>2.0235359132078769E-3</v>
      </c>
      <c r="L99" s="43">
        <f>D$441*Table2[[#This Row],[Column11]]</f>
        <v>1844.0381600267722</v>
      </c>
      <c r="M99" s="43">
        <f>ROUND(Table2[[#This Row],[Column9]]+Table2[[#This Row],[Column12]],2)</f>
        <v>1844.04</v>
      </c>
      <c r="N99" s="43">
        <f>Table2[[#This Row],[Column6]]+Table2[[#This Row],[Column8]]+Table2[[#This Row],[Column13]]+0</f>
        <v>48494.04</v>
      </c>
      <c r="O99" s="19">
        <f t="shared" si="3"/>
        <v>4269810</v>
      </c>
    </row>
    <row r="100" spans="1:15" x14ac:dyDescent="0.25">
      <c r="A100" s="20" t="s">
        <v>104</v>
      </c>
      <c r="B100" s="5">
        <v>1554</v>
      </c>
      <c r="C100" s="8">
        <v>4986</v>
      </c>
      <c r="D100" s="6">
        <v>644</v>
      </c>
      <c r="E100" s="8">
        <v>5630</v>
      </c>
      <c r="F100" s="7">
        <v>249735</v>
      </c>
      <c r="G100" s="21">
        <f t="shared" si="2"/>
        <v>1.0829047526438448E-2</v>
      </c>
      <c r="H100" s="41"/>
      <c r="I100" s="43"/>
      <c r="J100" s="46">
        <f>Table2[[#This Row],[Column6]]+Table2[[#This Row],[Column8]]+Table2[[#This Row],[Column9]]</f>
        <v>249735</v>
      </c>
      <c r="K100" s="69">
        <f>Table2[[#This Row],[Column10]]/J$432</f>
        <v>1.0832749009324098E-2</v>
      </c>
      <c r="L100" s="43">
        <f>D$441*Table2[[#This Row],[Column11]]</f>
        <v>9871.8300084520033</v>
      </c>
      <c r="M100" s="43">
        <f>ROUND(Table2[[#This Row],[Column9]]+Table2[[#This Row],[Column12]],2)</f>
        <v>9871.83</v>
      </c>
      <c r="N100" s="43">
        <f>Table2[[#This Row],[Column6]]+Table2[[#This Row],[Column8]]+Table2[[#This Row],[Column13]]+0</f>
        <v>259606.83</v>
      </c>
      <c r="O100" s="19">
        <f t="shared" si="3"/>
        <v>4519545</v>
      </c>
    </row>
    <row r="101" spans="1:15" x14ac:dyDescent="0.25">
      <c r="A101" s="20" t="s">
        <v>105</v>
      </c>
      <c r="B101" s="5">
        <v>1561</v>
      </c>
      <c r="C101" s="6">
        <v>422</v>
      </c>
      <c r="D101" s="6">
        <v>40</v>
      </c>
      <c r="E101" s="6">
        <v>462</v>
      </c>
      <c r="F101" s="7">
        <v>17695</v>
      </c>
      <c r="G101" s="21">
        <f t="shared" si="2"/>
        <v>7.6729331483503841E-4</v>
      </c>
      <c r="H101" s="41"/>
      <c r="I101" s="43"/>
      <c r="J101" s="46">
        <f>Table2[[#This Row],[Column6]]+Table2[[#This Row],[Column8]]+Table2[[#This Row],[Column9]]</f>
        <v>17695</v>
      </c>
      <c r="K101" s="69">
        <f>Table2[[#This Row],[Column10]]/J$432</f>
        <v>7.6755558379878639E-4</v>
      </c>
      <c r="L101" s="43">
        <f>D$441*Table2[[#This Row],[Column11]]</f>
        <v>699.46956573791499</v>
      </c>
      <c r="M101" s="43">
        <f>ROUND(Table2[[#This Row],[Column9]]+Table2[[#This Row],[Column12]],2)</f>
        <v>699.47</v>
      </c>
      <c r="N101" s="43">
        <f>Table2[[#This Row],[Column6]]+Table2[[#This Row],[Column8]]+Table2[[#This Row],[Column13]]+0</f>
        <v>18394.47</v>
      </c>
      <c r="O101" s="19">
        <f t="shared" si="3"/>
        <v>4537240</v>
      </c>
    </row>
    <row r="102" spans="1:15" x14ac:dyDescent="0.25">
      <c r="A102" s="20" t="s">
        <v>106</v>
      </c>
      <c r="B102" s="5">
        <v>1568</v>
      </c>
      <c r="C102" s="6">
        <v>906</v>
      </c>
      <c r="D102" s="6"/>
      <c r="E102" s="6">
        <v>906</v>
      </c>
      <c r="F102" s="7">
        <v>31010</v>
      </c>
      <c r="G102" s="21">
        <f t="shared" si="2"/>
        <v>1.3446603951983353E-3</v>
      </c>
      <c r="H102" s="41"/>
      <c r="I102" s="43"/>
      <c r="J102" s="46">
        <f>Table2[[#This Row],[Column6]]+Table2[[#This Row],[Column8]]+Table2[[#This Row],[Column9]]</f>
        <v>31010</v>
      </c>
      <c r="K102" s="69">
        <f>Table2[[#This Row],[Column10]]/J$432</f>
        <v>1.3451200143317528E-3</v>
      </c>
      <c r="L102" s="43">
        <f>D$441*Table2[[#This Row],[Column11]]</f>
        <v>1225.8011434604546</v>
      </c>
      <c r="M102" s="43">
        <f>ROUND(Table2[[#This Row],[Column9]]+Table2[[#This Row],[Column12]],2)</f>
        <v>1225.8</v>
      </c>
      <c r="N102" s="43">
        <f>Table2[[#This Row],[Column6]]+Table2[[#This Row],[Column8]]+Table2[[#This Row],[Column13]]+0</f>
        <v>32235.8</v>
      </c>
      <c r="O102" s="19">
        <f t="shared" si="3"/>
        <v>4568250</v>
      </c>
    </row>
    <row r="103" spans="1:15" x14ac:dyDescent="0.25">
      <c r="A103" s="20" t="s">
        <v>107</v>
      </c>
      <c r="B103" s="5">
        <v>1582</v>
      </c>
      <c r="C103" s="6">
        <v>182</v>
      </c>
      <c r="D103" s="6"/>
      <c r="E103" s="6">
        <v>182</v>
      </c>
      <c r="F103" s="7">
        <v>27615</v>
      </c>
      <c r="G103" s="21">
        <f t="shared" si="2"/>
        <v>1.197445882405741E-3</v>
      </c>
      <c r="H103" s="41"/>
      <c r="I103" s="43"/>
      <c r="J103" s="46">
        <f>Table2[[#This Row],[Column6]]+Table2[[#This Row],[Column8]]+Table2[[#This Row],[Column9]]</f>
        <v>27615</v>
      </c>
      <c r="K103" s="69">
        <f>Table2[[#This Row],[Column10]]/J$432</f>
        <v>1.1978551820629266E-3</v>
      </c>
      <c r="L103" s="43">
        <f>D$441*Table2[[#This Row],[Column11]]</f>
        <v>1091.5994381380347</v>
      </c>
      <c r="M103" s="43">
        <f>ROUND(Table2[[#This Row],[Column9]]+Table2[[#This Row],[Column12]],2)</f>
        <v>1091.5999999999999</v>
      </c>
      <c r="N103" s="43">
        <f>Table2[[#This Row],[Column6]]+Table2[[#This Row],[Column8]]+Table2[[#This Row],[Column13]]+0</f>
        <v>28706.6</v>
      </c>
      <c r="O103" s="19">
        <f t="shared" si="3"/>
        <v>4595865</v>
      </c>
    </row>
    <row r="104" spans="1:15" x14ac:dyDescent="0.25">
      <c r="A104" s="20" t="s">
        <v>108</v>
      </c>
      <c r="B104" s="5">
        <v>1600</v>
      </c>
      <c r="C104" s="6">
        <v>827</v>
      </c>
      <c r="D104" s="6"/>
      <c r="E104" s="6">
        <v>827</v>
      </c>
      <c r="F104" s="7">
        <v>27020</v>
      </c>
      <c r="G104" s="21">
        <f t="shared" si="2"/>
        <v>1.1716454007822967E-3</v>
      </c>
      <c r="H104" s="41"/>
      <c r="I104" s="43"/>
      <c r="J104" s="46">
        <f>Table2[[#This Row],[Column6]]+Table2[[#This Row],[Column8]]+Table2[[#This Row],[Column9]]</f>
        <v>27020</v>
      </c>
      <c r="K104" s="69">
        <f>Table2[[#This Row],[Column10]]/J$432</f>
        <v>1.1720458815622043E-3</v>
      </c>
      <c r="L104" s="43">
        <f>D$441*Table2[[#This Row],[Column11]]</f>
        <v>1068.0795516382291</v>
      </c>
      <c r="M104" s="43">
        <f>ROUND(Table2[[#This Row],[Column9]]+Table2[[#This Row],[Column12]],2)</f>
        <v>1068.08</v>
      </c>
      <c r="N104" s="43">
        <f>Table2[[#This Row],[Column6]]+Table2[[#This Row],[Column8]]+Table2[[#This Row],[Column13]]+0</f>
        <v>28088.080000000002</v>
      </c>
      <c r="O104" s="19">
        <f t="shared" si="3"/>
        <v>4622885</v>
      </c>
    </row>
    <row r="105" spans="1:15" x14ac:dyDescent="0.25">
      <c r="A105" s="20" t="s">
        <v>109</v>
      </c>
      <c r="B105" s="5">
        <v>1645</v>
      </c>
      <c r="C105" s="6">
        <v>900</v>
      </c>
      <c r="D105" s="6"/>
      <c r="E105" s="6">
        <v>900</v>
      </c>
      <c r="F105" s="7">
        <v>43425</v>
      </c>
      <c r="G105" s="21">
        <f t="shared" si="2"/>
        <v>1.8830015369715482E-3</v>
      </c>
      <c r="H105" s="41"/>
      <c r="I105" s="43"/>
      <c r="J105" s="46">
        <f>Table2[[#This Row],[Column6]]+Table2[[#This Row],[Column8]]+Table2[[#This Row],[Column9]]</f>
        <v>43425</v>
      </c>
      <c r="K105" s="69">
        <f>Table2[[#This Row],[Column10]]/J$432</f>
        <v>1.8836451667964E-3</v>
      </c>
      <c r="L105" s="43">
        <f>D$441*Table2[[#This Row],[Column11]]</f>
        <v>1716.5564222757253</v>
      </c>
      <c r="M105" s="43">
        <f>ROUND(Table2[[#This Row],[Column9]]+Table2[[#This Row],[Column12]],2)</f>
        <v>1716.56</v>
      </c>
      <c r="N105" s="43">
        <f>Table2[[#This Row],[Column6]]+Table2[[#This Row],[Column8]]+Table2[[#This Row],[Column13]]+0</f>
        <v>45141.56</v>
      </c>
      <c r="O105" s="19">
        <f t="shared" si="3"/>
        <v>4666310</v>
      </c>
    </row>
    <row r="106" spans="1:15" x14ac:dyDescent="0.25">
      <c r="A106" s="20" t="s">
        <v>110</v>
      </c>
      <c r="B106" s="5">
        <v>1631</v>
      </c>
      <c r="C106" s="6">
        <v>284</v>
      </c>
      <c r="D106" s="6"/>
      <c r="E106" s="6">
        <v>284</v>
      </c>
      <c r="F106" s="7">
        <v>10090</v>
      </c>
      <c r="G106" s="21">
        <f t="shared" si="2"/>
        <v>4.3752413374882951E-4</v>
      </c>
      <c r="H106" s="41"/>
      <c r="I106" s="43"/>
      <c r="J106" s="46">
        <f>Table2[[#This Row],[Column6]]+Table2[[#This Row],[Column8]]+Table2[[#This Row],[Column9]]</f>
        <v>10090</v>
      </c>
      <c r="K106" s="69">
        <f>Table2[[#This Row],[Column10]]/J$432</f>
        <v>4.3767368412148935E-4</v>
      </c>
      <c r="L106" s="43">
        <f>D$441*Table2[[#This Row],[Column11]]</f>
        <v>398.84983997149266</v>
      </c>
      <c r="M106" s="43">
        <f>ROUND(Table2[[#This Row],[Column9]]+Table2[[#This Row],[Column12]],2)</f>
        <v>398.85</v>
      </c>
      <c r="N106" s="43">
        <f>Table2[[#This Row],[Column6]]+Table2[[#This Row],[Column8]]+Table2[[#This Row],[Column13]]+0</f>
        <v>10488.85</v>
      </c>
      <c r="O106" s="19">
        <f t="shared" si="3"/>
        <v>4676400</v>
      </c>
    </row>
    <row r="107" spans="1:15" x14ac:dyDescent="0.25">
      <c r="A107" s="20" t="s">
        <v>111</v>
      </c>
      <c r="B107" s="5">
        <v>1638</v>
      </c>
      <c r="C107" s="8">
        <v>1912</v>
      </c>
      <c r="D107" s="6"/>
      <c r="E107" s="8">
        <v>1912</v>
      </c>
      <c r="F107" s="7">
        <v>59875</v>
      </c>
      <c r="G107" s="21">
        <f t="shared" si="2"/>
        <v>2.596308970090304E-3</v>
      </c>
      <c r="H107" s="41"/>
      <c r="I107" s="43"/>
      <c r="J107" s="46">
        <f>Table2[[#This Row],[Column6]]+Table2[[#This Row],[Column8]]+Table2[[#This Row],[Column9]]</f>
        <v>59875</v>
      </c>
      <c r="K107" s="69">
        <f>Table2[[#This Row],[Column10]]/J$432</f>
        <v>2.5971964159340116E-3</v>
      </c>
      <c r="L107" s="43">
        <f>D$441*Table2[[#This Row],[Column11]]</f>
        <v>2366.812107858585</v>
      </c>
      <c r="M107" s="43">
        <f>ROUND(Table2[[#This Row],[Column9]]+Table2[[#This Row],[Column12]],2)</f>
        <v>2366.81</v>
      </c>
      <c r="N107" s="43">
        <f>Table2[[#This Row],[Column6]]+Table2[[#This Row],[Column8]]+Table2[[#This Row],[Column13]]+0</f>
        <v>62241.81</v>
      </c>
      <c r="O107" s="19">
        <f t="shared" si="3"/>
        <v>4736275</v>
      </c>
    </row>
    <row r="108" spans="1:15" x14ac:dyDescent="0.25">
      <c r="A108" s="20" t="s">
        <v>112</v>
      </c>
      <c r="B108" s="5">
        <v>1659</v>
      </c>
      <c r="C108" s="8">
        <v>1240</v>
      </c>
      <c r="D108" s="6">
        <v>62</v>
      </c>
      <c r="E108" s="8">
        <v>1302</v>
      </c>
      <c r="F108" s="7">
        <v>104690</v>
      </c>
      <c r="G108" s="21">
        <f t="shared" si="2"/>
        <v>4.5395839011065373E-3</v>
      </c>
      <c r="H108" s="41"/>
      <c r="I108" s="43"/>
      <c r="J108" s="46">
        <f>Table2[[#This Row],[Column6]]+Table2[[#This Row],[Column8]]+Table2[[#This Row],[Column9]]</f>
        <v>104690</v>
      </c>
      <c r="K108" s="69">
        <f>Table2[[#This Row],[Column10]]/J$432</f>
        <v>4.5411355788581489E-3</v>
      </c>
      <c r="L108" s="43">
        <f>D$441*Table2[[#This Row],[Column11]]</f>
        <v>4138.3141473355372</v>
      </c>
      <c r="M108" s="43">
        <f>ROUND(Table2[[#This Row],[Column9]]+Table2[[#This Row],[Column12]],2)</f>
        <v>4138.3100000000004</v>
      </c>
      <c r="N108" s="43">
        <f>Table2[[#This Row],[Column6]]+Table2[[#This Row],[Column8]]+Table2[[#This Row],[Column13]]+0</f>
        <v>108828.31</v>
      </c>
      <c r="O108" s="19">
        <f t="shared" si="3"/>
        <v>4840965</v>
      </c>
    </row>
    <row r="109" spans="1:15" x14ac:dyDescent="0.25">
      <c r="A109" s="20" t="s">
        <v>113</v>
      </c>
      <c r="B109" s="5">
        <v>714</v>
      </c>
      <c r="C109" s="8">
        <v>5417</v>
      </c>
      <c r="D109" s="6">
        <v>815</v>
      </c>
      <c r="E109" s="8">
        <v>6232</v>
      </c>
      <c r="F109" s="7">
        <v>170145</v>
      </c>
      <c r="G109" s="21">
        <f t="shared" si="2"/>
        <v>7.3778536904553615E-3</v>
      </c>
      <c r="H109" s="41"/>
      <c r="I109" s="43"/>
      <c r="J109" s="46">
        <f>Table2[[#This Row],[Column6]]+Table2[[#This Row],[Column8]]+Table2[[#This Row],[Column9]]</f>
        <v>170145</v>
      </c>
      <c r="K109" s="69">
        <f>Table2[[#This Row],[Column10]]/J$432</f>
        <v>7.3803755188157393E-3</v>
      </c>
      <c r="L109" s="43">
        <f>D$441*Table2[[#This Row],[Column11]]</f>
        <v>6725.699308419189</v>
      </c>
      <c r="M109" s="43">
        <f>ROUND(Table2[[#This Row],[Column9]]+Table2[[#This Row],[Column12]],2)</f>
        <v>6725.7</v>
      </c>
      <c r="N109" s="43">
        <f>Table2[[#This Row],[Column6]]+Table2[[#This Row],[Column8]]+Table2[[#This Row],[Column13]]+0</f>
        <v>176870.7</v>
      </c>
      <c r="O109" s="19">
        <f t="shared" si="3"/>
        <v>5011110</v>
      </c>
    </row>
    <row r="110" spans="1:15" x14ac:dyDescent="0.25">
      <c r="A110" s="20" t="s">
        <v>114</v>
      </c>
      <c r="B110" s="5">
        <v>1666</v>
      </c>
      <c r="C110" s="6">
        <v>222</v>
      </c>
      <c r="D110" s="6"/>
      <c r="E110" s="6">
        <v>222</v>
      </c>
      <c r="F110" s="7">
        <v>11185</v>
      </c>
      <c r="G110" s="21">
        <f t="shared" si="2"/>
        <v>4.8500569236676488E-4</v>
      </c>
      <c r="H110" s="41"/>
      <c r="I110" s="43"/>
      <c r="J110" s="46">
        <f>Table2[[#This Row],[Column6]]+Table2[[#This Row],[Column8]]+Table2[[#This Row],[Column9]]</f>
        <v>11185</v>
      </c>
      <c r="K110" s="69">
        <f>Table2[[#This Row],[Column10]]/J$432</f>
        <v>4.8517147243794435E-4</v>
      </c>
      <c r="L110" s="43">
        <f>D$441*Table2[[#This Row],[Column11]]</f>
        <v>442.13433697533651</v>
      </c>
      <c r="M110" s="43">
        <f>ROUND(Table2[[#This Row],[Column9]]+Table2[[#This Row],[Column12]],2)</f>
        <v>442.13</v>
      </c>
      <c r="N110" s="43">
        <f>Table2[[#This Row],[Column6]]+Table2[[#This Row],[Column8]]+Table2[[#This Row],[Column13]]+0</f>
        <v>11627.13</v>
      </c>
      <c r="O110" s="19">
        <f t="shared" si="3"/>
        <v>5022295</v>
      </c>
    </row>
    <row r="111" spans="1:15" x14ac:dyDescent="0.25">
      <c r="A111" s="20" t="s">
        <v>115</v>
      </c>
      <c r="B111" s="5">
        <v>1687</v>
      </c>
      <c r="C111" s="6">
        <v>283</v>
      </c>
      <c r="D111" s="6">
        <v>10</v>
      </c>
      <c r="E111" s="6">
        <v>293</v>
      </c>
      <c r="F111" s="7">
        <v>9655</v>
      </c>
      <c r="G111" s="21">
        <f t="shared" si="2"/>
        <v>4.1866159676362226E-4</v>
      </c>
      <c r="H111" s="41"/>
      <c r="I111" s="43"/>
      <c r="J111" s="46">
        <f>Table2[[#This Row],[Column6]]+Table2[[#This Row],[Column8]]+Table2[[#This Row],[Column9]]</f>
        <v>9655</v>
      </c>
      <c r="K111" s="69">
        <f>Table2[[#This Row],[Column10]]/J$432</f>
        <v>4.1880469972180176E-4</v>
      </c>
      <c r="L111" s="43">
        <f>D$441*Table2[[#This Row],[Column11]]</f>
        <v>381.65462883297931</v>
      </c>
      <c r="M111" s="43">
        <f>ROUND(Table2[[#This Row],[Column9]]+Table2[[#This Row],[Column12]],2)</f>
        <v>381.65</v>
      </c>
      <c r="N111" s="43">
        <f>Table2[[#This Row],[Column6]]+Table2[[#This Row],[Column8]]+Table2[[#This Row],[Column13]]+0</f>
        <v>10036.65</v>
      </c>
      <c r="O111" s="19">
        <f t="shared" si="3"/>
        <v>5031950</v>
      </c>
    </row>
    <row r="112" spans="1:15" x14ac:dyDescent="0.25">
      <c r="A112" s="20" t="s">
        <v>116</v>
      </c>
      <c r="B112" s="5">
        <v>1694</v>
      </c>
      <c r="C112" s="6">
        <v>883</v>
      </c>
      <c r="D112" s="6"/>
      <c r="E112" s="6">
        <v>883</v>
      </c>
      <c r="F112" s="7">
        <v>33720</v>
      </c>
      <c r="G112" s="21">
        <f t="shared" si="2"/>
        <v>1.4621718325084768E-3</v>
      </c>
      <c r="H112" s="41"/>
      <c r="I112" s="43"/>
      <c r="J112" s="46">
        <f>Table2[[#This Row],[Column6]]+Table2[[#This Row],[Column8]]+Table2[[#This Row],[Column9]]</f>
        <v>33720</v>
      </c>
      <c r="K112" s="69">
        <f>Table2[[#This Row],[Column10]]/J$432</f>
        <v>1.4626716182930249E-3</v>
      </c>
      <c r="L112" s="43">
        <f>D$441*Table2[[#This Row],[Column11]]</f>
        <v>1332.9253323923422</v>
      </c>
      <c r="M112" s="43">
        <f>ROUND(Table2[[#This Row],[Column9]]+Table2[[#This Row],[Column12]],2)</f>
        <v>1332.93</v>
      </c>
      <c r="N112" s="43">
        <f>Table2[[#This Row],[Column6]]+Table2[[#This Row],[Column8]]+Table2[[#This Row],[Column13]]+0</f>
        <v>35052.93</v>
      </c>
      <c r="O112" s="19">
        <f t="shared" si="3"/>
        <v>5065670</v>
      </c>
    </row>
    <row r="113" spans="1:15" x14ac:dyDescent="0.25">
      <c r="A113" s="20" t="s">
        <v>117</v>
      </c>
      <c r="B113" s="5">
        <v>1729</v>
      </c>
      <c r="C113" s="6">
        <v>382</v>
      </c>
      <c r="D113" s="6"/>
      <c r="E113" s="6">
        <v>382</v>
      </c>
      <c r="F113" s="7">
        <v>25920</v>
      </c>
      <c r="G113" s="21">
        <f t="shared" si="2"/>
        <v>1.1239470313944163E-3</v>
      </c>
      <c r="H113" s="41"/>
      <c r="I113" s="43"/>
      <c r="J113" s="46">
        <f>Table2[[#This Row],[Column6]]+Table2[[#This Row],[Column8]]+Table2[[#This Row],[Column9]]</f>
        <v>25920</v>
      </c>
      <c r="K113" s="69">
        <f>Table2[[#This Row],[Column10]]/J$432</f>
        <v>1.1243312083675922E-3</v>
      </c>
      <c r="L113" s="43">
        <f>D$441*Table2[[#This Row],[Column11]]</f>
        <v>1024.5974085293449</v>
      </c>
      <c r="M113" s="43">
        <f>ROUND(Table2[[#This Row],[Column9]]+Table2[[#This Row],[Column12]],2)</f>
        <v>1024.5999999999999</v>
      </c>
      <c r="N113" s="43">
        <f>Table2[[#This Row],[Column6]]+Table2[[#This Row],[Column8]]+Table2[[#This Row],[Column13]]+0</f>
        <v>26944.6</v>
      </c>
      <c r="O113" s="19">
        <f t="shared" si="3"/>
        <v>5091590</v>
      </c>
    </row>
    <row r="114" spans="1:15" x14ac:dyDescent="0.25">
      <c r="A114" s="20" t="s">
        <v>118</v>
      </c>
      <c r="B114" s="5">
        <v>1736</v>
      </c>
      <c r="C114" s="6">
        <v>150</v>
      </c>
      <c r="D114" s="6">
        <v>11</v>
      </c>
      <c r="E114" s="6">
        <v>161</v>
      </c>
      <c r="F114" s="7">
        <v>5630</v>
      </c>
      <c r="G114" s="21">
        <f t="shared" si="2"/>
        <v>2.4412892695796929E-4</v>
      </c>
      <c r="H114" s="41"/>
      <c r="I114" s="43"/>
      <c r="J114" s="46">
        <f>Table2[[#This Row],[Column6]]+Table2[[#This Row],[Column8]]+Table2[[#This Row],[Column9]]</f>
        <v>5630</v>
      </c>
      <c r="K114" s="69">
        <f>Table2[[#This Row],[Column10]]/J$432</f>
        <v>2.4421237280515215E-4</v>
      </c>
      <c r="L114" s="43">
        <f>D$441*Table2[[#This Row],[Column11]]</f>
        <v>222.54951427547113</v>
      </c>
      <c r="M114" s="43">
        <f>ROUND(Table2[[#This Row],[Column9]]+Table2[[#This Row],[Column12]],2)</f>
        <v>222.55</v>
      </c>
      <c r="N114" s="43">
        <f>Table2[[#This Row],[Column6]]+Table2[[#This Row],[Column8]]+Table2[[#This Row],[Column13]]+0</f>
        <v>5852.55</v>
      </c>
      <c r="O114" s="19">
        <f t="shared" si="3"/>
        <v>5097220</v>
      </c>
    </row>
    <row r="115" spans="1:15" x14ac:dyDescent="0.25">
      <c r="A115" s="20" t="s">
        <v>119</v>
      </c>
      <c r="B115" s="5">
        <v>1813</v>
      </c>
      <c r="C115" s="6">
        <v>242</v>
      </c>
      <c r="D115" s="6"/>
      <c r="E115" s="6">
        <v>242</v>
      </c>
      <c r="F115" s="7">
        <v>15195</v>
      </c>
      <c r="G115" s="21">
        <f t="shared" si="2"/>
        <v>6.5888792986258313E-4</v>
      </c>
      <c r="H115" s="41"/>
      <c r="I115" s="43"/>
      <c r="J115" s="46">
        <f>Table2[[#This Row],[Column6]]+Table2[[#This Row],[Column8]]+Table2[[#This Row],[Column9]]</f>
        <v>15195</v>
      </c>
      <c r="K115" s="69">
        <f>Table2[[#This Row],[Column10]]/J$432</f>
        <v>6.5911314472012197E-4</v>
      </c>
      <c r="L115" s="43">
        <f>D$441*Table2[[#This Row],[Column11]]</f>
        <v>600.64651321772351</v>
      </c>
      <c r="M115" s="43">
        <f>ROUND(Table2[[#This Row],[Column9]]+Table2[[#This Row],[Column12]],2)</f>
        <v>600.65</v>
      </c>
      <c r="N115" s="43">
        <f>Table2[[#This Row],[Column6]]+Table2[[#This Row],[Column8]]+Table2[[#This Row],[Column13]]+0</f>
        <v>15795.65</v>
      </c>
      <c r="O115" s="19">
        <f t="shared" si="3"/>
        <v>5112415</v>
      </c>
    </row>
    <row r="116" spans="1:15" x14ac:dyDescent="0.25">
      <c r="A116" s="20" t="s">
        <v>120</v>
      </c>
      <c r="B116" s="5">
        <v>5757</v>
      </c>
      <c r="C116" s="6">
        <v>637</v>
      </c>
      <c r="D116" s="6">
        <v>64</v>
      </c>
      <c r="E116" s="6">
        <v>701</v>
      </c>
      <c r="F116" s="7">
        <v>108675</v>
      </c>
      <c r="G116" s="21">
        <f t="shared" si="2"/>
        <v>4.7123820847526305E-3</v>
      </c>
      <c r="H116" s="41"/>
      <c r="I116" s="43"/>
      <c r="J116" s="46">
        <f>Table2[[#This Row],[Column6]]+Table2[[#This Row],[Column8]]+Table2[[#This Row],[Column9]]</f>
        <v>108675</v>
      </c>
      <c r="K116" s="69">
        <f>Table2[[#This Row],[Column10]]/J$432</f>
        <v>4.7139928267495397E-3</v>
      </c>
      <c r="L116" s="43">
        <f>D$441*Table2[[#This Row],[Column11]]</f>
        <v>4295.8380930527219</v>
      </c>
      <c r="M116" s="43">
        <f>ROUND(Table2[[#This Row],[Column9]]+Table2[[#This Row],[Column12]],2)</f>
        <v>4295.84</v>
      </c>
      <c r="N116" s="43">
        <f>Table2[[#This Row],[Column6]]+Table2[[#This Row],[Column8]]+Table2[[#This Row],[Column13]]+0</f>
        <v>112970.84</v>
      </c>
      <c r="O116" s="19">
        <f t="shared" si="3"/>
        <v>5221090</v>
      </c>
    </row>
    <row r="117" spans="1:15" x14ac:dyDescent="0.25">
      <c r="A117" s="20" t="s">
        <v>121</v>
      </c>
      <c r="B117" s="5">
        <v>1855</v>
      </c>
      <c r="C117" s="6">
        <v>313</v>
      </c>
      <c r="D117" s="6"/>
      <c r="E117" s="6">
        <v>313</v>
      </c>
      <c r="F117" s="7">
        <v>40425</v>
      </c>
      <c r="G117" s="21">
        <f t="shared" si="2"/>
        <v>1.7529150750046018E-3</v>
      </c>
      <c r="H117" s="41"/>
      <c r="I117" s="43"/>
      <c r="J117" s="46">
        <f>Table2[[#This Row],[Column6]]+Table2[[#This Row],[Column8]]+Table2[[#This Row],[Column9]]</f>
        <v>40425</v>
      </c>
      <c r="K117" s="69">
        <f>Table2[[#This Row],[Column10]]/J$432</f>
        <v>1.7535142399020026E-3</v>
      </c>
      <c r="L117" s="43">
        <f>D$441*Table2[[#This Row],[Column11]]</f>
        <v>1597.9687592514954</v>
      </c>
      <c r="M117" s="43">
        <f>ROUND(Table2[[#This Row],[Column9]]+Table2[[#This Row],[Column12]],2)</f>
        <v>1597.97</v>
      </c>
      <c r="N117" s="43">
        <f>Table2[[#This Row],[Column6]]+Table2[[#This Row],[Column8]]+Table2[[#This Row],[Column13]]+0</f>
        <v>42022.97</v>
      </c>
      <c r="O117" s="19">
        <f t="shared" si="3"/>
        <v>5261515</v>
      </c>
    </row>
    <row r="118" spans="1:15" x14ac:dyDescent="0.25">
      <c r="A118" s="20" t="s">
        <v>122</v>
      </c>
      <c r="B118" s="5">
        <v>1862</v>
      </c>
      <c r="C118" s="6">
        <v>678</v>
      </c>
      <c r="D118" s="6">
        <v>117</v>
      </c>
      <c r="E118" s="6">
        <v>795</v>
      </c>
      <c r="F118" s="7">
        <v>32905</v>
      </c>
      <c r="G118" s="21">
        <f t="shared" si="2"/>
        <v>1.4268316770074563E-3</v>
      </c>
      <c r="H118" s="41"/>
      <c r="I118" s="43"/>
      <c r="J118" s="46">
        <f>Table2[[#This Row],[Column6]]+Table2[[#This Row],[Column8]]+Table2[[#This Row],[Column9]]</f>
        <v>32905</v>
      </c>
      <c r="K118" s="69">
        <f>Table2[[#This Row],[Column10]]/J$432</f>
        <v>1.4273193831533804E-3</v>
      </c>
      <c r="L118" s="43">
        <f>D$441*Table2[[#This Row],[Column11]]</f>
        <v>1300.7090172707597</v>
      </c>
      <c r="M118" s="43">
        <f>ROUND(Table2[[#This Row],[Column9]]+Table2[[#This Row],[Column12]],2)</f>
        <v>1300.71</v>
      </c>
      <c r="N118" s="43">
        <f>Table2[[#This Row],[Column6]]+Table2[[#This Row],[Column8]]+Table2[[#This Row],[Column13]]+0</f>
        <v>34205.71</v>
      </c>
      <c r="O118" s="19">
        <f t="shared" si="3"/>
        <v>5294420</v>
      </c>
    </row>
    <row r="119" spans="1:15" x14ac:dyDescent="0.25">
      <c r="A119" s="20" t="s">
        <v>123</v>
      </c>
      <c r="B119" s="5">
        <v>1870</v>
      </c>
      <c r="C119" s="6">
        <v>92</v>
      </c>
      <c r="D119" s="6"/>
      <c r="E119" s="6">
        <v>92</v>
      </c>
      <c r="F119" s="7">
        <v>2940</v>
      </c>
      <c r="G119" s="21">
        <f t="shared" si="2"/>
        <v>1.274847327276074E-4</v>
      </c>
      <c r="H119" s="41"/>
      <c r="I119" s="43"/>
      <c r="J119" s="46">
        <f>Table2[[#This Row],[Column6]]+Table2[[#This Row],[Column8]]+Table2[[#This Row],[Column9]]</f>
        <v>2940</v>
      </c>
      <c r="K119" s="69">
        <f>Table2[[#This Row],[Column10]]/J$432</f>
        <v>1.2752830835650929E-4</v>
      </c>
      <c r="L119" s="43">
        <f>D$441*Table2[[#This Row],[Column11]]</f>
        <v>116.21590976374513</v>
      </c>
      <c r="M119" s="43">
        <f>ROUND(Table2[[#This Row],[Column9]]+Table2[[#This Row],[Column12]],2)</f>
        <v>116.22</v>
      </c>
      <c r="N119" s="43">
        <f>Table2[[#This Row],[Column6]]+Table2[[#This Row],[Column8]]+Table2[[#This Row],[Column13]]+0</f>
        <v>3056.22</v>
      </c>
      <c r="O119" s="19">
        <f t="shared" si="3"/>
        <v>5297360</v>
      </c>
    </row>
    <row r="120" spans="1:15" x14ac:dyDescent="0.25">
      <c r="A120" s="20" t="s">
        <v>124</v>
      </c>
      <c r="B120" s="5">
        <v>1883</v>
      </c>
      <c r="C120" s="6">
        <v>296</v>
      </c>
      <c r="D120" s="6">
        <v>19</v>
      </c>
      <c r="E120" s="6">
        <v>315</v>
      </c>
      <c r="F120" s="7">
        <v>16865</v>
      </c>
      <c r="G120" s="21">
        <f t="shared" si="2"/>
        <v>7.3130272702418334E-4</v>
      </c>
      <c r="H120" s="41"/>
      <c r="I120" s="43"/>
      <c r="J120" s="46">
        <f>Table2[[#This Row],[Column6]]+Table2[[#This Row],[Column8]]+Table2[[#This Row],[Column9]]</f>
        <v>16865</v>
      </c>
      <c r="K120" s="69">
        <f>Table2[[#This Row],[Column10]]/J$432</f>
        <v>7.3155269402466977E-4</v>
      </c>
      <c r="L120" s="43">
        <f>D$441*Table2[[#This Row],[Column11]]</f>
        <v>666.66031230121143</v>
      </c>
      <c r="M120" s="43">
        <f>ROUND(Table2[[#This Row],[Column9]]+Table2[[#This Row],[Column12]],2)</f>
        <v>666.66</v>
      </c>
      <c r="N120" s="43">
        <f>Table2[[#This Row],[Column6]]+Table2[[#This Row],[Column8]]+Table2[[#This Row],[Column13]]+0</f>
        <v>17531.66</v>
      </c>
      <c r="O120" s="19">
        <f t="shared" si="3"/>
        <v>5314225</v>
      </c>
    </row>
    <row r="121" spans="1:15" x14ac:dyDescent="0.25">
      <c r="A121" s="20" t="s">
        <v>125</v>
      </c>
      <c r="B121" s="5">
        <v>1890</v>
      </c>
      <c r="C121" s="6">
        <v>667</v>
      </c>
      <c r="D121" s="6"/>
      <c r="E121" s="6">
        <v>667</v>
      </c>
      <c r="F121" s="7">
        <v>14385</v>
      </c>
      <c r="G121" s="21">
        <f t="shared" si="2"/>
        <v>6.2376458513150766E-4</v>
      </c>
      <c r="H121" s="41"/>
      <c r="I121" s="43"/>
      <c r="J121" s="46">
        <f>Table2[[#This Row],[Column6]]+Table2[[#This Row],[Column8]]+Table2[[#This Row],[Column9]]</f>
        <v>14385</v>
      </c>
      <c r="K121" s="69">
        <f>Table2[[#This Row],[Column10]]/J$432</f>
        <v>6.2397779445863479E-4</v>
      </c>
      <c r="L121" s="43">
        <f>D$441*Table2[[#This Row],[Column11]]</f>
        <v>568.62784420118157</v>
      </c>
      <c r="M121" s="43">
        <f>ROUND(Table2[[#This Row],[Column9]]+Table2[[#This Row],[Column12]],2)</f>
        <v>568.63</v>
      </c>
      <c r="N121" s="43">
        <f>Table2[[#This Row],[Column6]]+Table2[[#This Row],[Column8]]+Table2[[#This Row],[Column13]]+0</f>
        <v>14953.63</v>
      </c>
      <c r="O121" s="19">
        <f t="shared" si="3"/>
        <v>5328610</v>
      </c>
    </row>
    <row r="122" spans="1:15" x14ac:dyDescent="0.25">
      <c r="A122" s="20" t="s">
        <v>126</v>
      </c>
      <c r="B122" s="5">
        <v>1900</v>
      </c>
      <c r="C122" s="8">
        <v>3332</v>
      </c>
      <c r="D122" s="6">
        <v>132</v>
      </c>
      <c r="E122" s="8">
        <v>3464</v>
      </c>
      <c r="F122" s="7">
        <v>87790</v>
      </c>
      <c r="G122" s="21">
        <f t="shared" si="2"/>
        <v>3.8067634986927393E-3</v>
      </c>
      <c r="H122" s="41"/>
      <c r="I122" s="43"/>
      <c r="J122" s="46">
        <f>Table2[[#This Row],[Column6]]+Table2[[#This Row],[Column8]]+Table2[[#This Row],[Column9]]</f>
        <v>87790</v>
      </c>
      <c r="K122" s="69">
        <f>Table2[[#This Row],[Column10]]/J$432</f>
        <v>3.8080646906863778E-3</v>
      </c>
      <c r="L122" s="43">
        <f>D$441*Table2[[#This Row],[Column11]]</f>
        <v>3470.2703122990424</v>
      </c>
      <c r="M122" s="43">
        <f>ROUND(Table2[[#This Row],[Column9]]+Table2[[#This Row],[Column12]],2)</f>
        <v>3470.27</v>
      </c>
      <c r="N122" s="43">
        <f>Table2[[#This Row],[Column6]]+Table2[[#This Row],[Column8]]+Table2[[#This Row],[Column13]]+0</f>
        <v>91260.27</v>
      </c>
      <c r="O122" s="19">
        <f t="shared" si="3"/>
        <v>5416400</v>
      </c>
    </row>
    <row r="123" spans="1:15" x14ac:dyDescent="0.25">
      <c r="A123" s="20" t="s">
        <v>127</v>
      </c>
      <c r="B123" s="5">
        <v>1939</v>
      </c>
      <c r="C123" s="6">
        <v>532</v>
      </c>
      <c r="D123" s="6"/>
      <c r="E123" s="6">
        <v>532</v>
      </c>
      <c r="F123" s="7">
        <v>28990</v>
      </c>
      <c r="G123" s="21">
        <f t="shared" si="2"/>
        <v>1.2570688441405913E-3</v>
      </c>
      <c r="H123" s="41"/>
      <c r="I123" s="43"/>
      <c r="J123" s="46">
        <f>Table2[[#This Row],[Column6]]+Table2[[#This Row],[Column8]]+Table2[[#This Row],[Column9]]</f>
        <v>28990</v>
      </c>
      <c r="K123" s="69">
        <f>Table2[[#This Row],[Column10]]/J$432</f>
        <v>1.257498523556192E-3</v>
      </c>
      <c r="L123" s="43">
        <f>D$441*Table2[[#This Row],[Column11]]</f>
        <v>1145.9521170241401</v>
      </c>
      <c r="M123" s="43">
        <f>ROUND(Table2[[#This Row],[Column9]]+Table2[[#This Row],[Column12]],2)</f>
        <v>1145.95</v>
      </c>
      <c r="N123" s="43">
        <f>Table2[[#This Row],[Column6]]+Table2[[#This Row],[Column8]]+Table2[[#This Row],[Column13]]+0</f>
        <v>30135.95</v>
      </c>
      <c r="O123" s="19">
        <f t="shared" si="3"/>
        <v>5445390</v>
      </c>
    </row>
    <row r="124" spans="1:15" x14ac:dyDescent="0.25">
      <c r="A124" s="20" t="s">
        <v>128</v>
      </c>
      <c r="B124" s="5">
        <v>1953</v>
      </c>
      <c r="C124" s="8">
        <v>1098</v>
      </c>
      <c r="D124" s="6">
        <v>161</v>
      </c>
      <c r="E124" s="8">
        <v>1259</v>
      </c>
      <c r="F124" s="7">
        <v>45595</v>
      </c>
      <c r="G124" s="21">
        <f t="shared" si="2"/>
        <v>1.9770974111276395E-3</v>
      </c>
      <c r="H124" s="41"/>
      <c r="I124" s="43"/>
      <c r="J124" s="46">
        <f>Table2[[#This Row],[Column6]]+Table2[[#This Row],[Column8]]+Table2[[#This Row],[Column9]]</f>
        <v>45595</v>
      </c>
      <c r="K124" s="69">
        <f>Table2[[#This Row],[Column10]]/J$432</f>
        <v>1.9777732039166808E-3</v>
      </c>
      <c r="L124" s="43">
        <f>D$441*Table2[[#This Row],[Column11]]</f>
        <v>1802.3348318632516</v>
      </c>
      <c r="M124" s="43">
        <f>ROUND(Table2[[#This Row],[Column9]]+Table2[[#This Row],[Column12]],2)</f>
        <v>1802.33</v>
      </c>
      <c r="N124" s="43">
        <f>Table2[[#This Row],[Column6]]+Table2[[#This Row],[Column8]]+Table2[[#This Row],[Column13]]+0</f>
        <v>47397.33</v>
      </c>
      <c r="O124" s="19">
        <f t="shared" si="3"/>
        <v>5490985</v>
      </c>
    </row>
    <row r="125" spans="1:15" x14ac:dyDescent="0.25">
      <c r="A125" s="20" t="s">
        <v>129</v>
      </c>
      <c r="B125" s="5">
        <v>4843</v>
      </c>
      <c r="C125" s="6">
        <v>92</v>
      </c>
      <c r="D125" s="6">
        <v>12</v>
      </c>
      <c r="E125" s="6">
        <v>104</v>
      </c>
      <c r="F125" s="7">
        <v>2480</v>
      </c>
      <c r="G125" s="21">
        <f t="shared" si="2"/>
        <v>1.0753814189267563E-4</v>
      </c>
      <c r="H125" s="41"/>
      <c r="I125" s="43"/>
      <c r="J125" s="46">
        <f>Table2[[#This Row],[Column6]]+Table2[[#This Row],[Column8]]+Table2[[#This Row],[Column9]]</f>
        <v>2480</v>
      </c>
      <c r="K125" s="69">
        <f>Table2[[#This Row],[Column10]]/J$432</f>
        <v>1.0757489956603505E-4</v>
      </c>
      <c r="L125" s="43">
        <f>D$441*Table2[[#This Row],[Column11]]</f>
        <v>98.032468100029917</v>
      </c>
      <c r="M125" s="43">
        <f>ROUND(Table2[[#This Row],[Column9]]+Table2[[#This Row],[Column12]],2)</f>
        <v>98.03</v>
      </c>
      <c r="N125" s="43">
        <f>Table2[[#This Row],[Column6]]+Table2[[#This Row],[Column8]]+Table2[[#This Row],[Column13]]+0</f>
        <v>2578.0300000000002</v>
      </c>
      <c r="O125" s="19">
        <f t="shared" si="3"/>
        <v>5493465</v>
      </c>
    </row>
    <row r="126" spans="1:15" x14ac:dyDescent="0.25">
      <c r="A126" s="20" t="s">
        <v>130</v>
      </c>
      <c r="B126" s="5">
        <v>2009</v>
      </c>
      <c r="C126" s="8">
        <v>1145</v>
      </c>
      <c r="D126" s="6"/>
      <c r="E126" s="8">
        <v>1145</v>
      </c>
      <c r="F126" s="7">
        <v>60000</v>
      </c>
      <c r="G126" s="21">
        <f t="shared" si="2"/>
        <v>2.6017292393389268E-3</v>
      </c>
      <c r="H126" s="41"/>
      <c r="I126" s="43"/>
      <c r="J126" s="46">
        <f>Table2[[#This Row],[Column6]]+Table2[[#This Row],[Column8]]+Table2[[#This Row],[Column9]]</f>
        <v>60000</v>
      </c>
      <c r="K126" s="69">
        <f>Table2[[#This Row],[Column10]]/J$432</f>
        <v>2.6026185378879448E-3</v>
      </c>
      <c r="L126" s="43">
        <f>D$441*Table2[[#This Row],[Column11]]</f>
        <v>2371.7532604845946</v>
      </c>
      <c r="M126" s="43">
        <f>ROUND(Table2[[#This Row],[Column9]]+Table2[[#This Row],[Column12]],2)</f>
        <v>2371.75</v>
      </c>
      <c r="N126" s="43">
        <f>Table2[[#This Row],[Column6]]+Table2[[#This Row],[Column8]]+Table2[[#This Row],[Column13]]+0</f>
        <v>62371.75</v>
      </c>
      <c r="O126" s="19">
        <f t="shared" si="3"/>
        <v>5553465</v>
      </c>
    </row>
    <row r="127" spans="1:15" x14ac:dyDescent="0.25">
      <c r="A127" s="20" t="s">
        <v>131</v>
      </c>
      <c r="B127" s="5">
        <v>2044</v>
      </c>
      <c r="C127" s="6">
        <v>103</v>
      </c>
      <c r="D127" s="6">
        <v>3</v>
      </c>
      <c r="E127" s="6">
        <v>106</v>
      </c>
      <c r="F127" s="7">
        <v>2190</v>
      </c>
      <c r="G127" s="21">
        <f t="shared" si="2"/>
        <v>9.4963117235870824E-5</v>
      </c>
      <c r="H127" s="41"/>
      <c r="I127" s="43"/>
      <c r="J127" s="46">
        <f>Table2[[#This Row],[Column6]]+Table2[[#This Row],[Column8]]+Table2[[#This Row],[Column9]]</f>
        <v>2190</v>
      </c>
      <c r="K127" s="69">
        <f>Table2[[#This Row],[Column10]]/J$432</f>
        <v>9.4995576632909981E-5</v>
      </c>
      <c r="L127" s="43">
        <f>D$441*Table2[[#This Row],[Column11]]</f>
        <v>86.568994007687706</v>
      </c>
      <c r="M127" s="43">
        <f>ROUND(Table2[[#This Row],[Column9]]+Table2[[#This Row],[Column12]],2)</f>
        <v>86.57</v>
      </c>
      <c r="N127" s="43">
        <f>Table2[[#This Row],[Column6]]+Table2[[#This Row],[Column8]]+Table2[[#This Row],[Column13]]+0</f>
        <v>2276.5700000000002</v>
      </c>
      <c r="O127" s="19">
        <f t="shared" si="3"/>
        <v>5555655</v>
      </c>
    </row>
    <row r="128" spans="1:15" x14ac:dyDescent="0.25">
      <c r="A128" s="20" t="s">
        <v>132</v>
      </c>
      <c r="B128" s="5">
        <v>2051</v>
      </c>
      <c r="C128" s="6">
        <v>410</v>
      </c>
      <c r="D128" s="6"/>
      <c r="E128" s="6">
        <v>410</v>
      </c>
      <c r="F128" s="7">
        <v>8930</v>
      </c>
      <c r="G128" s="21">
        <f t="shared" si="2"/>
        <v>3.8722403512161024E-4</v>
      </c>
      <c r="H128" s="41"/>
      <c r="I128" s="43"/>
      <c r="J128" s="46">
        <f>Table2[[#This Row],[Column6]]+Table2[[#This Row],[Column8]]+Table2[[#This Row],[Column9]]</f>
        <v>8930</v>
      </c>
      <c r="K128" s="69">
        <f>Table2[[#This Row],[Column10]]/J$432</f>
        <v>3.8735639238898908E-4</v>
      </c>
      <c r="L128" s="43">
        <f>D$441*Table2[[#This Row],[Column11]]</f>
        <v>352.99594360212382</v>
      </c>
      <c r="M128" s="43">
        <f>ROUND(Table2[[#This Row],[Column9]]+Table2[[#This Row],[Column12]],2)</f>
        <v>353</v>
      </c>
      <c r="N128" s="43">
        <f>Table2[[#This Row],[Column6]]+Table2[[#This Row],[Column8]]+Table2[[#This Row],[Column13]]+0</f>
        <v>9283</v>
      </c>
      <c r="O128" s="19">
        <f t="shared" si="3"/>
        <v>5564585</v>
      </c>
    </row>
    <row r="129" spans="1:15" x14ac:dyDescent="0.25">
      <c r="A129" s="20" t="s">
        <v>133</v>
      </c>
      <c r="B129" s="5">
        <v>2058</v>
      </c>
      <c r="C129" s="8">
        <v>3110</v>
      </c>
      <c r="D129" s="6">
        <v>384</v>
      </c>
      <c r="E129" s="8">
        <v>3494</v>
      </c>
      <c r="F129" s="7">
        <v>117620</v>
      </c>
      <c r="G129" s="21">
        <f t="shared" si="2"/>
        <v>5.1002565521840754E-3</v>
      </c>
      <c r="H129" s="41"/>
      <c r="I129" s="43"/>
      <c r="J129" s="46">
        <f>Table2[[#This Row],[Column6]]+Table2[[#This Row],[Column8]]+Table2[[#This Row],[Column9]]</f>
        <v>117620</v>
      </c>
      <c r="K129" s="69">
        <f>Table2[[#This Row],[Column10]]/J$432</f>
        <v>5.1019998737730013E-3</v>
      </c>
      <c r="L129" s="43">
        <f>D$441*Table2[[#This Row],[Column11]]</f>
        <v>4649.426974969967</v>
      </c>
      <c r="M129" s="43">
        <f>ROUND(Table2[[#This Row],[Column9]]+Table2[[#This Row],[Column12]],2)</f>
        <v>4649.43</v>
      </c>
      <c r="N129" s="43">
        <f>Table2[[#This Row],[Column6]]+Table2[[#This Row],[Column8]]+Table2[[#This Row],[Column13]]+0</f>
        <v>122269.43</v>
      </c>
      <c r="O129" s="19">
        <f t="shared" si="3"/>
        <v>5682205</v>
      </c>
    </row>
    <row r="130" spans="1:15" x14ac:dyDescent="0.25">
      <c r="A130" s="20" t="s">
        <v>134</v>
      </c>
      <c r="B130" s="5">
        <v>2114</v>
      </c>
      <c r="C130" s="6">
        <v>506</v>
      </c>
      <c r="D130" s="6">
        <v>3</v>
      </c>
      <c r="E130" s="6">
        <v>509</v>
      </c>
      <c r="F130" s="7">
        <v>46485</v>
      </c>
      <c r="G130" s="21">
        <f t="shared" si="2"/>
        <v>2.0156897281778333E-3</v>
      </c>
      <c r="H130" s="41"/>
      <c r="I130" s="43"/>
      <c r="J130" s="46">
        <f>Table2[[#This Row],[Column6]]+Table2[[#This Row],[Column8]]+Table2[[#This Row],[Column9]]</f>
        <v>46485</v>
      </c>
      <c r="K130" s="69">
        <f>Table2[[#This Row],[Column10]]/J$432</f>
        <v>2.016378712228685E-3</v>
      </c>
      <c r="L130" s="43">
        <f>D$441*Table2[[#This Row],[Column11]]</f>
        <v>1837.5158385604395</v>
      </c>
      <c r="M130" s="43">
        <f>ROUND(Table2[[#This Row],[Column9]]+Table2[[#This Row],[Column12]],2)</f>
        <v>1837.52</v>
      </c>
      <c r="N130" s="43">
        <f>Table2[[#This Row],[Column6]]+Table2[[#This Row],[Column8]]+Table2[[#This Row],[Column13]]+0</f>
        <v>48322.52</v>
      </c>
      <c r="O130" s="19">
        <f t="shared" si="3"/>
        <v>5728690</v>
      </c>
    </row>
    <row r="131" spans="1:15" x14ac:dyDescent="0.25">
      <c r="A131" s="20" t="s">
        <v>135</v>
      </c>
      <c r="B131" s="5">
        <v>2128</v>
      </c>
      <c r="C131" s="6">
        <v>598</v>
      </c>
      <c r="D131" s="6"/>
      <c r="E131" s="6">
        <v>598</v>
      </c>
      <c r="F131" s="7">
        <v>23065</v>
      </c>
      <c r="G131" s="21">
        <f t="shared" si="2"/>
        <v>1.0001480817558724E-3</v>
      </c>
      <c r="H131" s="41"/>
      <c r="I131" s="43"/>
      <c r="J131" s="46">
        <f>Table2[[#This Row],[Column6]]+Table2[[#This Row],[Column8]]+Table2[[#This Row],[Column9]]</f>
        <v>23065</v>
      </c>
      <c r="K131" s="69">
        <f>Table2[[#This Row],[Column10]]/J$432</f>
        <v>1.0004899429397573E-3</v>
      </c>
      <c r="L131" s="43">
        <f>D$441*Table2[[#This Row],[Column11]]</f>
        <v>911.74148255128614</v>
      </c>
      <c r="M131" s="43">
        <f>ROUND(Table2[[#This Row],[Column9]]+Table2[[#This Row],[Column12]],2)</f>
        <v>911.74</v>
      </c>
      <c r="N131" s="43">
        <f>Table2[[#This Row],[Column6]]+Table2[[#This Row],[Column8]]+Table2[[#This Row],[Column13]]+0</f>
        <v>23976.74</v>
      </c>
      <c r="O131" s="19">
        <f t="shared" si="3"/>
        <v>5751755</v>
      </c>
    </row>
    <row r="132" spans="1:15" x14ac:dyDescent="0.25">
      <c r="A132" s="20" t="s">
        <v>136</v>
      </c>
      <c r="B132" s="5">
        <v>2135</v>
      </c>
      <c r="C132" s="6">
        <v>500</v>
      </c>
      <c r="D132" s="6">
        <v>50</v>
      </c>
      <c r="E132" s="6">
        <v>550</v>
      </c>
      <c r="F132" s="7">
        <v>48220</v>
      </c>
      <c r="G132" s="21">
        <f t="shared" si="2"/>
        <v>2.0909230653487175E-3</v>
      </c>
      <c r="H132" s="41"/>
      <c r="I132" s="43"/>
      <c r="J132" s="46">
        <f>Table2[[#This Row],[Column6]]+Table2[[#This Row],[Column8]]+Table2[[#This Row],[Column9]]</f>
        <v>48220</v>
      </c>
      <c r="K132" s="69">
        <f>Table2[[#This Row],[Column10]]/J$432</f>
        <v>2.0916377649492783E-3</v>
      </c>
      <c r="L132" s="43">
        <f>D$441*Table2[[#This Row],[Column11]]</f>
        <v>1906.0990370094526</v>
      </c>
      <c r="M132" s="43">
        <f>ROUND(Table2[[#This Row],[Column9]]+Table2[[#This Row],[Column12]],2)</f>
        <v>1906.1</v>
      </c>
      <c r="N132" s="43">
        <f>Table2[[#This Row],[Column6]]+Table2[[#This Row],[Column8]]+Table2[[#This Row],[Column13]]+0</f>
        <v>50126.1</v>
      </c>
      <c r="O132" s="19">
        <f t="shared" si="3"/>
        <v>5799975</v>
      </c>
    </row>
    <row r="133" spans="1:15" x14ac:dyDescent="0.25">
      <c r="A133" s="20" t="s">
        <v>137</v>
      </c>
      <c r="B133" s="5">
        <v>2142</v>
      </c>
      <c r="C133" s="6">
        <v>147</v>
      </c>
      <c r="D133" s="6"/>
      <c r="E133" s="6">
        <v>147</v>
      </c>
      <c r="F133" s="7">
        <v>6270</v>
      </c>
      <c r="G133" s="21">
        <f t="shared" si="2"/>
        <v>2.7188070551091781E-4</v>
      </c>
      <c r="H133" s="41"/>
      <c r="I133" s="43"/>
      <c r="J133" s="46">
        <f>Table2[[#This Row],[Column6]]+Table2[[#This Row],[Column8]]+Table2[[#This Row],[Column9]]</f>
        <v>6270</v>
      </c>
      <c r="K133" s="69">
        <f>Table2[[#This Row],[Column10]]/J$432</f>
        <v>2.7197363720929022E-4</v>
      </c>
      <c r="L133" s="43">
        <f>D$441*Table2[[#This Row],[Column11]]</f>
        <v>247.84821572064013</v>
      </c>
      <c r="M133" s="43">
        <f>ROUND(Table2[[#This Row],[Column9]]+Table2[[#This Row],[Column12]],2)</f>
        <v>247.85</v>
      </c>
      <c r="N133" s="43">
        <f>Table2[[#This Row],[Column6]]+Table2[[#This Row],[Column8]]+Table2[[#This Row],[Column13]]+0</f>
        <v>6517.85</v>
      </c>
      <c r="O133" s="19">
        <f t="shared" si="3"/>
        <v>5806245</v>
      </c>
    </row>
    <row r="134" spans="1:15" x14ac:dyDescent="0.25">
      <c r="A134" s="20" t="s">
        <v>138</v>
      </c>
      <c r="B134" s="5">
        <v>2184</v>
      </c>
      <c r="C134" s="6">
        <v>936</v>
      </c>
      <c r="D134" s="6"/>
      <c r="E134" s="6">
        <v>936</v>
      </c>
      <c r="F134" s="7">
        <v>21720</v>
      </c>
      <c r="G134" s="21">
        <f t="shared" si="2"/>
        <v>9.4182598464069144E-4</v>
      </c>
      <c r="H134" s="41"/>
      <c r="I134" s="43"/>
      <c r="J134" s="46">
        <f>Table2[[#This Row],[Column6]]+Table2[[#This Row],[Column8]]+Table2[[#This Row],[Column9]]</f>
        <v>21720</v>
      </c>
      <c r="K134" s="69">
        <f>Table2[[#This Row],[Column10]]/J$432</f>
        <v>9.4214791071543596E-4</v>
      </c>
      <c r="L134" s="43">
        <f>D$441*Table2[[#This Row],[Column11]]</f>
        <v>858.57468029542326</v>
      </c>
      <c r="M134" s="43">
        <f>ROUND(Table2[[#This Row],[Column9]]+Table2[[#This Row],[Column12]],2)</f>
        <v>858.57</v>
      </c>
      <c r="N134" s="43">
        <f>Table2[[#This Row],[Column6]]+Table2[[#This Row],[Column8]]+Table2[[#This Row],[Column13]]+0</f>
        <v>22578.57</v>
      </c>
      <c r="O134" s="19">
        <f t="shared" si="3"/>
        <v>5827965</v>
      </c>
    </row>
    <row r="135" spans="1:15" x14ac:dyDescent="0.25">
      <c r="A135" s="20" t="s">
        <v>139</v>
      </c>
      <c r="B135" s="5">
        <v>2198</v>
      </c>
      <c r="C135" s="6">
        <v>563</v>
      </c>
      <c r="D135" s="6"/>
      <c r="E135" s="6">
        <v>563</v>
      </c>
      <c r="F135" s="7">
        <v>25405</v>
      </c>
      <c r="G135" s="21">
        <f t="shared" ref="G135:G198" si="4">F135/F$432</f>
        <v>1.1016155220900906E-3</v>
      </c>
      <c r="H135" s="41"/>
      <c r="I135" s="43"/>
      <c r="J135" s="46">
        <f>Table2[[#This Row],[Column6]]+Table2[[#This Row],[Column8]]+Table2[[#This Row],[Column9]]</f>
        <v>25405</v>
      </c>
      <c r="K135" s="69">
        <f>Table2[[#This Row],[Column10]]/J$432</f>
        <v>1.1019920659173872E-3</v>
      </c>
      <c r="L135" s="43">
        <f>D$441*Table2[[#This Row],[Column11]]</f>
        <v>1004.2398597101853</v>
      </c>
      <c r="M135" s="43">
        <f>ROUND(Table2[[#This Row],[Column9]]+Table2[[#This Row],[Column12]],2)</f>
        <v>1004.24</v>
      </c>
      <c r="N135" s="43">
        <f>Table2[[#This Row],[Column6]]+Table2[[#This Row],[Column8]]+Table2[[#This Row],[Column13]]+0</f>
        <v>26409.24</v>
      </c>
      <c r="O135" s="19">
        <f t="shared" si="3"/>
        <v>5853370</v>
      </c>
    </row>
    <row r="136" spans="1:15" x14ac:dyDescent="0.25">
      <c r="A136" s="20" t="s">
        <v>140</v>
      </c>
      <c r="B136" s="5">
        <v>2212</v>
      </c>
      <c r="C136" s="6">
        <v>83</v>
      </c>
      <c r="D136" s="6"/>
      <c r="E136" s="6">
        <v>83</v>
      </c>
      <c r="F136" s="7">
        <v>5735</v>
      </c>
      <c r="G136" s="21">
        <f t="shared" si="4"/>
        <v>2.4868195312681239E-4</v>
      </c>
      <c r="H136" s="41"/>
      <c r="I136" s="43"/>
      <c r="J136" s="46">
        <f>Table2[[#This Row],[Column6]]+Table2[[#This Row],[Column8]]+Table2[[#This Row],[Column9]]</f>
        <v>5735</v>
      </c>
      <c r="K136" s="69">
        <f>Table2[[#This Row],[Column10]]/J$432</f>
        <v>2.4876695524645603E-4</v>
      </c>
      <c r="L136" s="43">
        <f>D$441*Table2[[#This Row],[Column11]]</f>
        <v>226.70008248131916</v>
      </c>
      <c r="M136" s="43">
        <f>ROUND(Table2[[#This Row],[Column9]]+Table2[[#This Row],[Column12]],2)</f>
        <v>226.7</v>
      </c>
      <c r="N136" s="43">
        <f>Table2[[#This Row],[Column6]]+Table2[[#This Row],[Column8]]+Table2[[#This Row],[Column13]]+0</f>
        <v>5961.7</v>
      </c>
      <c r="O136" s="19">
        <f t="shared" si="3"/>
        <v>5859105</v>
      </c>
    </row>
    <row r="137" spans="1:15" x14ac:dyDescent="0.25">
      <c r="A137" s="20" t="s">
        <v>141</v>
      </c>
      <c r="B137" s="5">
        <v>2217</v>
      </c>
      <c r="C137" s="6">
        <v>929</v>
      </c>
      <c r="D137" s="6">
        <v>148</v>
      </c>
      <c r="E137" s="8">
        <v>1077</v>
      </c>
      <c r="F137" s="7">
        <v>28935</v>
      </c>
      <c r="G137" s="21">
        <f t="shared" si="4"/>
        <v>1.2546839256711974E-3</v>
      </c>
      <c r="H137" s="41"/>
      <c r="I137" s="43"/>
      <c r="J137" s="46">
        <f>Table2[[#This Row],[Column6]]+Table2[[#This Row],[Column8]]+Table2[[#This Row],[Column9]]</f>
        <v>28935</v>
      </c>
      <c r="K137" s="69">
        <f>Table2[[#This Row],[Column10]]/J$432</f>
        <v>1.2551127898964612E-3</v>
      </c>
      <c r="L137" s="43">
        <f>D$441*Table2[[#This Row],[Column11]]</f>
        <v>1143.7780098686956</v>
      </c>
      <c r="M137" s="43">
        <f>ROUND(Table2[[#This Row],[Column9]]+Table2[[#This Row],[Column12]],2)</f>
        <v>1143.78</v>
      </c>
      <c r="N137" s="43">
        <f>Table2[[#This Row],[Column6]]+Table2[[#This Row],[Column8]]+Table2[[#This Row],[Column13]]+0</f>
        <v>30078.78</v>
      </c>
      <c r="O137" s="19">
        <f t="shared" si="3"/>
        <v>5888040</v>
      </c>
    </row>
    <row r="138" spans="1:15" x14ac:dyDescent="0.25">
      <c r="A138" s="20" t="s">
        <v>142</v>
      </c>
      <c r="B138" s="5">
        <v>2226</v>
      </c>
      <c r="C138" s="6">
        <v>153</v>
      </c>
      <c r="D138" s="6"/>
      <c r="E138" s="6">
        <v>153</v>
      </c>
      <c r="F138" s="7">
        <v>5235</v>
      </c>
      <c r="G138" s="21">
        <f t="shared" si="4"/>
        <v>2.2700087613232136E-4</v>
      </c>
      <c r="H138" s="41"/>
      <c r="I138" s="43"/>
      <c r="J138" s="46">
        <f>Table2[[#This Row],[Column6]]+Table2[[#This Row],[Column8]]+Table2[[#This Row],[Column9]]</f>
        <v>5235</v>
      </c>
      <c r="K138" s="69">
        <f>Table2[[#This Row],[Column10]]/J$432</f>
        <v>2.2707846743072317E-4</v>
      </c>
      <c r="L138" s="43">
        <f>D$441*Table2[[#This Row],[Column11]]</f>
        <v>206.93547197728086</v>
      </c>
      <c r="M138" s="43">
        <f>ROUND(Table2[[#This Row],[Column9]]+Table2[[#This Row],[Column12]],2)</f>
        <v>206.94</v>
      </c>
      <c r="N138" s="43">
        <f>Table2[[#This Row],[Column6]]+Table2[[#This Row],[Column8]]+Table2[[#This Row],[Column13]]+0</f>
        <v>5441.94</v>
      </c>
      <c r="O138" s="19">
        <f t="shared" ref="O138:O201" si="5">O137+F138</f>
        <v>5893275</v>
      </c>
    </row>
    <row r="139" spans="1:15" x14ac:dyDescent="0.25">
      <c r="A139" s="20" t="s">
        <v>143</v>
      </c>
      <c r="B139" s="5">
        <v>2233</v>
      </c>
      <c r="C139" s="6">
        <v>816</v>
      </c>
      <c r="D139" s="6"/>
      <c r="E139" s="6">
        <v>816</v>
      </c>
      <c r="F139" s="7">
        <v>53205</v>
      </c>
      <c r="G139" s="21">
        <f t="shared" si="4"/>
        <v>2.3070834029837932E-3</v>
      </c>
      <c r="H139" s="41"/>
      <c r="I139" s="43"/>
      <c r="J139" s="46">
        <f>Table2[[#This Row],[Column6]]+Table2[[#This Row],[Column8]]+Table2[[#This Row],[Column9]]</f>
        <v>53205</v>
      </c>
      <c r="K139" s="69">
        <f>Table2[[#This Row],[Column10]]/J$432</f>
        <v>2.3078719884721348E-3</v>
      </c>
      <c r="L139" s="43">
        <f>D$441*Table2[[#This Row],[Column11]]</f>
        <v>2103.152203734714</v>
      </c>
      <c r="M139" s="43">
        <f>ROUND(Table2[[#This Row],[Column9]]+Table2[[#This Row],[Column12]],2)</f>
        <v>2103.15</v>
      </c>
      <c r="N139" s="43">
        <f>Table2[[#This Row],[Column6]]+Table2[[#This Row],[Column8]]+Table2[[#This Row],[Column13]]+0</f>
        <v>55308.15</v>
      </c>
      <c r="O139" s="19">
        <f t="shared" si="5"/>
        <v>5946480</v>
      </c>
    </row>
    <row r="140" spans="1:15" x14ac:dyDescent="0.25">
      <c r="A140" s="20" t="s">
        <v>144</v>
      </c>
      <c r="B140" s="5">
        <v>2289</v>
      </c>
      <c r="C140" s="8">
        <v>7463</v>
      </c>
      <c r="D140" s="6">
        <v>952</v>
      </c>
      <c r="E140" s="8">
        <v>8415</v>
      </c>
      <c r="F140" s="7">
        <v>272485</v>
      </c>
      <c r="G140" s="21">
        <f t="shared" si="4"/>
        <v>1.181553652968779E-2</v>
      </c>
      <c r="H140" s="41"/>
      <c r="I140" s="43"/>
      <c r="J140" s="46">
        <f>Table2[[#This Row],[Column6]]+Table2[[#This Row],[Column8]]+Table2[[#This Row],[Column9]]</f>
        <v>272485</v>
      </c>
      <c r="K140" s="69">
        <f>Table2[[#This Row],[Column10]]/J$432</f>
        <v>1.1819575204939944E-2</v>
      </c>
      <c r="L140" s="43">
        <f>D$441*Table2[[#This Row],[Column11]]</f>
        <v>10771.119786385747</v>
      </c>
      <c r="M140" s="43">
        <f>ROUND(Table2[[#This Row],[Column9]]+Table2[[#This Row],[Column12]],2)</f>
        <v>10771.12</v>
      </c>
      <c r="N140" s="43">
        <f>Table2[[#This Row],[Column6]]+Table2[[#This Row],[Column8]]+Table2[[#This Row],[Column13]]+0</f>
        <v>283256.12</v>
      </c>
      <c r="O140" s="19">
        <f t="shared" si="5"/>
        <v>6218965</v>
      </c>
    </row>
    <row r="141" spans="1:15" x14ac:dyDescent="0.25">
      <c r="A141" s="20" t="s">
        <v>145</v>
      </c>
      <c r="B141" s="5">
        <v>2310</v>
      </c>
      <c r="C141" s="6">
        <v>85</v>
      </c>
      <c r="D141" s="6">
        <v>11</v>
      </c>
      <c r="E141" s="6">
        <v>96</v>
      </c>
      <c r="F141" s="7">
        <v>3720</v>
      </c>
      <c r="G141" s="21">
        <f t="shared" si="4"/>
        <v>1.6130721283901344E-4</v>
      </c>
      <c r="H141" s="41"/>
      <c r="I141" s="43"/>
      <c r="J141" s="46">
        <f>Table2[[#This Row],[Column6]]+Table2[[#This Row],[Column8]]+Table2[[#This Row],[Column9]]</f>
        <v>3720</v>
      </c>
      <c r="K141" s="69">
        <f>Table2[[#This Row],[Column10]]/J$432</f>
        <v>1.6136234934905258E-4</v>
      </c>
      <c r="L141" s="43">
        <f>D$441*Table2[[#This Row],[Column11]]</f>
        <v>147.04870215004487</v>
      </c>
      <c r="M141" s="43">
        <f>ROUND(Table2[[#This Row],[Column9]]+Table2[[#This Row],[Column12]],2)</f>
        <v>147.05000000000001</v>
      </c>
      <c r="N141" s="43">
        <f>Table2[[#This Row],[Column6]]+Table2[[#This Row],[Column8]]+Table2[[#This Row],[Column13]]+0</f>
        <v>3867.05</v>
      </c>
      <c r="O141" s="19">
        <f t="shared" si="5"/>
        <v>6222685</v>
      </c>
    </row>
    <row r="142" spans="1:15" x14ac:dyDescent="0.25">
      <c r="A142" s="20" t="s">
        <v>146</v>
      </c>
      <c r="B142" s="5">
        <v>2296</v>
      </c>
      <c r="C142" s="6">
        <v>563</v>
      </c>
      <c r="D142" s="6">
        <v>78</v>
      </c>
      <c r="E142" s="6">
        <v>641</v>
      </c>
      <c r="F142" s="7">
        <v>13415</v>
      </c>
      <c r="G142" s="21">
        <f t="shared" si="4"/>
        <v>5.8170329576219505E-4</v>
      </c>
      <c r="H142" s="41"/>
      <c r="I142" s="43"/>
      <c r="J142" s="46">
        <f>Table2[[#This Row],[Column6]]+Table2[[#This Row],[Column8]]+Table2[[#This Row],[Column9]]</f>
        <v>13415</v>
      </c>
      <c r="K142" s="69">
        <f>Table2[[#This Row],[Column10]]/J$432</f>
        <v>5.8190212809611295E-4</v>
      </c>
      <c r="L142" s="43">
        <f>D$441*Table2[[#This Row],[Column11]]</f>
        <v>530.28449982334723</v>
      </c>
      <c r="M142" s="43">
        <f>ROUND(Table2[[#This Row],[Column9]]+Table2[[#This Row],[Column12]],2)</f>
        <v>530.28</v>
      </c>
      <c r="N142" s="43">
        <f>Table2[[#This Row],[Column6]]+Table2[[#This Row],[Column8]]+Table2[[#This Row],[Column13]]+0</f>
        <v>13945.28</v>
      </c>
      <c r="O142" s="19">
        <f t="shared" si="5"/>
        <v>6236100</v>
      </c>
    </row>
    <row r="143" spans="1:15" x14ac:dyDescent="0.25">
      <c r="A143" s="20" t="s">
        <v>147</v>
      </c>
      <c r="B143" s="5">
        <v>2303</v>
      </c>
      <c r="C143" s="8">
        <v>1894</v>
      </c>
      <c r="D143" s="6"/>
      <c r="E143" s="8">
        <v>1894</v>
      </c>
      <c r="F143" s="7">
        <v>41290</v>
      </c>
      <c r="G143" s="21">
        <f t="shared" si="4"/>
        <v>1.7904233382050713E-3</v>
      </c>
      <c r="H143" s="41"/>
      <c r="I143" s="43"/>
      <c r="J143" s="46">
        <f>Table2[[#This Row],[Column6]]+Table2[[#This Row],[Column8]]+Table2[[#This Row],[Column9]]</f>
        <v>41290</v>
      </c>
      <c r="K143" s="69">
        <f>Table2[[#This Row],[Column10]]/J$432</f>
        <v>1.7910353238232207E-3</v>
      </c>
      <c r="L143" s="43">
        <f>D$441*Table2[[#This Row],[Column11]]</f>
        <v>1632.1615354234818</v>
      </c>
      <c r="M143" s="43">
        <f>ROUND(Table2[[#This Row],[Column9]]+Table2[[#This Row],[Column12]],2)</f>
        <v>1632.16</v>
      </c>
      <c r="N143" s="43">
        <f>Table2[[#This Row],[Column6]]+Table2[[#This Row],[Column8]]+Table2[[#This Row],[Column13]]+0</f>
        <v>42922.16</v>
      </c>
      <c r="O143" s="19">
        <f t="shared" si="5"/>
        <v>6277390</v>
      </c>
    </row>
    <row r="144" spans="1:15" x14ac:dyDescent="0.25">
      <c r="A144" s="20" t="s">
        <v>148</v>
      </c>
      <c r="B144" s="5">
        <v>2394</v>
      </c>
      <c r="C144" s="6">
        <v>291</v>
      </c>
      <c r="D144" s="6">
        <v>20</v>
      </c>
      <c r="E144" s="6">
        <v>311</v>
      </c>
      <c r="F144" s="7">
        <v>15130</v>
      </c>
      <c r="G144" s="21">
        <f t="shared" si="4"/>
        <v>6.5606938985329928E-4</v>
      </c>
      <c r="H144" s="41"/>
      <c r="I144" s="43"/>
      <c r="J144" s="46">
        <f>Table2[[#This Row],[Column6]]+Table2[[#This Row],[Column8]]+Table2[[#This Row],[Column9]]</f>
        <v>15130</v>
      </c>
      <c r="K144" s="69">
        <f>Table2[[#This Row],[Column10]]/J$432</f>
        <v>6.5629364130407675E-4</v>
      </c>
      <c r="L144" s="43">
        <f>D$441*Table2[[#This Row],[Column11]]</f>
        <v>598.07711385219864</v>
      </c>
      <c r="M144" s="43">
        <f>ROUND(Table2[[#This Row],[Column9]]+Table2[[#This Row],[Column12]],2)</f>
        <v>598.08000000000004</v>
      </c>
      <c r="N144" s="43">
        <f>Table2[[#This Row],[Column6]]+Table2[[#This Row],[Column8]]+Table2[[#This Row],[Column13]]+0</f>
        <v>15728.08</v>
      </c>
      <c r="O144" s="19">
        <f t="shared" si="5"/>
        <v>6292520</v>
      </c>
    </row>
    <row r="145" spans="1:15" x14ac:dyDescent="0.25">
      <c r="A145" s="20" t="s">
        <v>149</v>
      </c>
      <c r="B145" s="5">
        <v>2415</v>
      </c>
      <c r="C145" s="6">
        <v>136</v>
      </c>
      <c r="D145" s="6">
        <v>2</v>
      </c>
      <c r="E145" s="6">
        <v>138</v>
      </c>
      <c r="F145" s="7">
        <v>4115</v>
      </c>
      <c r="G145" s="21">
        <f t="shared" si="4"/>
        <v>1.7843526366466137E-4</v>
      </c>
      <c r="H145" s="41"/>
      <c r="I145" s="43"/>
      <c r="J145" s="46">
        <f>Table2[[#This Row],[Column6]]+Table2[[#This Row],[Column8]]+Table2[[#This Row],[Column9]]</f>
        <v>4115</v>
      </c>
      <c r="K145" s="69">
        <f>Table2[[#This Row],[Column10]]/J$432</f>
        <v>1.7849625472348153E-4</v>
      </c>
      <c r="L145" s="43">
        <f>D$441*Table2[[#This Row],[Column11]]</f>
        <v>162.66274444823509</v>
      </c>
      <c r="M145" s="43">
        <f>ROUND(Table2[[#This Row],[Column9]]+Table2[[#This Row],[Column12]],2)</f>
        <v>162.66</v>
      </c>
      <c r="N145" s="43">
        <f>Table2[[#This Row],[Column6]]+Table2[[#This Row],[Column8]]+Table2[[#This Row],[Column13]]+0</f>
        <v>4277.66</v>
      </c>
      <c r="O145" s="19">
        <f t="shared" si="5"/>
        <v>6296635</v>
      </c>
    </row>
    <row r="146" spans="1:15" x14ac:dyDescent="0.25">
      <c r="A146" s="20" t="s">
        <v>150</v>
      </c>
      <c r="B146" s="5">
        <v>2420</v>
      </c>
      <c r="C146" s="8">
        <v>3935</v>
      </c>
      <c r="D146" s="6">
        <v>89</v>
      </c>
      <c r="E146" s="8">
        <v>4024</v>
      </c>
      <c r="F146" s="7">
        <v>119325</v>
      </c>
      <c r="G146" s="21">
        <f t="shared" si="4"/>
        <v>5.1741890247352903E-3</v>
      </c>
      <c r="H146" s="41"/>
      <c r="I146" s="43"/>
      <c r="J146" s="46">
        <f>Table2[[#This Row],[Column6]]+Table2[[#This Row],[Column8]]+Table2[[#This Row],[Column9]]</f>
        <v>119325</v>
      </c>
      <c r="K146" s="69">
        <f>Table2[[#This Row],[Column10]]/J$432</f>
        <v>5.17595761722465E-3</v>
      </c>
      <c r="L146" s="43">
        <f>D$441*Table2[[#This Row],[Column11]]</f>
        <v>4716.8242967887372</v>
      </c>
      <c r="M146" s="43">
        <f>ROUND(Table2[[#This Row],[Column9]]+Table2[[#This Row],[Column12]],2)</f>
        <v>4716.82</v>
      </c>
      <c r="N146" s="43">
        <f>Table2[[#This Row],[Column6]]+Table2[[#This Row],[Column8]]+Table2[[#This Row],[Column13]]+0</f>
        <v>124041.82</v>
      </c>
      <c r="O146" s="19">
        <f t="shared" si="5"/>
        <v>6415960</v>
      </c>
    </row>
    <row r="147" spans="1:15" x14ac:dyDescent="0.25">
      <c r="A147" s="20" t="s">
        <v>151</v>
      </c>
      <c r="B147" s="5">
        <v>2443</v>
      </c>
      <c r="C147" s="6">
        <v>623</v>
      </c>
      <c r="D147" s="6">
        <v>61</v>
      </c>
      <c r="E147" s="6">
        <v>684</v>
      </c>
      <c r="F147" s="7">
        <v>20390</v>
      </c>
      <c r="G147" s="21">
        <f t="shared" si="4"/>
        <v>8.8415431983534523E-4</v>
      </c>
      <c r="H147" s="41"/>
      <c r="I147" s="43"/>
      <c r="J147" s="46">
        <f>Table2[[#This Row],[Column6]]+Table2[[#This Row],[Column8]]+Table2[[#This Row],[Column9]]</f>
        <v>20390</v>
      </c>
      <c r="K147" s="69">
        <f>Table2[[#This Row],[Column10]]/J$432</f>
        <v>8.8445653312558658E-4</v>
      </c>
      <c r="L147" s="43">
        <f>D$441*Table2[[#This Row],[Column11]]</f>
        <v>806.00081635468143</v>
      </c>
      <c r="M147" s="43">
        <f>ROUND(Table2[[#This Row],[Column9]]+Table2[[#This Row],[Column12]],2)</f>
        <v>806</v>
      </c>
      <c r="N147" s="43">
        <f>Table2[[#This Row],[Column6]]+Table2[[#This Row],[Column8]]+Table2[[#This Row],[Column13]]+0</f>
        <v>21196</v>
      </c>
      <c r="O147" s="19">
        <f t="shared" si="5"/>
        <v>6436350</v>
      </c>
    </row>
    <row r="148" spans="1:15" x14ac:dyDescent="0.25">
      <c r="A148" s="20" t="s">
        <v>152</v>
      </c>
      <c r="B148" s="5">
        <v>2436</v>
      </c>
      <c r="C148" s="6">
        <v>806</v>
      </c>
      <c r="D148" s="6">
        <v>8</v>
      </c>
      <c r="E148" s="6">
        <v>814</v>
      </c>
      <c r="F148" s="7">
        <v>84620</v>
      </c>
      <c r="G148" s="21">
        <f t="shared" si="4"/>
        <v>3.6693054705476662E-3</v>
      </c>
      <c r="H148" s="41"/>
      <c r="I148" s="43"/>
      <c r="J148" s="46">
        <f>Table2[[#This Row],[Column6]]+Table2[[#This Row],[Column8]]+Table2[[#This Row],[Column9]]</f>
        <v>84620</v>
      </c>
      <c r="K148" s="69">
        <f>Table2[[#This Row],[Column10]]/J$432</f>
        <v>3.6705596779346315E-3</v>
      </c>
      <c r="L148" s="43">
        <f>D$441*Table2[[#This Row],[Column11]]</f>
        <v>3344.96268170344</v>
      </c>
      <c r="M148" s="43">
        <f>ROUND(Table2[[#This Row],[Column9]]+Table2[[#This Row],[Column12]],2)</f>
        <v>3344.96</v>
      </c>
      <c r="N148" s="43">
        <f>Table2[[#This Row],[Column6]]+Table2[[#This Row],[Column8]]+Table2[[#This Row],[Column13]]+0</f>
        <v>87964.96</v>
      </c>
      <c r="O148" s="19">
        <f t="shared" si="5"/>
        <v>6520970</v>
      </c>
    </row>
    <row r="149" spans="1:15" x14ac:dyDescent="0.25">
      <c r="A149" s="20" t="s">
        <v>153</v>
      </c>
      <c r="B149" s="5">
        <v>2460</v>
      </c>
      <c r="C149" s="6">
        <v>561</v>
      </c>
      <c r="D149" s="6">
        <v>115</v>
      </c>
      <c r="E149" s="6">
        <v>676</v>
      </c>
      <c r="F149" s="7">
        <v>18255</v>
      </c>
      <c r="G149" s="21">
        <f t="shared" si="4"/>
        <v>7.9157612106886847E-4</v>
      </c>
      <c r="H149" s="41"/>
      <c r="I149" s="43"/>
      <c r="J149" s="46">
        <f>Table2[[#This Row],[Column6]]+Table2[[#This Row],[Column8]]+Table2[[#This Row],[Column9]]</f>
        <v>18255</v>
      </c>
      <c r="K149" s="69">
        <f>Table2[[#This Row],[Column10]]/J$432</f>
        <v>7.9184669015240714E-4</v>
      </c>
      <c r="L149" s="43">
        <f>D$441*Table2[[#This Row],[Column11]]</f>
        <v>721.6059295024379</v>
      </c>
      <c r="M149" s="43">
        <f>ROUND(Table2[[#This Row],[Column9]]+Table2[[#This Row],[Column12]],2)</f>
        <v>721.61</v>
      </c>
      <c r="N149" s="43">
        <f>Table2[[#This Row],[Column6]]+Table2[[#This Row],[Column8]]+Table2[[#This Row],[Column13]]+0</f>
        <v>18976.61</v>
      </c>
      <c r="O149" s="19">
        <f t="shared" si="5"/>
        <v>6539225</v>
      </c>
    </row>
    <row r="150" spans="1:15" x14ac:dyDescent="0.25">
      <c r="A150" s="20" t="s">
        <v>154</v>
      </c>
      <c r="B150" s="5">
        <v>2478</v>
      </c>
      <c r="C150" s="8">
        <v>1064</v>
      </c>
      <c r="D150" s="6"/>
      <c r="E150" s="8">
        <v>1064</v>
      </c>
      <c r="F150" s="7">
        <v>171660</v>
      </c>
      <c r="G150" s="21">
        <f t="shared" si="4"/>
        <v>7.4435473537486693E-3</v>
      </c>
      <c r="H150" s="41"/>
      <c r="I150" s="43"/>
      <c r="J150" s="46">
        <f>Table2[[#This Row],[Column6]]+Table2[[#This Row],[Column8]]+Table2[[#This Row],[Column9]]</f>
        <v>171660</v>
      </c>
      <c r="K150" s="69">
        <f>Table2[[#This Row],[Column10]]/J$432</f>
        <v>7.44609163689741E-3</v>
      </c>
      <c r="L150" s="43">
        <f>D$441*Table2[[#This Row],[Column11]]</f>
        <v>6785.5860782464251</v>
      </c>
      <c r="M150" s="43">
        <f>ROUND(Table2[[#This Row],[Column9]]+Table2[[#This Row],[Column12]],2)</f>
        <v>6785.59</v>
      </c>
      <c r="N150" s="43">
        <f>Table2[[#This Row],[Column6]]+Table2[[#This Row],[Column8]]+Table2[[#This Row],[Column13]]+0</f>
        <v>178445.59</v>
      </c>
      <c r="O150" s="19">
        <f t="shared" si="5"/>
        <v>6710885</v>
      </c>
    </row>
    <row r="151" spans="1:15" x14ac:dyDescent="0.25">
      <c r="A151" s="20" t="s">
        <v>155</v>
      </c>
      <c r="B151" s="5">
        <v>2525</v>
      </c>
      <c r="C151" s="6">
        <v>249</v>
      </c>
      <c r="D151" s="6">
        <v>8</v>
      </c>
      <c r="E151" s="6">
        <v>257</v>
      </c>
      <c r="F151" s="7">
        <v>15405</v>
      </c>
      <c r="G151" s="21">
        <f t="shared" si="4"/>
        <v>6.6799398220026944E-4</v>
      </c>
      <c r="H151" s="41"/>
      <c r="I151" s="43"/>
      <c r="J151" s="46">
        <f>Table2[[#This Row],[Column6]]+Table2[[#This Row],[Column8]]+Table2[[#This Row],[Column9]]</f>
        <v>15405</v>
      </c>
      <c r="K151" s="69">
        <f>Table2[[#This Row],[Column10]]/J$432</f>
        <v>6.6822230960272985E-4</v>
      </c>
      <c r="L151" s="43">
        <f>D$441*Table2[[#This Row],[Column11]]</f>
        <v>608.94764962941974</v>
      </c>
      <c r="M151" s="43">
        <f>ROUND(Table2[[#This Row],[Column9]]+Table2[[#This Row],[Column12]],2)</f>
        <v>608.95000000000005</v>
      </c>
      <c r="N151" s="43">
        <f>Table2[[#This Row],[Column6]]+Table2[[#This Row],[Column8]]+Table2[[#This Row],[Column13]]+0</f>
        <v>16013.95</v>
      </c>
      <c r="O151" s="19">
        <f t="shared" si="5"/>
        <v>6726290</v>
      </c>
    </row>
    <row r="152" spans="1:15" x14ac:dyDescent="0.25">
      <c r="A152" s="20" t="s">
        <v>156</v>
      </c>
      <c r="B152" s="5">
        <v>2527</v>
      </c>
      <c r="C152" s="6">
        <v>198</v>
      </c>
      <c r="D152" s="6"/>
      <c r="E152" s="6">
        <v>198</v>
      </c>
      <c r="F152" s="7">
        <v>5250</v>
      </c>
      <c r="G152" s="21">
        <f t="shared" si="4"/>
        <v>2.2765130844215609E-4</v>
      </c>
      <c r="H152" s="41"/>
      <c r="I152" s="43"/>
      <c r="J152" s="46">
        <f>Table2[[#This Row],[Column6]]+Table2[[#This Row],[Column8]]+Table2[[#This Row],[Column9]]</f>
        <v>5250</v>
      </c>
      <c r="K152" s="69">
        <f>Table2[[#This Row],[Column10]]/J$432</f>
        <v>2.2772912206519517E-4</v>
      </c>
      <c r="L152" s="43">
        <f>D$441*Table2[[#This Row],[Column11]]</f>
        <v>207.52841029240201</v>
      </c>
      <c r="M152" s="43">
        <f>ROUND(Table2[[#This Row],[Column9]]+Table2[[#This Row],[Column12]],2)</f>
        <v>207.53</v>
      </c>
      <c r="N152" s="43">
        <f>Table2[[#This Row],[Column6]]+Table2[[#This Row],[Column8]]+Table2[[#This Row],[Column13]]+0</f>
        <v>5457.53</v>
      </c>
      <c r="O152" s="19">
        <f t="shared" si="5"/>
        <v>6731540</v>
      </c>
    </row>
    <row r="153" spans="1:15" x14ac:dyDescent="0.25">
      <c r="A153" s="20" t="s">
        <v>157</v>
      </c>
      <c r="B153" s="5">
        <v>2534</v>
      </c>
      <c r="C153" s="6">
        <v>194</v>
      </c>
      <c r="D153" s="6">
        <v>35</v>
      </c>
      <c r="E153" s="6">
        <v>229</v>
      </c>
      <c r="F153" s="7">
        <v>6875</v>
      </c>
      <c r="G153" s="21">
        <f t="shared" si="4"/>
        <v>2.98114808674252E-4</v>
      </c>
      <c r="H153" s="41"/>
      <c r="I153" s="43"/>
      <c r="J153" s="46">
        <f>Table2[[#This Row],[Column6]]+Table2[[#This Row],[Column8]]+Table2[[#This Row],[Column9]]</f>
        <v>6875</v>
      </c>
      <c r="K153" s="69">
        <f>Table2[[#This Row],[Column10]]/J$432</f>
        <v>2.9821670746632702E-4</v>
      </c>
      <c r="L153" s="43">
        <f>D$441*Table2[[#This Row],[Column11]]</f>
        <v>271.76339443052649</v>
      </c>
      <c r="M153" s="43">
        <f>ROUND(Table2[[#This Row],[Column9]]+Table2[[#This Row],[Column12]],2)</f>
        <v>271.76</v>
      </c>
      <c r="N153" s="43">
        <f>Table2[[#This Row],[Column6]]+Table2[[#This Row],[Column8]]+Table2[[#This Row],[Column13]]+0</f>
        <v>7146.76</v>
      </c>
      <c r="O153" s="19">
        <f t="shared" si="5"/>
        <v>6738415</v>
      </c>
    </row>
    <row r="154" spans="1:15" x14ac:dyDescent="0.25">
      <c r="A154" s="20" t="s">
        <v>158</v>
      </c>
      <c r="B154" s="5">
        <v>2541</v>
      </c>
      <c r="C154" s="6">
        <v>183</v>
      </c>
      <c r="D154" s="6">
        <v>5</v>
      </c>
      <c r="E154" s="6">
        <v>188</v>
      </c>
      <c r="F154" s="7">
        <v>19115</v>
      </c>
      <c r="G154" s="21">
        <f t="shared" si="4"/>
        <v>8.28867573499393E-4</v>
      </c>
      <c r="H154" s="41"/>
      <c r="I154" s="43"/>
      <c r="J154" s="46">
        <f>Table2[[#This Row],[Column6]]+Table2[[#This Row],[Column8]]+Table2[[#This Row],[Column9]]</f>
        <v>19115</v>
      </c>
      <c r="K154" s="69">
        <f>Table2[[#This Row],[Column10]]/J$432</f>
        <v>8.2915088919546776E-4</v>
      </c>
      <c r="L154" s="43">
        <f>D$441*Table2[[#This Row],[Column11]]</f>
        <v>755.60105956938378</v>
      </c>
      <c r="M154" s="43">
        <f>ROUND(Table2[[#This Row],[Column9]]+Table2[[#This Row],[Column12]],2)</f>
        <v>755.6</v>
      </c>
      <c r="N154" s="43">
        <f>Table2[[#This Row],[Column6]]+Table2[[#This Row],[Column8]]+Table2[[#This Row],[Column13]]+0</f>
        <v>19870.599999999999</v>
      </c>
      <c r="O154" s="19">
        <f t="shared" si="5"/>
        <v>6757530</v>
      </c>
    </row>
    <row r="155" spans="1:15" x14ac:dyDescent="0.25">
      <c r="A155" s="20" t="s">
        <v>159</v>
      </c>
      <c r="B155" s="5">
        <v>2562</v>
      </c>
      <c r="C155" s="8">
        <v>3368</v>
      </c>
      <c r="D155" s="6">
        <v>61</v>
      </c>
      <c r="E155" s="8">
        <v>3429</v>
      </c>
      <c r="F155" s="7">
        <v>92190</v>
      </c>
      <c r="G155" s="21">
        <f t="shared" si="4"/>
        <v>3.997556976244261E-3</v>
      </c>
      <c r="H155" s="41"/>
      <c r="I155" s="43"/>
      <c r="J155" s="46">
        <f>Table2[[#This Row],[Column6]]+Table2[[#This Row],[Column8]]+Table2[[#This Row],[Column9]]</f>
        <v>92190</v>
      </c>
      <c r="K155" s="69">
        <f>Table2[[#This Row],[Column10]]/J$432</f>
        <v>3.9989233834648273E-3</v>
      </c>
      <c r="L155" s="43">
        <f>D$441*Table2[[#This Row],[Column11]]</f>
        <v>3644.1988847345797</v>
      </c>
      <c r="M155" s="43">
        <f>ROUND(Table2[[#This Row],[Column9]]+Table2[[#This Row],[Column12]],2)</f>
        <v>3644.2</v>
      </c>
      <c r="N155" s="43">
        <f>Table2[[#This Row],[Column6]]+Table2[[#This Row],[Column8]]+Table2[[#This Row],[Column13]]+0</f>
        <v>95834.2</v>
      </c>
      <c r="O155" s="19">
        <f t="shared" si="5"/>
        <v>6849720</v>
      </c>
    </row>
    <row r="156" spans="1:15" x14ac:dyDescent="0.25">
      <c r="A156" s="20" t="s">
        <v>160</v>
      </c>
      <c r="B156" s="5">
        <v>2576</v>
      </c>
      <c r="C156" s="6">
        <v>277</v>
      </c>
      <c r="D156" s="6">
        <v>18</v>
      </c>
      <c r="E156" s="6">
        <v>295</v>
      </c>
      <c r="F156" s="7">
        <v>11155</v>
      </c>
      <c r="G156" s="21">
        <f t="shared" si="4"/>
        <v>4.8370482774709542E-4</v>
      </c>
      <c r="H156" s="41"/>
      <c r="I156" s="43"/>
      <c r="J156" s="46">
        <f>Table2[[#This Row],[Column6]]+Table2[[#This Row],[Column8]]+Table2[[#This Row],[Column9]]</f>
        <v>11155</v>
      </c>
      <c r="K156" s="69">
        <f>Table2[[#This Row],[Column10]]/J$432</f>
        <v>4.8387016316900041E-4</v>
      </c>
      <c r="L156" s="43">
        <f>D$441*Table2[[#This Row],[Column11]]</f>
        <v>440.94846034509425</v>
      </c>
      <c r="M156" s="43">
        <f>ROUND(Table2[[#This Row],[Column9]]+Table2[[#This Row],[Column12]],2)</f>
        <v>440.95</v>
      </c>
      <c r="N156" s="43">
        <f>Table2[[#This Row],[Column6]]+Table2[[#This Row],[Column8]]+Table2[[#This Row],[Column13]]+0</f>
        <v>11595.95</v>
      </c>
      <c r="O156" s="19">
        <f t="shared" si="5"/>
        <v>6860875</v>
      </c>
    </row>
    <row r="157" spans="1:15" x14ac:dyDescent="0.25">
      <c r="A157" s="20" t="s">
        <v>161</v>
      </c>
      <c r="B157" s="5">
        <v>2583</v>
      </c>
      <c r="C157" s="8">
        <v>3027</v>
      </c>
      <c r="D157" s="6">
        <v>251</v>
      </c>
      <c r="E157" s="8">
        <v>3278</v>
      </c>
      <c r="F157" s="7">
        <v>141920</v>
      </c>
      <c r="G157" s="21">
        <f t="shared" si="4"/>
        <v>6.1539568941163412E-3</v>
      </c>
      <c r="H157" s="41"/>
      <c r="I157" s="43"/>
      <c r="J157" s="46">
        <f>Table2[[#This Row],[Column6]]+Table2[[#This Row],[Column8]]+Table2[[#This Row],[Column9]]</f>
        <v>141920</v>
      </c>
      <c r="K157" s="69">
        <f>Table2[[#This Row],[Column10]]/J$432</f>
        <v>6.1560603816176182E-3</v>
      </c>
      <c r="L157" s="43">
        <f>D$441*Table2[[#This Row],[Column11]]</f>
        <v>5609.9870454662278</v>
      </c>
      <c r="M157" s="43">
        <f>ROUND(Table2[[#This Row],[Column9]]+Table2[[#This Row],[Column12]],2)</f>
        <v>5609.99</v>
      </c>
      <c r="N157" s="43">
        <f>Table2[[#This Row],[Column6]]+Table2[[#This Row],[Column8]]+Table2[[#This Row],[Column13]]+0</f>
        <v>147529.99</v>
      </c>
      <c r="O157" s="19">
        <f t="shared" si="5"/>
        <v>7002795</v>
      </c>
    </row>
    <row r="158" spans="1:15" x14ac:dyDescent="0.25">
      <c r="A158" s="20" t="s">
        <v>163</v>
      </c>
      <c r="B158" s="5">
        <v>2605</v>
      </c>
      <c r="C158" s="6">
        <v>338</v>
      </c>
      <c r="D158" s="6">
        <v>7</v>
      </c>
      <c r="E158" s="6">
        <v>345</v>
      </c>
      <c r="F158" s="7">
        <v>15350</v>
      </c>
      <c r="G158" s="21">
        <f t="shared" si="4"/>
        <v>6.6560906373087534E-4</v>
      </c>
      <c r="H158" s="41"/>
      <c r="I158" s="43"/>
      <c r="J158" s="46">
        <f>Table2[[#This Row],[Column6]]+Table2[[#This Row],[Column8]]+Table2[[#This Row],[Column9]]</f>
        <v>15350</v>
      </c>
      <c r="K158" s="69">
        <f>Table2[[#This Row],[Column10]]/J$432</f>
        <v>6.6583657594299918E-4</v>
      </c>
      <c r="L158" s="43">
        <f>D$441*Table2[[#This Row],[Column11]]</f>
        <v>606.77354247397545</v>
      </c>
      <c r="M158" s="43">
        <f>ROUND(Table2[[#This Row],[Column9]]+Table2[[#This Row],[Column12]],2)</f>
        <v>606.77</v>
      </c>
      <c r="N158" s="43">
        <f>Table2[[#This Row],[Column6]]+Table2[[#This Row],[Column8]]+Table2[[#This Row],[Column13]]+0</f>
        <v>15956.77</v>
      </c>
      <c r="O158" s="19">
        <f t="shared" si="5"/>
        <v>7018145</v>
      </c>
    </row>
    <row r="159" spans="1:15" x14ac:dyDescent="0.25">
      <c r="A159" s="20" t="s">
        <v>162</v>
      </c>
      <c r="B159" s="5">
        <v>2604</v>
      </c>
      <c r="C159" s="8">
        <v>4164</v>
      </c>
      <c r="D159" s="6">
        <v>228</v>
      </c>
      <c r="E159" s="8">
        <v>4392</v>
      </c>
      <c r="F159" s="7">
        <v>139485</v>
      </c>
      <c r="G159" s="21">
        <f t="shared" si="4"/>
        <v>6.0483700491531693E-3</v>
      </c>
      <c r="H159" s="41"/>
      <c r="I159" s="43"/>
      <c r="J159" s="46">
        <f>Table2[[#This Row],[Column6]]+Table2[[#This Row],[Column8]]+Table2[[#This Row],[Column9]]</f>
        <v>139485</v>
      </c>
      <c r="K159" s="69">
        <f>Table2[[#This Row],[Column10]]/J$432</f>
        <v>6.0504374459549991E-3</v>
      </c>
      <c r="L159" s="43">
        <f>D$441*Table2[[#This Row],[Column11]]</f>
        <v>5513.7333923115611</v>
      </c>
      <c r="M159" s="43">
        <f>ROUND(Table2[[#This Row],[Column9]]+Table2[[#This Row],[Column12]],2)</f>
        <v>5513.73</v>
      </c>
      <c r="N159" s="43">
        <f>Table2[[#This Row],[Column6]]+Table2[[#This Row],[Column8]]+Table2[[#This Row],[Column13]]+0</f>
        <v>144998.73000000001</v>
      </c>
      <c r="O159" s="19">
        <f t="shared" si="5"/>
        <v>7157630</v>
      </c>
    </row>
    <row r="160" spans="1:15" x14ac:dyDescent="0.25">
      <c r="A160" s="20" t="s">
        <v>164</v>
      </c>
      <c r="B160" s="5">
        <v>2611</v>
      </c>
      <c r="C160" s="8">
        <v>4065</v>
      </c>
      <c r="D160" s="6">
        <v>222</v>
      </c>
      <c r="E160" s="8">
        <v>4287</v>
      </c>
      <c r="F160" s="7">
        <v>161965</v>
      </c>
      <c r="G160" s="21">
        <f t="shared" si="4"/>
        <v>7.0231512708254871E-3</v>
      </c>
      <c r="H160" s="41"/>
      <c r="I160" s="43"/>
      <c r="J160" s="46">
        <f>Table2[[#This Row],[Column6]]+Table2[[#This Row],[Column8]]+Table2[[#This Row],[Column9]]</f>
        <v>161965</v>
      </c>
      <c r="K160" s="69">
        <f>Table2[[#This Row],[Column10]]/J$432</f>
        <v>7.0255518581503491E-3</v>
      </c>
      <c r="L160" s="43">
        <f>D$441*Table2[[#This Row],[Column11]]</f>
        <v>6402.3502805731223</v>
      </c>
      <c r="M160" s="43">
        <f>ROUND(Table2[[#This Row],[Column9]]+Table2[[#This Row],[Column12]],2)</f>
        <v>6402.35</v>
      </c>
      <c r="N160" s="43">
        <f>Table2[[#This Row],[Column6]]+Table2[[#This Row],[Column8]]+Table2[[#This Row],[Column13]]+0</f>
        <v>168367.35</v>
      </c>
      <c r="O160" s="19">
        <f t="shared" si="5"/>
        <v>7319595</v>
      </c>
    </row>
    <row r="161" spans="1:15" x14ac:dyDescent="0.25">
      <c r="A161" s="20" t="s">
        <v>165</v>
      </c>
      <c r="B161" s="5">
        <v>2618</v>
      </c>
      <c r="C161" s="6">
        <v>443</v>
      </c>
      <c r="D161" s="6">
        <v>3</v>
      </c>
      <c r="E161" s="6">
        <v>446</v>
      </c>
      <c r="F161" s="7">
        <v>38670</v>
      </c>
      <c r="G161" s="21">
        <f t="shared" si="4"/>
        <v>1.6768144947539381E-3</v>
      </c>
      <c r="H161" s="41"/>
      <c r="I161" s="43"/>
      <c r="J161" s="46">
        <f>Table2[[#This Row],[Column6]]+Table2[[#This Row],[Column8]]+Table2[[#This Row],[Column9]]</f>
        <v>38670</v>
      </c>
      <c r="K161" s="69">
        <f>Table2[[#This Row],[Column10]]/J$432</f>
        <v>1.6773876476687804E-3</v>
      </c>
      <c r="L161" s="43">
        <f>D$441*Table2[[#This Row],[Column11]]</f>
        <v>1528.5949763823212</v>
      </c>
      <c r="M161" s="43">
        <f>ROUND(Table2[[#This Row],[Column9]]+Table2[[#This Row],[Column12]],2)</f>
        <v>1528.59</v>
      </c>
      <c r="N161" s="43">
        <f>Table2[[#This Row],[Column6]]+Table2[[#This Row],[Column8]]+Table2[[#This Row],[Column13]]+0</f>
        <v>40198.589999999997</v>
      </c>
      <c r="O161" s="19">
        <f t="shared" si="5"/>
        <v>7358265</v>
      </c>
    </row>
    <row r="162" spans="1:15" x14ac:dyDescent="0.25">
      <c r="A162" s="20" t="s">
        <v>166</v>
      </c>
      <c r="B162" s="5">
        <v>2625</v>
      </c>
      <c r="C162" s="6">
        <v>283</v>
      </c>
      <c r="D162" s="6">
        <v>9</v>
      </c>
      <c r="E162" s="6">
        <v>292</v>
      </c>
      <c r="F162" s="7">
        <v>10130</v>
      </c>
      <c r="G162" s="21">
        <f t="shared" si="4"/>
        <v>4.3925861990838877E-4</v>
      </c>
      <c r="H162" s="41"/>
      <c r="I162" s="43"/>
      <c r="J162" s="46">
        <f>Table2[[#This Row],[Column6]]+Table2[[#This Row],[Column8]]+Table2[[#This Row],[Column9]]</f>
        <v>10130</v>
      </c>
      <c r="K162" s="69">
        <f>Table2[[#This Row],[Column10]]/J$432</f>
        <v>4.3940876314674802E-4</v>
      </c>
      <c r="L162" s="43">
        <f>D$441*Table2[[#This Row],[Column11]]</f>
        <v>400.43100881181573</v>
      </c>
      <c r="M162" s="43">
        <f>ROUND(Table2[[#This Row],[Column9]]+Table2[[#This Row],[Column12]],2)</f>
        <v>400.43</v>
      </c>
      <c r="N162" s="43">
        <f>Table2[[#This Row],[Column6]]+Table2[[#This Row],[Column8]]+Table2[[#This Row],[Column13]]+0</f>
        <v>10530.43</v>
      </c>
      <c r="O162" s="19">
        <f t="shared" si="5"/>
        <v>7368395</v>
      </c>
    </row>
    <row r="163" spans="1:15" x14ac:dyDescent="0.25">
      <c r="A163" s="20" t="s">
        <v>167</v>
      </c>
      <c r="B163" s="5">
        <v>2632</v>
      </c>
      <c r="C163" s="6">
        <v>337</v>
      </c>
      <c r="D163" s="6">
        <v>63</v>
      </c>
      <c r="E163" s="6">
        <v>400</v>
      </c>
      <c r="F163" s="7">
        <v>12085</v>
      </c>
      <c r="G163" s="21">
        <f t="shared" si="4"/>
        <v>5.2403163095684883E-4</v>
      </c>
      <c r="H163" s="41"/>
      <c r="I163" s="43"/>
      <c r="J163" s="46">
        <f>Table2[[#This Row],[Column6]]+Table2[[#This Row],[Column8]]+Table2[[#This Row],[Column9]]</f>
        <v>12085</v>
      </c>
      <c r="K163" s="69">
        <f>Table2[[#This Row],[Column10]]/J$432</f>
        <v>5.2421075050626358E-4</v>
      </c>
      <c r="L163" s="43">
        <f>D$441*Table2[[#This Row],[Column11]]</f>
        <v>477.71063588260546</v>
      </c>
      <c r="M163" s="43">
        <f>ROUND(Table2[[#This Row],[Column9]]+Table2[[#This Row],[Column12]],2)</f>
        <v>477.71</v>
      </c>
      <c r="N163" s="43">
        <f>Table2[[#This Row],[Column6]]+Table2[[#This Row],[Column8]]+Table2[[#This Row],[Column13]]+0</f>
        <v>12562.71</v>
      </c>
      <c r="O163" s="19">
        <f t="shared" si="5"/>
        <v>7380480</v>
      </c>
    </row>
    <row r="164" spans="1:15" x14ac:dyDescent="0.25">
      <c r="A164" s="20" t="s">
        <v>168</v>
      </c>
      <c r="B164" s="5">
        <v>2639</v>
      </c>
      <c r="C164" s="6">
        <v>413</v>
      </c>
      <c r="D164" s="6"/>
      <c r="E164" s="6">
        <v>413</v>
      </c>
      <c r="F164" s="7">
        <v>26625</v>
      </c>
      <c r="G164" s="21">
        <f t="shared" si="4"/>
        <v>1.1545173499566486E-3</v>
      </c>
      <c r="H164" s="41"/>
      <c r="I164" s="43"/>
      <c r="J164" s="46">
        <f>Table2[[#This Row],[Column6]]+Table2[[#This Row],[Column8]]+Table2[[#This Row],[Column9]]</f>
        <v>26625</v>
      </c>
      <c r="K164" s="69">
        <f>Table2[[#This Row],[Column10]]/J$432</f>
        <v>1.1549119761877754E-3</v>
      </c>
      <c r="L164" s="43">
        <f>D$441*Table2[[#This Row],[Column11]]</f>
        <v>1052.4655093400388</v>
      </c>
      <c r="M164" s="43">
        <f>ROUND(Table2[[#This Row],[Column9]]+Table2[[#This Row],[Column12]],2)</f>
        <v>1052.47</v>
      </c>
      <c r="N164" s="43">
        <f>Table2[[#This Row],[Column6]]+Table2[[#This Row],[Column8]]+Table2[[#This Row],[Column13]]+0</f>
        <v>27677.47</v>
      </c>
      <c r="O164" s="19">
        <f t="shared" si="5"/>
        <v>7407105</v>
      </c>
    </row>
    <row r="165" spans="1:15" x14ac:dyDescent="0.25">
      <c r="A165" s="20" t="s">
        <v>169</v>
      </c>
      <c r="B165" s="5">
        <v>2646</v>
      </c>
      <c r="C165" s="6">
        <v>754</v>
      </c>
      <c r="D165" s="6"/>
      <c r="E165" s="6">
        <v>754</v>
      </c>
      <c r="F165" s="7">
        <v>46705</v>
      </c>
      <c r="G165" s="21">
        <f t="shared" si="4"/>
        <v>2.0252294020554093E-3</v>
      </c>
      <c r="H165" s="41"/>
      <c r="I165" s="43"/>
      <c r="J165" s="46">
        <f>Table2[[#This Row],[Column6]]+Table2[[#This Row],[Column8]]+Table2[[#This Row],[Column9]]</f>
        <v>46705</v>
      </c>
      <c r="K165" s="69">
        <f>Table2[[#This Row],[Column10]]/J$432</f>
        <v>2.0259216468676076E-3</v>
      </c>
      <c r="L165" s="43">
        <f>D$441*Table2[[#This Row],[Column11]]</f>
        <v>1846.2122671822165</v>
      </c>
      <c r="M165" s="43">
        <f>ROUND(Table2[[#This Row],[Column9]]+Table2[[#This Row],[Column12]],2)</f>
        <v>1846.21</v>
      </c>
      <c r="N165" s="43">
        <f>Table2[[#This Row],[Column6]]+Table2[[#This Row],[Column8]]+Table2[[#This Row],[Column13]]+0</f>
        <v>48551.21</v>
      </c>
      <c r="O165" s="19">
        <f t="shared" si="5"/>
        <v>7453810</v>
      </c>
    </row>
    <row r="166" spans="1:15" x14ac:dyDescent="0.25">
      <c r="A166" s="20" t="s">
        <v>170</v>
      </c>
      <c r="B166" s="5">
        <v>2660</v>
      </c>
      <c r="C166" s="6">
        <v>267</v>
      </c>
      <c r="D166" s="6"/>
      <c r="E166" s="6">
        <v>267</v>
      </c>
      <c r="F166" s="7">
        <v>20240</v>
      </c>
      <c r="G166" s="21">
        <f t="shared" si="4"/>
        <v>8.7764999673699794E-4</v>
      </c>
      <c r="H166" s="41"/>
      <c r="I166" s="43"/>
      <c r="J166" s="46">
        <f>Table2[[#This Row],[Column6]]+Table2[[#This Row],[Column8]]+Table2[[#This Row],[Column9]]</f>
        <v>20240</v>
      </c>
      <c r="K166" s="69">
        <f>Table2[[#This Row],[Column10]]/J$432</f>
        <v>8.779499867808667E-4</v>
      </c>
      <c r="L166" s="43">
        <f>D$441*Table2[[#This Row],[Column11]]</f>
        <v>800.07143320346995</v>
      </c>
      <c r="M166" s="43">
        <f>ROUND(Table2[[#This Row],[Column9]]+Table2[[#This Row],[Column12]],2)</f>
        <v>800.07</v>
      </c>
      <c r="N166" s="43">
        <f>Table2[[#This Row],[Column6]]+Table2[[#This Row],[Column8]]+Table2[[#This Row],[Column13]]+0</f>
        <v>21040.07</v>
      </c>
      <c r="O166" s="19">
        <f t="shared" si="5"/>
        <v>7474050</v>
      </c>
    </row>
    <row r="167" spans="1:15" x14ac:dyDescent="0.25">
      <c r="A167" s="20" t="s">
        <v>171</v>
      </c>
      <c r="B167" s="5">
        <v>2695</v>
      </c>
      <c r="C167" s="6">
        <v>357</v>
      </c>
      <c r="D167" s="6"/>
      <c r="E167" s="6">
        <v>357</v>
      </c>
      <c r="F167" s="7">
        <v>14295</v>
      </c>
      <c r="G167" s="21">
        <f t="shared" si="4"/>
        <v>6.1986199127249929E-4</v>
      </c>
      <c r="H167" s="41"/>
      <c r="I167" s="43"/>
      <c r="J167" s="46">
        <f>Table2[[#This Row],[Column6]]+Table2[[#This Row],[Column8]]+Table2[[#This Row],[Column9]]</f>
        <v>14295</v>
      </c>
      <c r="K167" s="69">
        <f>Table2[[#This Row],[Column10]]/J$432</f>
        <v>6.200738666518028E-4</v>
      </c>
      <c r="L167" s="43">
        <f>D$441*Table2[[#This Row],[Column11]]</f>
        <v>565.07021431045462</v>
      </c>
      <c r="M167" s="43">
        <f>ROUND(Table2[[#This Row],[Column9]]+Table2[[#This Row],[Column12]],2)</f>
        <v>565.07000000000005</v>
      </c>
      <c r="N167" s="43">
        <f>Table2[[#This Row],[Column6]]+Table2[[#This Row],[Column8]]+Table2[[#This Row],[Column13]]+0</f>
        <v>14860.07</v>
      </c>
      <c r="O167" s="19">
        <f t="shared" si="5"/>
        <v>7488345</v>
      </c>
    </row>
    <row r="168" spans="1:15" x14ac:dyDescent="0.25">
      <c r="A168" s="20" t="s">
        <v>172</v>
      </c>
      <c r="B168" s="5">
        <v>2702</v>
      </c>
      <c r="C168" s="6">
        <v>612</v>
      </c>
      <c r="D168" s="6">
        <v>28</v>
      </c>
      <c r="E168" s="6">
        <v>640</v>
      </c>
      <c r="F168" s="7">
        <v>55760</v>
      </c>
      <c r="G168" s="21">
        <f t="shared" si="4"/>
        <v>2.4178737064256424E-3</v>
      </c>
      <c r="H168" s="41"/>
      <c r="I168" s="43"/>
      <c r="J168" s="46">
        <f>Table2[[#This Row],[Column6]]+Table2[[#This Row],[Column8]]+Table2[[#This Row],[Column9]]</f>
        <v>55760</v>
      </c>
      <c r="K168" s="69">
        <f>Table2[[#This Row],[Column10]]/J$432</f>
        <v>2.4187001612105299E-3</v>
      </c>
      <c r="L168" s="43">
        <f>D$441*Table2[[#This Row],[Column11]]</f>
        <v>2204.1493634103499</v>
      </c>
      <c r="M168" s="43">
        <f>ROUND(Table2[[#This Row],[Column9]]+Table2[[#This Row],[Column12]],2)</f>
        <v>2204.15</v>
      </c>
      <c r="N168" s="43">
        <f>Table2[[#This Row],[Column6]]+Table2[[#This Row],[Column8]]+Table2[[#This Row],[Column13]]+0</f>
        <v>57964.15</v>
      </c>
      <c r="O168" s="19">
        <f t="shared" si="5"/>
        <v>7544105</v>
      </c>
    </row>
    <row r="169" spans="1:15" x14ac:dyDescent="0.25">
      <c r="A169" s="20" t="s">
        <v>173</v>
      </c>
      <c r="B169" s="5">
        <v>2730</v>
      </c>
      <c r="C169" s="6">
        <v>327</v>
      </c>
      <c r="D169" s="6">
        <v>31</v>
      </c>
      <c r="E169" s="6">
        <v>358</v>
      </c>
      <c r="F169" s="7">
        <v>12330</v>
      </c>
      <c r="G169" s="21">
        <f t="shared" si="4"/>
        <v>5.3465535868414942E-4</v>
      </c>
      <c r="H169" s="41"/>
      <c r="I169" s="43"/>
      <c r="J169" s="46">
        <f>Table2[[#This Row],[Column6]]+Table2[[#This Row],[Column8]]+Table2[[#This Row],[Column9]]</f>
        <v>12330</v>
      </c>
      <c r="K169" s="69">
        <f>Table2[[#This Row],[Column10]]/J$432</f>
        <v>5.3483810953597268E-4</v>
      </c>
      <c r="L169" s="43">
        <f>D$441*Table2[[#This Row],[Column11]]</f>
        <v>487.39529502958425</v>
      </c>
      <c r="M169" s="43">
        <f>ROUND(Table2[[#This Row],[Column9]]+Table2[[#This Row],[Column12]],2)</f>
        <v>487.4</v>
      </c>
      <c r="N169" s="43">
        <f>Table2[[#This Row],[Column6]]+Table2[[#This Row],[Column8]]+Table2[[#This Row],[Column13]]+0</f>
        <v>12817.4</v>
      </c>
      <c r="O169" s="19">
        <f t="shared" si="5"/>
        <v>7556435</v>
      </c>
    </row>
    <row r="170" spans="1:15" x14ac:dyDescent="0.25">
      <c r="A170" s="20" t="s">
        <v>174</v>
      </c>
      <c r="B170" s="5">
        <v>2737</v>
      </c>
      <c r="C170" s="6">
        <v>173</v>
      </c>
      <c r="D170" s="6"/>
      <c r="E170" s="6">
        <v>173</v>
      </c>
      <c r="F170" s="7">
        <v>7815</v>
      </c>
      <c r="G170" s="21">
        <f t="shared" si="4"/>
        <v>3.3887523342389521E-4</v>
      </c>
      <c r="H170" s="41"/>
      <c r="I170" s="43"/>
      <c r="J170" s="46">
        <f>Table2[[#This Row],[Column6]]+Table2[[#This Row],[Column8]]+Table2[[#This Row],[Column9]]</f>
        <v>7815</v>
      </c>
      <c r="K170" s="69">
        <f>Table2[[#This Row],[Column10]]/J$432</f>
        <v>3.3899106455990481E-4</v>
      </c>
      <c r="L170" s="43">
        <f>D$441*Table2[[#This Row],[Column11]]</f>
        <v>308.92086217811845</v>
      </c>
      <c r="M170" s="43">
        <f>ROUND(Table2[[#This Row],[Column9]]+Table2[[#This Row],[Column12]],2)</f>
        <v>308.92</v>
      </c>
      <c r="N170" s="43">
        <f>Table2[[#This Row],[Column6]]+Table2[[#This Row],[Column8]]+Table2[[#This Row],[Column13]]+0</f>
        <v>8123.92</v>
      </c>
      <c r="O170" s="19">
        <f t="shared" si="5"/>
        <v>7564250</v>
      </c>
    </row>
    <row r="171" spans="1:15" x14ac:dyDescent="0.25">
      <c r="A171" s="20" t="s">
        <v>175</v>
      </c>
      <c r="B171" s="5">
        <v>2758</v>
      </c>
      <c r="C171" s="8">
        <v>1921</v>
      </c>
      <c r="D171" s="6">
        <v>84</v>
      </c>
      <c r="E171" s="8">
        <v>2005</v>
      </c>
      <c r="F171" s="7">
        <v>88650</v>
      </c>
      <c r="G171" s="21">
        <f t="shared" si="4"/>
        <v>3.8440549511232639E-3</v>
      </c>
      <c r="H171" s="41"/>
      <c r="I171" s="43"/>
      <c r="J171" s="46">
        <f>Table2[[#This Row],[Column6]]+Table2[[#This Row],[Column8]]+Table2[[#This Row],[Column9]]</f>
        <v>88650</v>
      </c>
      <c r="K171" s="69">
        <f>Table2[[#This Row],[Column10]]/J$432</f>
        <v>3.8453688897294382E-3</v>
      </c>
      <c r="L171" s="43">
        <f>D$441*Table2[[#This Row],[Column11]]</f>
        <v>3504.2654423659883</v>
      </c>
      <c r="M171" s="43">
        <f>ROUND(Table2[[#This Row],[Column9]]+Table2[[#This Row],[Column12]],2)</f>
        <v>3504.27</v>
      </c>
      <c r="N171" s="43">
        <f>Table2[[#This Row],[Column6]]+Table2[[#This Row],[Column8]]+Table2[[#This Row],[Column13]]+0</f>
        <v>92154.27</v>
      </c>
      <c r="O171" s="19">
        <f t="shared" si="5"/>
        <v>7652900</v>
      </c>
    </row>
    <row r="172" spans="1:15" x14ac:dyDescent="0.25">
      <c r="A172" s="20" t="s">
        <v>176</v>
      </c>
      <c r="B172" s="5">
        <v>2793</v>
      </c>
      <c r="C172" s="8">
        <v>7196</v>
      </c>
      <c r="D172" s="6">
        <v>589</v>
      </c>
      <c r="E172" s="8">
        <v>7785</v>
      </c>
      <c r="F172" s="7">
        <v>233145</v>
      </c>
      <c r="G172" s="21">
        <f t="shared" si="4"/>
        <v>1.0109669391761235E-2</v>
      </c>
      <c r="H172" s="41"/>
      <c r="I172" s="43"/>
      <c r="J172" s="46">
        <f>Table2[[#This Row],[Column6]]+Table2[[#This Row],[Column8]]+Table2[[#This Row],[Column9]]</f>
        <v>233145</v>
      </c>
      <c r="K172" s="69">
        <f>Table2[[#This Row],[Column10]]/J$432</f>
        <v>1.0113124983598081E-2</v>
      </c>
      <c r="L172" s="43">
        <f>D$441*Table2[[#This Row],[Column11]]</f>
        <v>9216.0402319280129</v>
      </c>
      <c r="M172" s="43">
        <f>ROUND(Table2[[#This Row],[Column9]]+Table2[[#This Row],[Column12]],2)</f>
        <v>9216.0400000000009</v>
      </c>
      <c r="N172" s="43">
        <f>Table2[[#This Row],[Column6]]+Table2[[#This Row],[Column8]]+Table2[[#This Row],[Column13]]+0</f>
        <v>242361.04</v>
      </c>
      <c r="O172" s="19">
        <f t="shared" si="5"/>
        <v>7886045</v>
      </c>
    </row>
    <row r="173" spans="1:15" x14ac:dyDescent="0.25">
      <c r="A173" s="20" t="s">
        <v>177</v>
      </c>
      <c r="B173" s="5">
        <v>1376</v>
      </c>
      <c r="C173" s="8">
        <v>2427</v>
      </c>
      <c r="D173" s="6">
        <v>197</v>
      </c>
      <c r="E173" s="8">
        <v>2624</v>
      </c>
      <c r="F173" s="7">
        <v>211565</v>
      </c>
      <c r="G173" s="21">
        <f t="shared" si="4"/>
        <v>9.1739141086789999E-3</v>
      </c>
      <c r="H173" s="41"/>
      <c r="I173" s="43"/>
      <c r="J173" s="46">
        <f>Table2[[#This Row],[Column6]]+Table2[[#This Row],[Column8]]+Table2[[#This Row],[Column9]]</f>
        <v>211565</v>
      </c>
      <c r="K173" s="69">
        <f>Table2[[#This Row],[Column10]]/J$432</f>
        <v>9.1770498494710504E-3</v>
      </c>
      <c r="L173" s="43">
        <f>D$441*Table2[[#This Row],[Column11]]</f>
        <v>8362.9996425737208</v>
      </c>
      <c r="M173" s="43">
        <f>ROUND(Table2[[#This Row],[Column9]]+Table2[[#This Row],[Column12]],2)</f>
        <v>8363</v>
      </c>
      <c r="N173" s="43">
        <f>Table2[[#This Row],[Column6]]+Table2[[#This Row],[Column8]]+Table2[[#This Row],[Column13]]+0</f>
        <v>219928</v>
      </c>
      <c r="O173" s="19">
        <f t="shared" si="5"/>
        <v>8097610</v>
      </c>
    </row>
    <row r="174" spans="1:15" x14ac:dyDescent="0.25">
      <c r="A174" s="20" t="s">
        <v>178</v>
      </c>
      <c r="B174" s="5">
        <v>2800</v>
      </c>
      <c r="C174" s="8">
        <v>1139</v>
      </c>
      <c r="D174" s="6">
        <v>90</v>
      </c>
      <c r="E174" s="8">
        <v>1229</v>
      </c>
      <c r="F174" s="7">
        <v>78600</v>
      </c>
      <c r="G174" s="21">
        <f t="shared" si="4"/>
        <v>3.4082653035339937E-3</v>
      </c>
      <c r="H174" s="41"/>
      <c r="I174" s="43"/>
      <c r="J174" s="46">
        <f>Table2[[#This Row],[Column6]]+Table2[[#This Row],[Column8]]+Table2[[#This Row],[Column9]]</f>
        <v>78600</v>
      </c>
      <c r="K174" s="69">
        <f>Table2[[#This Row],[Column10]]/J$432</f>
        <v>3.4094302846332074E-3</v>
      </c>
      <c r="L174" s="43">
        <f>D$441*Table2[[#This Row],[Column11]]</f>
        <v>3106.9967712348189</v>
      </c>
      <c r="M174" s="43">
        <f>ROUND(Table2[[#This Row],[Column9]]+Table2[[#This Row],[Column12]],2)</f>
        <v>3107</v>
      </c>
      <c r="N174" s="43">
        <f>Table2[[#This Row],[Column6]]+Table2[[#This Row],[Column8]]+Table2[[#This Row],[Column13]]+0</f>
        <v>81707</v>
      </c>
      <c r="O174" s="19">
        <f t="shared" si="5"/>
        <v>8176210</v>
      </c>
    </row>
    <row r="175" spans="1:15" x14ac:dyDescent="0.25">
      <c r="A175" s="20" t="s">
        <v>179</v>
      </c>
      <c r="B175" s="5">
        <v>2814</v>
      </c>
      <c r="C175" s="6">
        <v>507</v>
      </c>
      <c r="D175" s="6">
        <v>35</v>
      </c>
      <c r="E175" s="6">
        <v>542</v>
      </c>
      <c r="F175" s="7">
        <v>45695</v>
      </c>
      <c r="G175" s="21">
        <f t="shared" si="4"/>
        <v>1.9814336265265376E-3</v>
      </c>
      <c r="H175" s="41"/>
      <c r="I175" s="43"/>
      <c r="J175" s="46">
        <f>Table2[[#This Row],[Column6]]+Table2[[#This Row],[Column8]]+Table2[[#This Row],[Column9]]</f>
        <v>45695</v>
      </c>
      <c r="K175" s="69">
        <f>Table2[[#This Row],[Column10]]/J$432</f>
        <v>1.982110901479827E-3</v>
      </c>
      <c r="L175" s="43">
        <f>D$441*Table2[[#This Row],[Column11]]</f>
        <v>1806.287753964059</v>
      </c>
      <c r="M175" s="43">
        <f>ROUND(Table2[[#This Row],[Column9]]+Table2[[#This Row],[Column12]],2)</f>
        <v>1806.29</v>
      </c>
      <c r="N175" s="43">
        <f>Table2[[#This Row],[Column6]]+Table2[[#This Row],[Column8]]+Table2[[#This Row],[Column13]]+0</f>
        <v>47501.29</v>
      </c>
      <c r="O175" s="19">
        <f t="shared" si="5"/>
        <v>8221905</v>
      </c>
    </row>
    <row r="176" spans="1:15" x14ac:dyDescent="0.25">
      <c r="A176" s="20" t="s">
        <v>180</v>
      </c>
      <c r="B176" s="5">
        <v>5960</v>
      </c>
      <c r="C176" s="6">
        <v>649</v>
      </c>
      <c r="D176" s="6"/>
      <c r="E176" s="6">
        <v>649</v>
      </c>
      <c r="F176" s="7">
        <v>36560</v>
      </c>
      <c r="G176" s="21">
        <f t="shared" si="4"/>
        <v>1.585320349837186E-3</v>
      </c>
      <c r="H176" s="41"/>
      <c r="I176" s="43"/>
      <c r="J176" s="46">
        <f>Table2[[#This Row],[Column6]]+Table2[[#This Row],[Column8]]+Table2[[#This Row],[Column9]]</f>
        <v>36560</v>
      </c>
      <c r="K176" s="69">
        <f>Table2[[#This Row],[Column10]]/J$432</f>
        <v>1.5858622290863876E-3</v>
      </c>
      <c r="L176" s="43">
        <f>D$441*Table2[[#This Row],[Column11]]</f>
        <v>1445.1883200552795</v>
      </c>
      <c r="M176" s="43">
        <f>ROUND(Table2[[#This Row],[Column9]]+Table2[[#This Row],[Column12]],2)</f>
        <v>1445.19</v>
      </c>
      <c r="N176" s="43">
        <f>Table2[[#This Row],[Column6]]+Table2[[#This Row],[Column8]]+Table2[[#This Row],[Column13]]+0</f>
        <v>38005.19</v>
      </c>
      <c r="O176" s="19">
        <f t="shared" si="5"/>
        <v>8258465</v>
      </c>
    </row>
    <row r="177" spans="1:15" x14ac:dyDescent="0.25">
      <c r="A177" s="20" t="s">
        <v>181</v>
      </c>
      <c r="B177" s="5">
        <v>2828</v>
      </c>
      <c r="C177" s="6">
        <v>791</v>
      </c>
      <c r="D177" s="6">
        <v>89</v>
      </c>
      <c r="E177" s="6">
        <v>880</v>
      </c>
      <c r="F177" s="7">
        <v>50660</v>
      </c>
      <c r="G177" s="21">
        <f t="shared" si="4"/>
        <v>2.1967267210818335E-3</v>
      </c>
      <c r="H177" s="41"/>
      <c r="I177" s="43"/>
      <c r="J177" s="46">
        <f>Table2[[#This Row],[Column6]]+Table2[[#This Row],[Column8]]+Table2[[#This Row],[Column9]]</f>
        <v>50660</v>
      </c>
      <c r="K177" s="69">
        <f>Table2[[#This Row],[Column10]]/J$432</f>
        <v>2.1974775854900546E-3</v>
      </c>
      <c r="L177" s="43">
        <f>D$441*Table2[[#This Row],[Column11]]</f>
        <v>2002.5503362691593</v>
      </c>
      <c r="M177" s="43">
        <f>ROUND(Table2[[#This Row],[Column9]]+Table2[[#This Row],[Column12]],2)</f>
        <v>2002.55</v>
      </c>
      <c r="N177" s="43">
        <f>Table2[[#This Row],[Column6]]+Table2[[#This Row],[Column8]]+Table2[[#This Row],[Column13]]+0</f>
        <v>52662.55</v>
      </c>
      <c r="O177" s="19">
        <f t="shared" si="5"/>
        <v>8309125</v>
      </c>
    </row>
    <row r="178" spans="1:15" x14ac:dyDescent="0.25">
      <c r="A178" s="20" t="s">
        <v>182</v>
      </c>
      <c r="B178" s="5">
        <v>2835</v>
      </c>
      <c r="C178" s="8">
        <v>2992</v>
      </c>
      <c r="D178" s="6">
        <v>48</v>
      </c>
      <c r="E178" s="8">
        <v>3040</v>
      </c>
      <c r="F178" s="7">
        <v>76940</v>
      </c>
      <c r="G178" s="21">
        <f t="shared" si="4"/>
        <v>3.3362841279122838E-3</v>
      </c>
      <c r="H178" s="41"/>
      <c r="I178" s="43"/>
      <c r="J178" s="46">
        <f>Table2[[#This Row],[Column6]]+Table2[[#This Row],[Column8]]+Table2[[#This Row],[Column9]]</f>
        <v>76940</v>
      </c>
      <c r="K178" s="69">
        <f>Table2[[#This Row],[Column10]]/J$432</f>
        <v>3.3374245050849746E-3</v>
      </c>
      <c r="L178" s="43">
        <f>D$441*Table2[[#This Row],[Column11]]</f>
        <v>3041.3782643614118</v>
      </c>
      <c r="M178" s="43">
        <f>ROUND(Table2[[#This Row],[Column9]]+Table2[[#This Row],[Column12]],2)</f>
        <v>3041.38</v>
      </c>
      <c r="N178" s="43">
        <f>Table2[[#This Row],[Column6]]+Table2[[#This Row],[Column8]]+Table2[[#This Row],[Column13]]+0</f>
        <v>79981.38</v>
      </c>
      <c r="O178" s="19">
        <f t="shared" si="5"/>
        <v>8386065</v>
      </c>
    </row>
    <row r="179" spans="1:15" x14ac:dyDescent="0.25">
      <c r="A179" s="20" t="s">
        <v>183</v>
      </c>
      <c r="B179" s="5">
        <v>2842</v>
      </c>
      <c r="C179" s="6">
        <v>127</v>
      </c>
      <c r="D179" s="6"/>
      <c r="E179" s="6">
        <v>127</v>
      </c>
      <c r="F179" s="7">
        <v>2390</v>
      </c>
      <c r="G179" s="21">
        <f t="shared" si="4"/>
        <v>1.0363554803366724E-4</v>
      </c>
      <c r="H179" s="41"/>
      <c r="I179" s="43"/>
      <c r="J179" s="46">
        <f>Table2[[#This Row],[Column6]]+Table2[[#This Row],[Column8]]+Table2[[#This Row],[Column9]]</f>
        <v>2390</v>
      </c>
      <c r="K179" s="69">
        <f>Table2[[#This Row],[Column10]]/J$432</f>
        <v>1.0367097175920314E-4</v>
      </c>
      <c r="L179" s="43">
        <f>D$441*Table2[[#This Row],[Column11]]</f>
        <v>94.474838209303016</v>
      </c>
      <c r="M179" s="43">
        <f>ROUND(Table2[[#This Row],[Column9]]+Table2[[#This Row],[Column12]],2)</f>
        <v>94.47</v>
      </c>
      <c r="N179" s="43">
        <f>Table2[[#This Row],[Column6]]+Table2[[#This Row],[Column8]]+Table2[[#This Row],[Column13]]+0</f>
        <v>2484.4699999999998</v>
      </c>
      <c r="O179" s="19">
        <f t="shared" si="5"/>
        <v>8388455</v>
      </c>
    </row>
    <row r="180" spans="1:15" x14ac:dyDescent="0.25">
      <c r="A180" s="20" t="s">
        <v>184</v>
      </c>
      <c r="B180" s="5">
        <v>1848</v>
      </c>
      <c r="C180" s="6">
        <v>623</v>
      </c>
      <c r="D180" s="6"/>
      <c r="E180" s="6">
        <v>623</v>
      </c>
      <c r="F180" s="7">
        <v>17565</v>
      </c>
      <c r="G180" s="21">
        <f t="shared" si="4"/>
        <v>7.6165623481647072E-4</v>
      </c>
      <c r="H180" s="41"/>
      <c r="I180" s="43"/>
      <c r="J180" s="46">
        <f>Table2[[#This Row],[Column6]]+Table2[[#This Row],[Column8]]+Table2[[#This Row],[Column9]]</f>
        <v>17565</v>
      </c>
      <c r="K180" s="69">
        <f>Table2[[#This Row],[Column10]]/J$432</f>
        <v>7.6191657696669584E-4</v>
      </c>
      <c r="L180" s="43">
        <f>D$441*Table2[[#This Row],[Column11]]</f>
        <v>694.33076700686513</v>
      </c>
      <c r="M180" s="43">
        <f>ROUND(Table2[[#This Row],[Column9]]+Table2[[#This Row],[Column12]],2)</f>
        <v>694.33</v>
      </c>
      <c r="N180" s="43">
        <f>Table2[[#This Row],[Column6]]+Table2[[#This Row],[Column8]]+Table2[[#This Row],[Column13]]+0</f>
        <v>18259.330000000002</v>
      </c>
      <c r="O180" s="19">
        <f t="shared" si="5"/>
        <v>8406020</v>
      </c>
    </row>
    <row r="181" spans="1:15" x14ac:dyDescent="0.25">
      <c r="A181" s="20" t="s">
        <v>185</v>
      </c>
      <c r="B181" s="5">
        <v>2849</v>
      </c>
      <c r="C181" s="8">
        <v>1470</v>
      </c>
      <c r="D181" s="6">
        <v>63</v>
      </c>
      <c r="E181" s="8">
        <v>1533</v>
      </c>
      <c r="F181" s="7">
        <v>69315</v>
      </c>
      <c r="G181" s="21">
        <f t="shared" si="4"/>
        <v>3.0056477037462949E-3</v>
      </c>
      <c r="H181" s="41"/>
      <c r="I181" s="43"/>
      <c r="J181" s="46">
        <f>Table2[[#This Row],[Column6]]+Table2[[#This Row],[Column8]]+Table2[[#This Row],[Column9]]</f>
        <v>69315</v>
      </c>
      <c r="K181" s="69">
        <f>Table2[[#This Row],[Column10]]/J$432</f>
        <v>3.006675065895048E-3</v>
      </c>
      <c r="L181" s="43">
        <f>D$441*Table2[[#This Row],[Column11]]</f>
        <v>2739.9679541748278</v>
      </c>
      <c r="M181" s="43">
        <f>ROUND(Table2[[#This Row],[Column9]]+Table2[[#This Row],[Column12]],2)</f>
        <v>2739.97</v>
      </c>
      <c r="N181" s="43">
        <f>Table2[[#This Row],[Column6]]+Table2[[#This Row],[Column8]]+Table2[[#This Row],[Column13]]+0</f>
        <v>72054.97</v>
      </c>
      <c r="O181" s="19">
        <f t="shared" si="5"/>
        <v>8475335</v>
      </c>
    </row>
    <row r="182" spans="1:15" x14ac:dyDescent="0.25">
      <c r="A182" s="20" t="s">
        <v>186</v>
      </c>
      <c r="B182" s="5">
        <v>2856</v>
      </c>
      <c r="C182" s="6">
        <v>549</v>
      </c>
      <c r="D182" s="6">
        <v>39</v>
      </c>
      <c r="E182" s="6">
        <v>588</v>
      </c>
      <c r="F182" s="7">
        <v>19275</v>
      </c>
      <c r="G182" s="21">
        <f t="shared" si="4"/>
        <v>8.3580551813763014E-4</v>
      </c>
      <c r="H182" s="41"/>
      <c r="I182" s="43"/>
      <c r="J182" s="46">
        <f>Table2[[#This Row],[Column6]]+Table2[[#This Row],[Column8]]+Table2[[#This Row],[Column9]]</f>
        <v>19275</v>
      </c>
      <c r="K182" s="69">
        <f>Table2[[#This Row],[Column10]]/J$432</f>
        <v>8.360912052965022E-4</v>
      </c>
      <c r="L182" s="43">
        <f>D$441*Table2[[#This Row],[Column11]]</f>
        <v>761.92573493067596</v>
      </c>
      <c r="M182" s="43">
        <f>ROUND(Table2[[#This Row],[Column9]]+Table2[[#This Row],[Column12]],2)</f>
        <v>761.93</v>
      </c>
      <c r="N182" s="43">
        <f>Table2[[#This Row],[Column6]]+Table2[[#This Row],[Column8]]+Table2[[#This Row],[Column13]]+0</f>
        <v>20036.93</v>
      </c>
      <c r="O182" s="19">
        <f t="shared" si="5"/>
        <v>8494610</v>
      </c>
    </row>
    <row r="183" spans="1:15" x14ac:dyDescent="0.25">
      <c r="A183" s="20" t="s">
        <v>187</v>
      </c>
      <c r="B183" s="5">
        <v>2863</v>
      </c>
      <c r="C183" s="6">
        <v>170</v>
      </c>
      <c r="D183" s="6"/>
      <c r="E183" s="6">
        <v>170</v>
      </c>
      <c r="F183" s="7">
        <v>8515</v>
      </c>
      <c r="G183" s="21">
        <f t="shared" si="4"/>
        <v>3.6922874121618265E-4</v>
      </c>
      <c r="H183" s="41"/>
      <c r="I183" s="43"/>
      <c r="J183" s="46">
        <f>Table2[[#This Row],[Column6]]+Table2[[#This Row],[Column8]]+Table2[[#This Row],[Column9]]</f>
        <v>8515</v>
      </c>
      <c r="K183" s="69">
        <f>Table2[[#This Row],[Column10]]/J$432</f>
        <v>3.6935494750193082E-4</v>
      </c>
      <c r="L183" s="43">
        <f>D$441*Table2[[#This Row],[Column11]]</f>
        <v>336.59131688377204</v>
      </c>
      <c r="M183" s="43">
        <f>ROUND(Table2[[#This Row],[Column9]]+Table2[[#This Row],[Column12]],2)</f>
        <v>336.59</v>
      </c>
      <c r="N183" s="43">
        <f>Table2[[#This Row],[Column6]]+Table2[[#This Row],[Column8]]+Table2[[#This Row],[Column13]]+0</f>
        <v>8851.59</v>
      </c>
      <c r="O183" s="19">
        <f t="shared" si="5"/>
        <v>8503125</v>
      </c>
    </row>
    <row r="184" spans="1:15" x14ac:dyDescent="0.25">
      <c r="A184" s="20" t="s">
        <v>188</v>
      </c>
      <c r="B184" s="5">
        <v>3862</v>
      </c>
      <c r="C184" s="6">
        <v>441</v>
      </c>
      <c r="D184" s="6">
        <v>16</v>
      </c>
      <c r="E184" s="6">
        <v>457</v>
      </c>
      <c r="F184" s="7">
        <v>10810</v>
      </c>
      <c r="G184" s="21">
        <f t="shared" si="4"/>
        <v>4.6874488462089661E-4</v>
      </c>
      <c r="H184" s="41"/>
      <c r="I184" s="43"/>
      <c r="J184" s="46">
        <f>Table2[[#This Row],[Column6]]+Table2[[#This Row],[Column8]]+Table2[[#This Row],[Column9]]</f>
        <v>10810</v>
      </c>
      <c r="K184" s="69">
        <f>Table2[[#This Row],[Column10]]/J$432</f>
        <v>4.689051065761447E-4</v>
      </c>
      <c r="L184" s="43">
        <f>D$441*Table2[[#This Row],[Column11]]</f>
        <v>427.3108790973078</v>
      </c>
      <c r="M184" s="43">
        <f>ROUND(Table2[[#This Row],[Column9]]+Table2[[#This Row],[Column12]],2)</f>
        <v>427.31</v>
      </c>
      <c r="N184" s="43">
        <f>Table2[[#This Row],[Column6]]+Table2[[#This Row],[Column8]]+Table2[[#This Row],[Column13]]+0</f>
        <v>11237.31</v>
      </c>
      <c r="O184" s="19">
        <f t="shared" si="5"/>
        <v>8513935</v>
      </c>
    </row>
    <row r="185" spans="1:15" x14ac:dyDescent="0.25">
      <c r="A185" s="20" t="s">
        <v>189</v>
      </c>
      <c r="B185" s="5">
        <v>2885</v>
      </c>
      <c r="C185" s="8">
        <v>1622</v>
      </c>
      <c r="D185" s="6">
        <v>53</v>
      </c>
      <c r="E185" s="8">
        <v>1675</v>
      </c>
      <c r="F185" s="7">
        <v>53785</v>
      </c>
      <c r="G185" s="21">
        <f t="shared" si="4"/>
        <v>2.3322334522974026E-3</v>
      </c>
      <c r="H185" s="41"/>
      <c r="I185" s="43"/>
      <c r="J185" s="46">
        <f>Table2[[#This Row],[Column6]]+Table2[[#This Row],[Column8]]+Table2[[#This Row],[Column9]]</f>
        <v>53785</v>
      </c>
      <c r="K185" s="69">
        <f>Table2[[#This Row],[Column10]]/J$432</f>
        <v>2.333030634338385E-3</v>
      </c>
      <c r="L185" s="43">
        <f>D$441*Table2[[#This Row],[Column11]]</f>
        <v>2126.0791519193986</v>
      </c>
      <c r="M185" s="43">
        <f>ROUND(Table2[[#This Row],[Column9]]+Table2[[#This Row],[Column12]],2)</f>
        <v>2126.08</v>
      </c>
      <c r="N185" s="43">
        <f>Table2[[#This Row],[Column6]]+Table2[[#This Row],[Column8]]+Table2[[#This Row],[Column13]]+0</f>
        <v>55911.08</v>
      </c>
      <c r="O185" s="19">
        <f t="shared" si="5"/>
        <v>8567720</v>
      </c>
    </row>
    <row r="186" spans="1:15" x14ac:dyDescent="0.25">
      <c r="A186" s="20" t="s">
        <v>190</v>
      </c>
      <c r="B186" s="5">
        <v>2884</v>
      </c>
      <c r="C186" s="8">
        <v>1034</v>
      </c>
      <c r="D186" s="6"/>
      <c r="E186" s="8">
        <v>1034</v>
      </c>
      <c r="F186" s="7">
        <v>46235</v>
      </c>
      <c r="G186" s="21">
        <f t="shared" si="4"/>
        <v>2.004849189680588E-3</v>
      </c>
      <c r="H186" s="41"/>
      <c r="I186" s="43"/>
      <c r="J186" s="46">
        <f>Table2[[#This Row],[Column6]]+Table2[[#This Row],[Column8]]+Table2[[#This Row],[Column9]]</f>
        <v>46235</v>
      </c>
      <c r="K186" s="69">
        <f>Table2[[#This Row],[Column10]]/J$432</f>
        <v>2.0055344683208185E-3</v>
      </c>
      <c r="L186" s="43">
        <f>D$441*Table2[[#This Row],[Column11]]</f>
        <v>1827.6335333084203</v>
      </c>
      <c r="M186" s="43">
        <f>ROUND(Table2[[#This Row],[Column9]]+Table2[[#This Row],[Column12]],2)</f>
        <v>1827.63</v>
      </c>
      <c r="N186" s="43">
        <f>Table2[[#This Row],[Column6]]+Table2[[#This Row],[Column8]]+Table2[[#This Row],[Column13]]+0</f>
        <v>48062.63</v>
      </c>
      <c r="O186" s="19">
        <f t="shared" si="5"/>
        <v>8613955</v>
      </c>
    </row>
    <row r="187" spans="1:15" x14ac:dyDescent="0.25">
      <c r="A187" s="20" t="s">
        <v>191</v>
      </c>
      <c r="B187" s="5">
        <v>2891</v>
      </c>
      <c r="C187" s="6">
        <v>218</v>
      </c>
      <c r="D187" s="6"/>
      <c r="E187" s="6">
        <v>218</v>
      </c>
      <c r="F187" s="7">
        <v>17500</v>
      </c>
      <c r="G187" s="21">
        <f t="shared" si="4"/>
        <v>7.5883769480718688E-4</v>
      </c>
      <c r="H187" s="41"/>
      <c r="I187" s="43"/>
      <c r="J187" s="46">
        <f>Table2[[#This Row],[Column6]]+Table2[[#This Row],[Column8]]+Table2[[#This Row],[Column9]]</f>
        <v>17500</v>
      </c>
      <c r="K187" s="69">
        <f>Table2[[#This Row],[Column10]]/J$432</f>
        <v>7.5909707355065051E-4</v>
      </c>
      <c r="L187" s="43">
        <f>D$441*Table2[[#This Row],[Column11]]</f>
        <v>691.76136764134003</v>
      </c>
      <c r="M187" s="43">
        <f>ROUND(Table2[[#This Row],[Column9]]+Table2[[#This Row],[Column12]],2)</f>
        <v>691.76</v>
      </c>
      <c r="N187" s="43">
        <f>Table2[[#This Row],[Column6]]+Table2[[#This Row],[Column8]]+Table2[[#This Row],[Column13]]+0</f>
        <v>18191.759999999998</v>
      </c>
      <c r="O187" s="19">
        <f t="shared" si="5"/>
        <v>8631455</v>
      </c>
    </row>
    <row r="188" spans="1:15" x14ac:dyDescent="0.25">
      <c r="A188" s="20" t="s">
        <v>192</v>
      </c>
      <c r="B188" s="5">
        <v>2898</v>
      </c>
      <c r="C188" s="6">
        <v>460</v>
      </c>
      <c r="D188" s="6">
        <v>6</v>
      </c>
      <c r="E188" s="6">
        <v>466</v>
      </c>
      <c r="F188" s="7">
        <v>15990</v>
      </c>
      <c r="G188" s="21">
        <f t="shared" si="4"/>
        <v>6.9336084228382392E-4</v>
      </c>
      <c r="H188" s="41"/>
      <c r="I188" s="43"/>
      <c r="J188" s="46">
        <f>Table2[[#This Row],[Column6]]+Table2[[#This Row],[Column8]]+Table2[[#This Row],[Column9]]</f>
        <v>15990</v>
      </c>
      <c r="K188" s="69">
        <f>Table2[[#This Row],[Column10]]/J$432</f>
        <v>6.9359784034713726E-4</v>
      </c>
      <c r="L188" s="43">
        <f>D$441*Table2[[#This Row],[Column11]]</f>
        <v>632.0722439191444</v>
      </c>
      <c r="M188" s="43">
        <f>ROUND(Table2[[#This Row],[Column9]]+Table2[[#This Row],[Column12]],2)</f>
        <v>632.07000000000005</v>
      </c>
      <c r="N188" s="43">
        <f>Table2[[#This Row],[Column6]]+Table2[[#This Row],[Column8]]+Table2[[#This Row],[Column13]]+0</f>
        <v>16622.07</v>
      </c>
      <c r="O188" s="19">
        <f t="shared" si="5"/>
        <v>8647445</v>
      </c>
    </row>
    <row r="189" spans="1:15" x14ac:dyDescent="0.25">
      <c r="A189" s="20" t="s">
        <v>193</v>
      </c>
      <c r="B189" s="5">
        <v>3647</v>
      </c>
      <c r="C189" s="6">
        <v>445</v>
      </c>
      <c r="D189" s="6"/>
      <c r="E189" s="6">
        <v>445</v>
      </c>
      <c r="F189" s="7">
        <v>88820</v>
      </c>
      <c r="G189" s="21">
        <f t="shared" si="4"/>
        <v>3.8514265173013912E-3</v>
      </c>
      <c r="H189" s="41"/>
      <c r="I189" s="43"/>
      <c r="J189" s="46">
        <f>Table2[[#This Row],[Column6]]+Table2[[#This Row],[Column8]]+Table2[[#This Row],[Column9]]</f>
        <v>88820</v>
      </c>
      <c r="K189" s="69">
        <f>Table2[[#This Row],[Column10]]/J$432</f>
        <v>3.8527429755867873E-3</v>
      </c>
      <c r="L189" s="43">
        <f>D$441*Table2[[#This Row],[Column11]]</f>
        <v>3510.9854099373615</v>
      </c>
      <c r="M189" s="43">
        <f>ROUND(Table2[[#This Row],[Column9]]+Table2[[#This Row],[Column12]],2)</f>
        <v>3510.99</v>
      </c>
      <c r="N189" s="43">
        <f>Table2[[#This Row],[Column6]]+Table2[[#This Row],[Column8]]+Table2[[#This Row],[Column13]]+0</f>
        <v>92330.99</v>
      </c>
      <c r="O189" s="19">
        <f t="shared" si="5"/>
        <v>8736265</v>
      </c>
    </row>
    <row r="190" spans="1:15" x14ac:dyDescent="0.25">
      <c r="A190" s="20" t="s">
        <v>194</v>
      </c>
      <c r="B190" s="5">
        <v>2912</v>
      </c>
      <c r="C190" s="6">
        <v>249</v>
      </c>
      <c r="D190" s="6">
        <v>28</v>
      </c>
      <c r="E190" s="6">
        <v>277</v>
      </c>
      <c r="F190" s="7">
        <v>18080</v>
      </c>
      <c r="G190" s="21">
        <f t="shared" si="4"/>
        <v>7.8398774412079654E-4</v>
      </c>
      <c r="H190" s="41"/>
      <c r="I190" s="43"/>
      <c r="J190" s="46">
        <f>Table2[[#This Row],[Column6]]+Table2[[#This Row],[Column8]]+Table2[[#This Row],[Column9]]</f>
        <v>18080</v>
      </c>
      <c r="K190" s="69">
        <f>Table2[[#This Row],[Column10]]/J$432</f>
        <v>7.842557194169007E-4</v>
      </c>
      <c r="L190" s="43">
        <f>D$441*Table2[[#This Row],[Column11]]</f>
        <v>714.68831582602456</v>
      </c>
      <c r="M190" s="43">
        <f>ROUND(Table2[[#This Row],[Column9]]+Table2[[#This Row],[Column12]],2)</f>
        <v>714.69</v>
      </c>
      <c r="N190" s="43">
        <f>Table2[[#This Row],[Column6]]+Table2[[#This Row],[Column8]]+Table2[[#This Row],[Column13]]+0</f>
        <v>18794.689999999999</v>
      </c>
      <c r="O190" s="19">
        <f t="shared" si="5"/>
        <v>8754345</v>
      </c>
    </row>
    <row r="191" spans="1:15" x14ac:dyDescent="0.25">
      <c r="A191" s="20" t="s">
        <v>195</v>
      </c>
      <c r="B191" s="5">
        <v>2940</v>
      </c>
      <c r="C191" s="6">
        <v>159</v>
      </c>
      <c r="D191" s="6"/>
      <c r="E191" s="6">
        <v>159</v>
      </c>
      <c r="F191" s="7">
        <v>12290</v>
      </c>
      <c r="G191" s="21">
        <f t="shared" si="4"/>
        <v>5.3292087252459011E-4</v>
      </c>
      <c r="H191" s="41"/>
      <c r="I191" s="43"/>
      <c r="J191" s="46">
        <f>Table2[[#This Row],[Column6]]+Table2[[#This Row],[Column8]]+Table2[[#This Row],[Column9]]</f>
        <v>12290</v>
      </c>
      <c r="K191" s="69">
        <f>Table2[[#This Row],[Column10]]/J$432</f>
        <v>5.3310303051071401E-4</v>
      </c>
      <c r="L191" s="43">
        <f>D$441*Table2[[#This Row],[Column11]]</f>
        <v>485.81412618926112</v>
      </c>
      <c r="M191" s="43">
        <f>ROUND(Table2[[#This Row],[Column9]]+Table2[[#This Row],[Column12]],2)</f>
        <v>485.81</v>
      </c>
      <c r="N191" s="43">
        <f>Table2[[#This Row],[Column6]]+Table2[[#This Row],[Column8]]+Table2[[#This Row],[Column13]]+0</f>
        <v>12775.81</v>
      </c>
      <c r="O191" s="19">
        <f t="shared" si="5"/>
        <v>8766635</v>
      </c>
    </row>
    <row r="192" spans="1:15" x14ac:dyDescent="0.25">
      <c r="A192" s="20" t="s">
        <v>196</v>
      </c>
      <c r="B192" s="5">
        <v>2961</v>
      </c>
      <c r="C192" s="6">
        <v>239</v>
      </c>
      <c r="D192" s="6"/>
      <c r="E192" s="6">
        <v>239</v>
      </c>
      <c r="F192" s="7">
        <v>11140</v>
      </c>
      <c r="G192" s="21">
        <f t="shared" si="4"/>
        <v>4.830543954372607E-4</v>
      </c>
      <c r="H192" s="41"/>
      <c r="I192" s="43"/>
      <c r="J192" s="46">
        <f>Table2[[#This Row],[Column6]]+Table2[[#This Row],[Column8]]+Table2[[#This Row],[Column9]]</f>
        <v>11140</v>
      </c>
      <c r="K192" s="69">
        <f>Table2[[#This Row],[Column10]]/J$432</f>
        <v>4.8321950853452841E-4</v>
      </c>
      <c r="L192" s="43">
        <f>D$441*Table2[[#This Row],[Column11]]</f>
        <v>440.35552202997309</v>
      </c>
      <c r="M192" s="43">
        <f>ROUND(Table2[[#This Row],[Column9]]+Table2[[#This Row],[Column12]],2)</f>
        <v>440.36</v>
      </c>
      <c r="N192" s="43">
        <f>Table2[[#This Row],[Column6]]+Table2[[#This Row],[Column8]]+Table2[[#This Row],[Column13]]+0</f>
        <v>11580.36</v>
      </c>
      <c r="O192" s="19">
        <f t="shared" si="5"/>
        <v>8777775</v>
      </c>
    </row>
    <row r="193" spans="1:15" x14ac:dyDescent="0.25">
      <c r="A193" s="20" t="s">
        <v>197</v>
      </c>
      <c r="B193" s="5">
        <v>3087</v>
      </c>
      <c r="C193" s="6">
        <v>75</v>
      </c>
      <c r="D193" s="6"/>
      <c r="E193" s="6">
        <v>75</v>
      </c>
      <c r="F193" s="7">
        <v>1800</v>
      </c>
      <c r="G193" s="21">
        <f t="shared" si="4"/>
        <v>7.8051877180167805E-5</v>
      </c>
      <c r="H193" s="41"/>
      <c r="I193" s="43"/>
      <c r="J193" s="46">
        <f>Table2[[#This Row],[Column6]]+Table2[[#This Row],[Column8]]+Table2[[#This Row],[Column9]]</f>
        <v>1800</v>
      </c>
      <c r="K193" s="69">
        <f>Table2[[#This Row],[Column10]]/J$432</f>
        <v>7.8078556136638335E-5</v>
      </c>
      <c r="L193" s="43">
        <f>D$441*Table2[[#This Row],[Column11]]</f>
        <v>71.152597814537828</v>
      </c>
      <c r="M193" s="43">
        <f>ROUND(Table2[[#This Row],[Column9]]+Table2[[#This Row],[Column12]],2)</f>
        <v>71.150000000000006</v>
      </c>
      <c r="N193" s="43">
        <f>Table2[[#This Row],[Column6]]+Table2[[#This Row],[Column8]]+Table2[[#This Row],[Column13]]+0</f>
        <v>1871.15</v>
      </c>
      <c r="O193" s="19">
        <f t="shared" si="5"/>
        <v>8779575</v>
      </c>
    </row>
    <row r="194" spans="1:15" x14ac:dyDescent="0.25">
      <c r="A194" s="20" t="s">
        <v>198</v>
      </c>
      <c r="B194" s="5">
        <v>3094</v>
      </c>
      <c r="C194" s="6">
        <v>73</v>
      </c>
      <c r="D194" s="6"/>
      <c r="E194" s="6">
        <v>73</v>
      </c>
      <c r="F194" s="7">
        <v>2195</v>
      </c>
      <c r="G194" s="21">
        <f t="shared" si="4"/>
        <v>9.5179928005815738E-5</v>
      </c>
      <c r="H194" s="41"/>
      <c r="I194" s="43"/>
      <c r="J194" s="46">
        <f>Table2[[#This Row],[Column6]]+Table2[[#This Row],[Column8]]+Table2[[#This Row],[Column9]]</f>
        <v>2195</v>
      </c>
      <c r="K194" s="69">
        <f>Table2[[#This Row],[Column10]]/J$432</f>
        <v>9.5212461511067314E-5</v>
      </c>
      <c r="L194" s="43">
        <f>D$441*Table2[[#This Row],[Column11]]</f>
        <v>86.766640112728084</v>
      </c>
      <c r="M194" s="43">
        <f>ROUND(Table2[[#This Row],[Column9]]+Table2[[#This Row],[Column12]],2)</f>
        <v>86.77</v>
      </c>
      <c r="N194" s="43">
        <f>Table2[[#This Row],[Column6]]+Table2[[#This Row],[Column8]]+Table2[[#This Row],[Column13]]+0</f>
        <v>2281.77</v>
      </c>
      <c r="O194" s="19">
        <f t="shared" si="5"/>
        <v>8781770</v>
      </c>
    </row>
    <row r="195" spans="1:15" x14ac:dyDescent="0.25">
      <c r="A195" s="20" t="s">
        <v>199</v>
      </c>
      <c r="B195" s="5">
        <v>3129</v>
      </c>
      <c r="C195" s="6">
        <v>42</v>
      </c>
      <c r="D195" s="6">
        <v>3</v>
      </c>
      <c r="E195" s="6">
        <v>45</v>
      </c>
      <c r="F195" s="7">
        <v>755</v>
      </c>
      <c r="G195" s="21">
        <f t="shared" si="4"/>
        <v>3.2738426261681494E-5</v>
      </c>
      <c r="H195" s="41"/>
      <c r="I195" s="43"/>
      <c r="J195" s="46">
        <f>Table2[[#This Row],[Column6]]+Table2[[#This Row],[Column8]]+Table2[[#This Row],[Column9]]</f>
        <v>755</v>
      </c>
      <c r="K195" s="69">
        <f>Table2[[#This Row],[Column10]]/J$432</f>
        <v>3.274961660175664E-5</v>
      </c>
      <c r="L195" s="43">
        <f>D$441*Table2[[#This Row],[Column11]]</f>
        <v>29.844561861097816</v>
      </c>
      <c r="M195" s="43">
        <f>ROUND(Table2[[#This Row],[Column9]]+Table2[[#This Row],[Column12]],2)</f>
        <v>29.84</v>
      </c>
      <c r="N195" s="43">
        <f>Table2[[#This Row],[Column6]]+Table2[[#This Row],[Column8]]+Table2[[#This Row],[Column13]]+0</f>
        <v>784.84</v>
      </c>
      <c r="O195" s="19">
        <f t="shared" si="5"/>
        <v>8782525</v>
      </c>
    </row>
    <row r="196" spans="1:15" x14ac:dyDescent="0.25">
      <c r="A196" s="20" t="s">
        <v>200</v>
      </c>
      <c r="B196" s="5">
        <v>3150</v>
      </c>
      <c r="C196" s="6">
        <v>656</v>
      </c>
      <c r="D196" s="6"/>
      <c r="E196" s="6">
        <v>656</v>
      </c>
      <c r="F196" s="7">
        <v>34480</v>
      </c>
      <c r="G196" s="21">
        <f t="shared" si="4"/>
        <v>1.4951270695401032E-3</v>
      </c>
      <c r="H196" s="41"/>
      <c r="I196" s="43"/>
      <c r="J196" s="46">
        <f>Table2[[#This Row],[Column6]]+Table2[[#This Row],[Column8]]+Table2[[#This Row],[Column9]]</f>
        <v>34480</v>
      </c>
      <c r="K196" s="69">
        <f>Table2[[#This Row],[Column10]]/J$432</f>
        <v>1.4956381197729388E-3</v>
      </c>
      <c r="L196" s="43">
        <f>D$441*Table2[[#This Row],[Column11]]</f>
        <v>1362.9675403584804</v>
      </c>
      <c r="M196" s="43">
        <f>ROUND(Table2[[#This Row],[Column9]]+Table2[[#This Row],[Column12]],2)</f>
        <v>1362.97</v>
      </c>
      <c r="N196" s="43">
        <f>Table2[[#This Row],[Column6]]+Table2[[#This Row],[Column8]]+Table2[[#This Row],[Column13]]+0</f>
        <v>35842.97</v>
      </c>
      <c r="O196" s="19">
        <f t="shared" si="5"/>
        <v>8817005</v>
      </c>
    </row>
    <row r="197" spans="1:15" x14ac:dyDescent="0.25">
      <c r="A197" s="20" t="s">
        <v>201</v>
      </c>
      <c r="B197" s="5">
        <v>3171</v>
      </c>
      <c r="C197" s="6">
        <v>844</v>
      </c>
      <c r="D197" s="6">
        <v>24</v>
      </c>
      <c r="E197" s="6">
        <v>868</v>
      </c>
      <c r="F197" s="7">
        <v>39045</v>
      </c>
      <c r="G197" s="21">
        <f t="shared" si="4"/>
        <v>1.6930753024998065E-3</v>
      </c>
      <c r="H197" s="41"/>
      <c r="I197" s="43"/>
      <c r="J197" s="46">
        <f>Table2[[#This Row],[Column6]]+Table2[[#This Row],[Column8]]+Table2[[#This Row],[Column9]]</f>
        <v>39045</v>
      </c>
      <c r="K197" s="69">
        <f>Table2[[#This Row],[Column10]]/J$432</f>
        <v>1.69365401353058E-3</v>
      </c>
      <c r="L197" s="43">
        <f>D$441*Table2[[#This Row],[Column11]]</f>
        <v>1543.4184342603498</v>
      </c>
      <c r="M197" s="43">
        <f>ROUND(Table2[[#This Row],[Column9]]+Table2[[#This Row],[Column12]],2)</f>
        <v>1543.42</v>
      </c>
      <c r="N197" s="43">
        <f>Table2[[#This Row],[Column6]]+Table2[[#This Row],[Column8]]+Table2[[#This Row],[Column13]]+0</f>
        <v>40588.42</v>
      </c>
      <c r="O197" s="19">
        <f t="shared" si="5"/>
        <v>8856050</v>
      </c>
    </row>
    <row r="198" spans="1:15" x14ac:dyDescent="0.25">
      <c r="A198" s="20" t="s">
        <v>202</v>
      </c>
      <c r="B198" s="5">
        <v>3206</v>
      </c>
      <c r="C198" s="6">
        <v>260</v>
      </c>
      <c r="D198" s="6">
        <v>21</v>
      </c>
      <c r="E198" s="6">
        <v>281</v>
      </c>
      <c r="F198" s="7">
        <v>24670</v>
      </c>
      <c r="G198" s="21">
        <f t="shared" si="4"/>
        <v>1.0697443389081887E-3</v>
      </c>
      <c r="H198" s="41"/>
      <c r="I198" s="43"/>
      <c r="J198" s="46">
        <f>Table2[[#This Row],[Column6]]+Table2[[#This Row],[Column8]]+Table2[[#This Row],[Column9]]</f>
        <v>24670</v>
      </c>
      <c r="K198" s="69">
        <f>Table2[[#This Row],[Column10]]/J$432</f>
        <v>1.07010998882826E-3</v>
      </c>
      <c r="L198" s="43">
        <f>D$441*Table2[[#This Row],[Column11]]</f>
        <v>975.18588226924919</v>
      </c>
      <c r="M198" s="43">
        <f>ROUND(Table2[[#This Row],[Column9]]+Table2[[#This Row],[Column12]],2)</f>
        <v>975.19</v>
      </c>
      <c r="N198" s="43">
        <f>Table2[[#This Row],[Column6]]+Table2[[#This Row],[Column8]]+Table2[[#This Row],[Column13]]+0</f>
        <v>25645.19</v>
      </c>
      <c r="O198" s="19">
        <f t="shared" si="5"/>
        <v>8880720</v>
      </c>
    </row>
    <row r="199" spans="1:15" x14ac:dyDescent="0.25">
      <c r="A199" s="20" t="s">
        <v>203</v>
      </c>
      <c r="B199" s="5">
        <v>3213</v>
      </c>
      <c r="C199" s="6">
        <v>431</v>
      </c>
      <c r="D199" s="6">
        <v>4</v>
      </c>
      <c r="E199" s="6">
        <v>435</v>
      </c>
      <c r="F199" s="7">
        <v>16945</v>
      </c>
      <c r="G199" s="21">
        <f t="shared" ref="G199:G262" si="6">F199/F$432</f>
        <v>7.3477169934330186E-4</v>
      </c>
      <c r="H199" s="41"/>
      <c r="I199" s="43"/>
      <c r="J199" s="46">
        <f>Table2[[#This Row],[Column6]]+Table2[[#This Row],[Column8]]+Table2[[#This Row],[Column9]]</f>
        <v>16945</v>
      </c>
      <c r="K199" s="69">
        <f>Table2[[#This Row],[Column10]]/J$432</f>
        <v>7.350228520751871E-4</v>
      </c>
      <c r="L199" s="43">
        <f>D$441*Table2[[#This Row],[Column11]]</f>
        <v>669.82264998185758</v>
      </c>
      <c r="M199" s="43">
        <f>ROUND(Table2[[#This Row],[Column9]]+Table2[[#This Row],[Column12]],2)</f>
        <v>669.82</v>
      </c>
      <c r="N199" s="43">
        <f>Table2[[#This Row],[Column6]]+Table2[[#This Row],[Column8]]+Table2[[#This Row],[Column13]]+0</f>
        <v>17614.82</v>
      </c>
      <c r="O199" s="19">
        <f t="shared" si="5"/>
        <v>8897665</v>
      </c>
    </row>
    <row r="200" spans="1:15" x14ac:dyDescent="0.25">
      <c r="A200" s="20" t="s">
        <v>204</v>
      </c>
      <c r="B200" s="5">
        <v>3220</v>
      </c>
      <c r="C200" s="8">
        <v>1497</v>
      </c>
      <c r="D200" s="6">
        <v>98</v>
      </c>
      <c r="E200" s="8">
        <v>1595</v>
      </c>
      <c r="F200" s="7">
        <v>132260</v>
      </c>
      <c r="G200" s="21">
        <f t="shared" si="6"/>
        <v>5.7350784865827743E-3</v>
      </c>
      <c r="H200" s="41"/>
      <c r="I200" s="43"/>
      <c r="J200" s="46">
        <f>Table2[[#This Row],[Column6]]+Table2[[#This Row],[Column8]]+Table2[[#This Row],[Column9]]</f>
        <v>132260</v>
      </c>
      <c r="K200" s="69">
        <f>Table2[[#This Row],[Column10]]/J$432</f>
        <v>5.7370387970176592E-3</v>
      </c>
      <c r="L200" s="43">
        <f>D$441*Table2[[#This Row],[Column11]]</f>
        <v>5228.1347705282078</v>
      </c>
      <c r="M200" s="43">
        <f>ROUND(Table2[[#This Row],[Column9]]+Table2[[#This Row],[Column12]],2)</f>
        <v>5228.13</v>
      </c>
      <c r="N200" s="43">
        <f>Table2[[#This Row],[Column6]]+Table2[[#This Row],[Column8]]+Table2[[#This Row],[Column13]]+0</f>
        <v>137488.13</v>
      </c>
      <c r="O200" s="19">
        <f t="shared" si="5"/>
        <v>9029925</v>
      </c>
    </row>
    <row r="201" spans="1:15" x14ac:dyDescent="0.25">
      <c r="A201" s="20" t="s">
        <v>205</v>
      </c>
      <c r="B201" s="5">
        <v>3269</v>
      </c>
      <c r="C201" s="8">
        <v>6937</v>
      </c>
      <c r="D201" s="8">
        <v>1085</v>
      </c>
      <c r="E201" s="8">
        <v>8022</v>
      </c>
      <c r="F201" s="7">
        <v>237270</v>
      </c>
      <c r="G201" s="21">
        <f t="shared" si="6"/>
        <v>1.0288538276965785E-2</v>
      </c>
      <c r="H201" s="41"/>
      <c r="I201" s="43"/>
      <c r="J201" s="46">
        <f>Table2[[#This Row],[Column6]]+Table2[[#This Row],[Column8]]+Table2[[#This Row],[Column9]]</f>
        <v>237270</v>
      </c>
      <c r="K201" s="69">
        <f>Table2[[#This Row],[Column10]]/J$432</f>
        <v>1.0292055008077877E-2</v>
      </c>
      <c r="L201" s="43">
        <f>D$441*Table2[[#This Row],[Column11]]</f>
        <v>9379.0982685863291</v>
      </c>
      <c r="M201" s="43">
        <f>ROUND(Table2[[#This Row],[Column9]]+Table2[[#This Row],[Column12]],2)</f>
        <v>9379.1</v>
      </c>
      <c r="N201" s="43">
        <f>Table2[[#This Row],[Column6]]+Table2[[#This Row],[Column8]]+Table2[[#This Row],[Column13]]+0</f>
        <v>246649.1</v>
      </c>
      <c r="O201" s="19">
        <f t="shared" si="5"/>
        <v>9267195</v>
      </c>
    </row>
    <row r="202" spans="1:15" x14ac:dyDescent="0.25">
      <c r="A202" s="20" t="s">
        <v>206</v>
      </c>
      <c r="B202" s="5">
        <v>3276</v>
      </c>
      <c r="C202" s="6">
        <v>608</v>
      </c>
      <c r="D202" s="6">
        <v>87</v>
      </c>
      <c r="E202" s="6">
        <v>695</v>
      </c>
      <c r="F202" s="7">
        <v>23675</v>
      </c>
      <c r="G202" s="21">
        <f t="shared" si="6"/>
        <v>1.0265989956891514E-3</v>
      </c>
      <c r="H202" s="41"/>
      <c r="I202" s="43"/>
      <c r="J202" s="46">
        <f>Table2[[#This Row],[Column6]]+Table2[[#This Row],[Column8]]+Table2[[#This Row],[Column9]]</f>
        <v>23675</v>
      </c>
      <c r="K202" s="69">
        <f>Table2[[#This Row],[Column10]]/J$432</f>
        <v>1.0269498980749515E-3</v>
      </c>
      <c r="L202" s="43">
        <f>D$441*Table2[[#This Row],[Column11]]</f>
        <v>935.85430736621299</v>
      </c>
      <c r="M202" s="43">
        <f>ROUND(Table2[[#This Row],[Column9]]+Table2[[#This Row],[Column12]],2)</f>
        <v>935.85</v>
      </c>
      <c r="N202" s="43">
        <f>Table2[[#This Row],[Column6]]+Table2[[#This Row],[Column8]]+Table2[[#This Row],[Column13]]+0</f>
        <v>24610.85</v>
      </c>
      <c r="O202" s="19">
        <f t="shared" ref="O202:O265" si="7">O201+F202</f>
        <v>9290870</v>
      </c>
    </row>
    <row r="203" spans="1:15" x14ac:dyDescent="0.25">
      <c r="A203" s="20" t="s">
        <v>207</v>
      </c>
      <c r="B203" s="5">
        <v>3290</v>
      </c>
      <c r="C203" s="8">
        <v>1367</v>
      </c>
      <c r="D203" s="6">
        <v>36</v>
      </c>
      <c r="E203" s="8">
        <v>1403</v>
      </c>
      <c r="F203" s="7">
        <v>45715</v>
      </c>
      <c r="G203" s="21">
        <f t="shared" si="6"/>
        <v>1.9823008696063173E-3</v>
      </c>
      <c r="H203" s="41"/>
      <c r="I203" s="43"/>
      <c r="J203" s="46">
        <f>Table2[[#This Row],[Column6]]+Table2[[#This Row],[Column8]]+Table2[[#This Row],[Column9]]</f>
        <v>45715</v>
      </c>
      <c r="K203" s="69">
        <f>Table2[[#This Row],[Column10]]/J$432</f>
        <v>1.9829784409924564E-3</v>
      </c>
      <c r="L203" s="43">
        <f>D$441*Table2[[#This Row],[Column11]]</f>
        <v>1807.0783383842206</v>
      </c>
      <c r="M203" s="43">
        <f>ROUND(Table2[[#This Row],[Column9]]+Table2[[#This Row],[Column12]],2)</f>
        <v>1807.08</v>
      </c>
      <c r="N203" s="43">
        <f>Table2[[#This Row],[Column6]]+Table2[[#This Row],[Column8]]+Table2[[#This Row],[Column13]]+0</f>
        <v>47522.080000000002</v>
      </c>
      <c r="O203" s="19">
        <f t="shared" si="7"/>
        <v>9336585</v>
      </c>
    </row>
    <row r="204" spans="1:15" x14ac:dyDescent="0.25">
      <c r="A204" s="20" t="s">
        <v>208</v>
      </c>
      <c r="B204" s="5">
        <v>3297</v>
      </c>
      <c r="C204" s="8">
        <v>1095</v>
      </c>
      <c r="D204" s="6"/>
      <c r="E204" s="8">
        <v>1095</v>
      </c>
      <c r="F204" s="49">
        <v>130345</v>
      </c>
      <c r="G204" s="21">
        <f t="shared" si="6"/>
        <v>5.6520399616938732E-3</v>
      </c>
      <c r="H204" s="41"/>
      <c r="I204" s="43"/>
      <c r="J204" s="46">
        <f>Table2[[#This Row],[Column6]]+Table2[[#This Row],[Column8]]+Table2[[#This Row],[Column9]]</f>
        <v>130345</v>
      </c>
      <c r="K204" s="69">
        <f>Table2[[#This Row],[Column10]]/J$432</f>
        <v>5.6539718886834027E-3</v>
      </c>
      <c r="L204" s="43">
        <f>D$441*Table2[[#This Row],[Column11]]</f>
        <v>5152.4363122977411</v>
      </c>
      <c r="M204" s="43">
        <f>ROUND(Table2[[#This Row],[Column9]]+Table2[[#This Row],[Column12]],2)</f>
        <v>5152.4399999999996</v>
      </c>
      <c r="N204" s="43">
        <f>Table2[[#This Row],[Column6]]+Table2[[#This Row],[Column8]]+Table2[[#This Row],[Column13]]+0</f>
        <v>135497.44</v>
      </c>
      <c r="O204" s="19">
        <f t="shared" si="7"/>
        <v>9466930</v>
      </c>
    </row>
    <row r="205" spans="1:15" x14ac:dyDescent="0.25">
      <c r="A205" s="20" t="s">
        <v>209</v>
      </c>
      <c r="B205" s="5">
        <v>1897</v>
      </c>
      <c r="C205" s="6">
        <v>379</v>
      </c>
      <c r="D205" s="6">
        <v>18</v>
      </c>
      <c r="E205" s="6">
        <v>397</v>
      </c>
      <c r="F205" s="7">
        <v>6715</v>
      </c>
      <c r="G205" s="21">
        <f t="shared" si="6"/>
        <v>2.9117686403601486E-4</v>
      </c>
      <c r="H205" s="41"/>
      <c r="I205" s="43"/>
      <c r="J205" s="46">
        <f>Table2[[#This Row],[Column6]]+Table2[[#This Row],[Column8]]+Table2[[#This Row],[Column9]]</f>
        <v>6715</v>
      </c>
      <c r="K205" s="69">
        <f>Table2[[#This Row],[Column10]]/J$432</f>
        <v>2.9127639136529248E-4</v>
      </c>
      <c r="L205" s="43">
        <f>D$441*Table2[[#This Row],[Column11]]</f>
        <v>265.4387190692342</v>
      </c>
      <c r="M205" s="43">
        <f>ROUND(Table2[[#This Row],[Column9]]+Table2[[#This Row],[Column12]],2)</f>
        <v>265.44</v>
      </c>
      <c r="N205" s="43">
        <f>Table2[[#This Row],[Column6]]+Table2[[#This Row],[Column8]]+Table2[[#This Row],[Column13]]+0</f>
        <v>6980.44</v>
      </c>
      <c r="O205" s="19">
        <f t="shared" si="7"/>
        <v>9473645</v>
      </c>
    </row>
    <row r="206" spans="1:15" x14ac:dyDescent="0.25">
      <c r="A206" s="20" t="s">
        <v>210</v>
      </c>
      <c r="B206" s="5">
        <v>3304</v>
      </c>
      <c r="C206" s="6">
        <v>466</v>
      </c>
      <c r="D206" s="6">
        <v>98</v>
      </c>
      <c r="E206" s="6">
        <v>564</v>
      </c>
      <c r="F206" s="7">
        <v>25765</v>
      </c>
      <c r="G206" s="21">
        <f t="shared" si="6"/>
        <v>1.1172258975261241E-3</v>
      </c>
      <c r="H206" s="41"/>
      <c r="I206" s="43"/>
      <c r="J206" s="46">
        <f>Table2[[#This Row],[Column6]]+Table2[[#This Row],[Column8]]+Table2[[#This Row],[Column9]]</f>
        <v>25765</v>
      </c>
      <c r="K206" s="69">
        <f>Table2[[#This Row],[Column10]]/J$432</f>
        <v>1.117607777144715E-3</v>
      </c>
      <c r="L206" s="43">
        <f>D$441*Table2[[#This Row],[Column11]]</f>
        <v>1018.470379273093</v>
      </c>
      <c r="M206" s="43">
        <f>ROUND(Table2[[#This Row],[Column9]]+Table2[[#This Row],[Column12]],2)</f>
        <v>1018.47</v>
      </c>
      <c r="N206" s="43">
        <f>Table2[[#This Row],[Column6]]+Table2[[#This Row],[Column8]]+Table2[[#This Row],[Column13]]+0</f>
        <v>26783.47</v>
      </c>
      <c r="O206" s="19">
        <f t="shared" si="7"/>
        <v>9499410</v>
      </c>
    </row>
    <row r="207" spans="1:15" x14ac:dyDescent="0.25">
      <c r="A207" s="20" t="s">
        <v>211</v>
      </c>
      <c r="B207" s="5">
        <v>3311</v>
      </c>
      <c r="C207" s="6">
        <v>616</v>
      </c>
      <c r="D207" s="6">
        <v>36</v>
      </c>
      <c r="E207" s="6">
        <v>652</v>
      </c>
      <c r="F207" s="7">
        <v>47145</v>
      </c>
      <c r="G207" s="21">
        <f t="shared" si="6"/>
        <v>2.0443087498105616E-3</v>
      </c>
      <c r="H207" s="41"/>
      <c r="I207" s="43"/>
      <c r="J207" s="46">
        <f>Table2[[#This Row],[Column6]]+Table2[[#This Row],[Column8]]+Table2[[#This Row],[Column9]]</f>
        <v>47145</v>
      </c>
      <c r="K207" s="69">
        <f>Table2[[#This Row],[Column10]]/J$432</f>
        <v>2.0450075161454525E-3</v>
      </c>
      <c r="L207" s="43">
        <f>D$441*Table2[[#This Row],[Column11]]</f>
        <v>1863.6051244257701</v>
      </c>
      <c r="M207" s="43">
        <f>ROUND(Table2[[#This Row],[Column9]]+Table2[[#This Row],[Column12]],2)</f>
        <v>1863.61</v>
      </c>
      <c r="N207" s="43">
        <f>Table2[[#This Row],[Column6]]+Table2[[#This Row],[Column8]]+Table2[[#This Row],[Column13]]+0</f>
        <v>49008.61</v>
      </c>
      <c r="O207" s="19">
        <f t="shared" si="7"/>
        <v>9546555</v>
      </c>
    </row>
    <row r="208" spans="1:15" x14ac:dyDescent="0.25">
      <c r="A208" s="20" t="s">
        <v>212</v>
      </c>
      <c r="B208" s="5">
        <v>3318</v>
      </c>
      <c r="C208" s="6">
        <v>466</v>
      </c>
      <c r="D208" s="6"/>
      <c r="E208" s="6">
        <v>466</v>
      </c>
      <c r="F208" s="7">
        <v>26070</v>
      </c>
      <c r="G208" s="21">
        <f t="shared" si="6"/>
        <v>1.1304513544927637E-3</v>
      </c>
      <c r="H208" s="41"/>
      <c r="I208" s="43"/>
      <c r="J208" s="46">
        <f>Table2[[#This Row],[Column6]]+Table2[[#This Row],[Column8]]+Table2[[#This Row],[Column9]]</f>
        <v>26070</v>
      </c>
      <c r="K208" s="69">
        <f>Table2[[#This Row],[Column10]]/J$432</f>
        <v>1.1308377547123119E-3</v>
      </c>
      <c r="L208" s="43">
        <f>D$441*Table2[[#This Row],[Column11]]</f>
        <v>1030.5267916805562</v>
      </c>
      <c r="M208" s="43">
        <f>ROUND(Table2[[#This Row],[Column9]]+Table2[[#This Row],[Column12]],2)</f>
        <v>1030.53</v>
      </c>
      <c r="N208" s="43">
        <f>Table2[[#This Row],[Column6]]+Table2[[#This Row],[Column8]]+Table2[[#This Row],[Column13]]+0</f>
        <v>27100.53</v>
      </c>
      <c r="O208" s="19">
        <f t="shared" si="7"/>
        <v>9572625</v>
      </c>
    </row>
    <row r="209" spans="1:15" x14ac:dyDescent="0.25">
      <c r="A209" s="20" t="s">
        <v>213</v>
      </c>
      <c r="B209" s="5">
        <v>3325</v>
      </c>
      <c r="C209" s="6">
        <v>487</v>
      </c>
      <c r="D209" s="6">
        <v>14</v>
      </c>
      <c r="E209" s="6">
        <v>501</v>
      </c>
      <c r="F209" s="7">
        <v>52700</v>
      </c>
      <c r="G209" s="21">
        <f t="shared" si="6"/>
        <v>2.2851855152193571E-3</v>
      </c>
      <c r="H209" s="41"/>
      <c r="I209" s="43"/>
      <c r="J209" s="46">
        <f>Table2[[#This Row],[Column6]]+Table2[[#This Row],[Column8]]+Table2[[#This Row],[Column9]]</f>
        <v>52700</v>
      </c>
      <c r="K209" s="69">
        <f>Table2[[#This Row],[Column10]]/J$432</f>
        <v>2.2859666157782448E-3</v>
      </c>
      <c r="L209" s="43">
        <f>D$441*Table2[[#This Row],[Column11]]</f>
        <v>2083.1899471256356</v>
      </c>
      <c r="M209" s="43">
        <f>ROUND(Table2[[#This Row],[Column9]]+Table2[[#This Row],[Column12]],2)</f>
        <v>2083.19</v>
      </c>
      <c r="N209" s="43">
        <f>Table2[[#This Row],[Column6]]+Table2[[#This Row],[Column8]]+Table2[[#This Row],[Column13]]+0</f>
        <v>54783.19</v>
      </c>
      <c r="O209" s="19">
        <f t="shared" si="7"/>
        <v>9625325</v>
      </c>
    </row>
    <row r="210" spans="1:15" x14ac:dyDescent="0.25">
      <c r="A210" s="20" t="s">
        <v>214</v>
      </c>
      <c r="B210" s="5">
        <v>3332</v>
      </c>
      <c r="C210" s="6">
        <v>399</v>
      </c>
      <c r="D210" s="6">
        <v>8</v>
      </c>
      <c r="E210" s="6">
        <v>407</v>
      </c>
      <c r="F210" s="7">
        <v>10680</v>
      </c>
      <c r="G210" s="21">
        <f t="shared" si="6"/>
        <v>4.6310780460232892E-4</v>
      </c>
      <c r="H210" s="41"/>
      <c r="I210" s="43"/>
      <c r="J210" s="46">
        <f>Table2[[#This Row],[Column6]]+Table2[[#This Row],[Column8]]+Table2[[#This Row],[Column9]]</f>
        <v>10680</v>
      </c>
      <c r="K210" s="69">
        <f>Table2[[#This Row],[Column10]]/J$432</f>
        <v>4.6326609974405415E-4</v>
      </c>
      <c r="L210" s="43">
        <f>D$441*Table2[[#This Row],[Column11]]</f>
        <v>422.17208036625783</v>
      </c>
      <c r="M210" s="43">
        <f>ROUND(Table2[[#This Row],[Column9]]+Table2[[#This Row],[Column12]],2)</f>
        <v>422.17</v>
      </c>
      <c r="N210" s="43">
        <f>Table2[[#This Row],[Column6]]+Table2[[#This Row],[Column8]]+Table2[[#This Row],[Column13]]+0</f>
        <v>11102.17</v>
      </c>
      <c r="O210" s="19">
        <f t="shared" si="7"/>
        <v>9636005</v>
      </c>
    </row>
    <row r="211" spans="1:15" x14ac:dyDescent="0.25">
      <c r="A211" s="20" t="s">
        <v>215</v>
      </c>
      <c r="B211" s="5">
        <v>3339</v>
      </c>
      <c r="C211" s="8">
        <v>1251</v>
      </c>
      <c r="D211" s="6">
        <v>121</v>
      </c>
      <c r="E211" s="8">
        <v>1372</v>
      </c>
      <c r="F211" s="7">
        <v>109360</v>
      </c>
      <c r="G211" s="21">
        <f t="shared" si="6"/>
        <v>4.7420851602350839E-3</v>
      </c>
      <c r="H211" s="41"/>
      <c r="I211" s="43"/>
      <c r="J211" s="46">
        <f>Table2[[#This Row],[Column6]]+Table2[[#This Row],[Column8]]+Table2[[#This Row],[Column9]]</f>
        <v>109360</v>
      </c>
      <c r="K211" s="69">
        <f>Table2[[#This Row],[Column10]]/J$432</f>
        <v>4.7437060550570937E-3</v>
      </c>
      <c r="L211" s="43">
        <f>D$441*Table2[[#This Row],[Column11]]</f>
        <v>4322.9156094432547</v>
      </c>
      <c r="M211" s="43">
        <f>ROUND(Table2[[#This Row],[Column9]]+Table2[[#This Row],[Column12]],2)</f>
        <v>4322.92</v>
      </c>
      <c r="N211" s="43">
        <f>Table2[[#This Row],[Column6]]+Table2[[#This Row],[Column8]]+Table2[[#This Row],[Column13]]+0</f>
        <v>113682.92</v>
      </c>
      <c r="O211" s="19">
        <f t="shared" si="7"/>
        <v>9745365</v>
      </c>
    </row>
    <row r="212" spans="1:15" x14ac:dyDescent="0.25">
      <c r="A212" s="20" t="s">
        <v>216</v>
      </c>
      <c r="B212" s="5">
        <v>3360</v>
      </c>
      <c r="C212" s="6">
        <v>749</v>
      </c>
      <c r="D212" s="6">
        <v>24</v>
      </c>
      <c r="E212" s="6">
        <v>773</v>
      </c>
      <c r="F212" s="7">
        <v>72745</v>
      </c>
      <c r="G212" s="21">
        <f t="shared" si="6"/>
        <v>3.1543798919285034E-3</v>
      </c>
      <c r="H212" s="41"/>
      <c r="I212" s="43"/>
      <c r="J212" s="46">
        <f>Table2[[#This Row],[Column6]]+Table2[[#This Row],[Column8]]+Table2[[#This Row],[Column9]]</f>
        <v>72745</v>
      </c>
      <c r="K212" s="69">
        <f>Table2[[#This Row],[Column10]]/J$432</f>
        <v>3.1554580923109756E-3</v>
      </c>
      <c r="L212" s="43">
        <f>D$441*Table2[[#This Row],[Column11]]</f>
        <v>2875.5531822325306</v>
      </c>
      <c r="M212" s="43">
        <f>ROUND(Table2[[#This Row],[Column9]]+Table2[[#This Row],[Column12]],2)</f>
        <v>2875.55</v>
      </c>
      <c r="N212" s="43">
        <f>Table2[[#This Row],[Column6]]+Table2[[#This Row],[Column8]]+Table2[[#This Row],[Column13]]+0</f>
        <v>75620.55</v>
      </c>
      <c r="O212" s="19">
        <f t="shared" si="7"/>
        <v>9818110</v>
      </c>
    </row>
    <row r="213" spans="1:15" x14ac:dyDescent="0.25">
      <c r="A213" s="20" t="s">
        <v>217</v>
      </c>
      <c r="B213" s="5">
        <v>3367</v>
      </c>
      <c r="C213" s="6">
        <v>410</v>
      </c>
      <c r="D213" s="6">
        <v>45</v>
      </c>
      <c r="E213" s="6">
        <v>455</v>
      </c>
      <c r="F213" s="7">
        <v>19995</v>
      </c>
      <c r="G213" s="21">
        <f t="shared" si="6"/>
        <v>8.6702626900969735E-4</v>
      </c>
      <c r="H213" s="41"/>
      <c r="I213" s="43"/>
      <c r="J213" s="46">
        <f>Table2[[#This Row],[Column6]]+Table2[[#This Row],[Column8]]+Table2[[#This Row],[Column9]]</f>
        <v>19995</v>
      </c>
      <c r="K213" s="69">
        <f>Table2[[#This Row],[Column10]]/J$432</f>
        <v>8.673226277511576E-4</v>
      </c>
      <c r="L213" s="43">
        <f>D$441*Table2[[#This Row],[Column11]]</f>
        <v>790.38677405649116</v>
      </c>
      <c r="M213" s="43">
        <f>ROUND(Table2[[#This Row],[Column9]]+Table2[[#This Row],[Column12]],2)</f>
        <v>790.39</v>
      </c>
      <c r="N213" s="43">
        <f>Table2[[#This Row],[Column6]]+Table2[[#This Row],[Column8]]+Table2[[#This Row],[Column13]]+0</f>
        <v>20785.39</v>
      </c>
      <c r="O213" s="19">
        <f t="shared" si="7"/>
        <v>9838105</v>
      </c>
    </row>
    <row r="214" spans="1:15" x14ac:dyDescent="0.25">
      <c r="A214" s="20" t="s">
        <v>218</v>
      </c>
      <c r="B214" s="5">
        <v>3381</v>
      </c>
      <c r="C214" s="6">
        <v>754</v>
      </c>
      <c r="D214" s="6">
        <v>11</v>
      </c>
      <c r="E214" s="6">
        <v>765</v>
      </c>
      <c r="F214" s="7">
        <v>21170</v>
      </c>
      <c r="G214" s="21">
        <f t="shared" si="6"/>
        <v>9.1797679994675124E-4</v>
      </c>
      <c r="H214" s="41"/>
      <c r="I214" s="43"/>
      <c r="J214" s="46">
        <f>Table2[[#This Row],[Column6]]+Table2[[#This Row],[Column8]]+Table2[[#This Row],[Column9]]</f>
        <v>21170</v>
      </c>
      <c r="K214" s="69">
        <f>Table2[[#This Row],[Column10]]/J$432</f>
        <v>9.1829057411812987E-4</v>
      </c>
      <c r="L214" s="43">
        <f>D$441*Table2[[#This Row],[Column11]]</f>
        <v>836.83360874098116</v>
      </c>
      <c r="M214" s="43">
        <f>ROUND(Table2[[#This Row],[Column9]]+Table2[[#This Row],[Column12]],2)</f>
        <v>836.83</v>
      </c>
      <c r="N214" s="43">
        <f>Table2[[#This Row],[Column6]]+Table2[[#This Row],[Column8]]+Table2[[#This Row],[Column13]]+0</f>
        <v>22006.83</v>
      </c>
      <c r="O214" s="19">
        <f t="shared" si="7"/>
        <v>9859275</v>
      </c>
    </row>
    <row r="215" spans="1:15" x14ac:dyDescent="0.25">
      <c r="A215" s="20" t="s">
        <v>219</v>
      </c>
      <c r="B215" s="5">
        <v>3409</v>
      </c>
      <c r="C215" s="8">
        <v>1218</v>
      </c>
      <c r="D215" s="6">
        <v>66</v>
      </c>
      <c r="E215" s="8">
        <v>1284</v>
      </c>
      <c r="F215" s="7">
        <v>124090</v>
      </c>
      <c r="G215" s="21">
        <f t="shared" si="6"/>
        <v>5.38080968849279E-3</v>
      </c>
      <c r="H215" s="41"/>
      <c r="I215" s="43"/>
      <c r="J215" s="46">
        <f>Table2[[#This Row],[Column6]]+Table2[[#This Row],[Column8]]+Table2[[#This Row],[Column9]]</f>
        <v>124090</v>
      </c>
      <c r="K215" s="69">
        <f>Table2[[#This Row],[Column10]]/J$432</f>
        <v>5.3826489061085843E-3</v>
      </c>
      <c r="L215" s="43">
        <f>D$441*Table2[[#This Row],[Column11]]</f>
        <v>4905.1810348922227</v>
      </c>
      <c r="M215" s="43">
        <f>ROUND(Table2[[#This Row],[Column9]]+Table2[[#This Row],[Column12]],2)</f>
        <v>4905.18</v>
      </c>
      <c r="N215" s="43">
        <f>Table2[[#This Row],[Column6]]+Table2[[#This Row],[Column8]]+Table2[[#This Row],[Column13]]+0</f>
        <v>128995.18</v>
      </c>
      <c r="O215" s="19">
        <f t="shared" si="7"/>
        <v>9983365</v>
      </c>
    </row>
    <row r="216" spans="1:15" x14ac:dyDescent="0.25">
      <c r="A216" s="20" t="s">
        <v>220</v>
      </c>
      <c r="B216" s="5">
        <v>3427</v>
      </c>
      <c r="C216" s="6">
        <v>259</v>
      </c>
      <c r="D216" s="6"/>
      <c r="E216" s="6">
        <v>259</v>
      </c>
      <c r="F216" s="7">
        <v>13910</v>
      </c>
      <c r="G216" s="21">
        <f t="shared" si="6"/>
        <v>6.0316756198674115E-4</v>
      </c>
      <c r="H216" s="41"/>
      <c r="I216" s="43"/>
      <c r="J216" s="46">
        <f>Table2[[#This Row],[Column6]]+Table2[[#This Row],[Column8]]+Table2[[#This Row],[Column9]]</f>
        <v>13910</v>
      </c>
      <c r="K216" s="69">
        <f>Table2[[#This Row],[Column10]]/J$432</f>
        <v>6.0337373103368848E-4</v>
      </c>
      <c r="L216" s="43">
        <f>D$441*Table2[[#This Row],[Column11]]</f>
        <v>549.85146422234516</v>
      </c>
      <c r="M216" s="43">
        <f>ROUND(Table2[[#This Row],[Column9]]+Table2[[#This Row],[Column12]],2)</f>
        <v>549.85</v>
      </c>
      <c r="N216" s="43">
        <f>Table2[[#This Row],[Column6]]+Table2[[#This Row],[Column8]]+Table2[[#This Row],[Column13]]+0</f>
        <v>14459.85</v>
      </c>
      <c r="O216" s="19">
        <f t="shared" si="7"/>
        <v>9997275</v>
      </c>
    </row>
    <row r="217" spans="1:15" x14ac:dyDescent="0.25">
      <c r="A217" s="20" t="s">
        <v>221</v>
      </c>
      <c r="B217" s="5">
        <v>3428</v>
      </c>
      <c r="C217" s="6">
        <v>708</v>
      </c>
      <c r="D217" s="6"/>
      <c r="E217" s="6">
        <v>708</v>
      </c>
      <c r="F217" s="7">
        <v>73195</v>
      </c>
      <c r="G217" s="21">
        <f t="shared" si="6"/>
        <v>3.1738928612235454E-3</v>
      </c>
      <c r="H217" s="41"/>
      <c r="I217" s="43"/>
      <c r="J217" s="46">
        <f>Table2[[#This Row],[Column6]]+Table2[[#This Row],[Column8]]+Table2[[#This Row],[Column9]]</f>
        <v>73195</v>
      </c>
      <c r="K217" s="69">
        <f>Table2[[#This Row],[Column10]]/J$432</f>
        <v>3.1749777313451353E-3</v>
      </c>
      <c r="L217" s="43">
        <f>D$441*Table2[[#This Row],[Column11]]</f>
        <v>2893.3413316861652</v>
      </c>
      <c r="M217" s="43">
        <f>ROUND(Table2[[#This Row],[Column9]]+Table2[[#This Row],[Column12]],2)</f>
        <v>2893.34</v>
      </c>
      <c r="N217" s="43">
        <f>Table2[[#This Row],[Column6]]+Table2[[#This Row],[Column8]]+Table2[[#This Row],[Column13]]+0</f>
        <v>76088.34</v>
      </c>
      <c r="O217" s="19">
        <f t="shared" si="7"/>
        <v>10070470</v>
      </c>
    </row>
    <row r="218" spans="1:15" x14ac:dyDescent="0.25">
      <c r="A218" s="20" t="s">
        <v>222</v>
      </c>
      <c r="B218" s="5">
        <v>3430</v>
      </c>
      <c r="C218" s="8">
        <v>1916</v>
      </c>
      <c r="D218" s="6">
        <v>63</v>
      </c>
      <c r="E218" s="8">
        <v>1979</v>
      </c>
      <c r="F218" s="7">
        <v>50185</v>
      </c>
      <c r="G218" s="21">
        <f t="shared" si="6"/>
        <v>2.1761296979370673E-3</v>
      </c>
      <c r="H218" s="41"/>
      <c r="I218" s="43"/>
      <c r="J218" s="46">
        <f>Table2[[#This Row],[Column6]]+Table2[[#This Row],[Column8]]+Table2[[#This Row],[Column9]]</f>
        <v>50185</v>
      </c>
      <c r="K218" s="69">
        <f>Table2[[#This Row],[Column10]]/J$432</f>
        <v>2.1768735220651083E-3</v>
      </c>
      <c r="L218" s="43">
        <f>D$441*Table2[[#This Row],[Column11]]</f>
        <v>1983.773956290323</v>
      </c>
      <c r="M218" s="43">
        <f>ROUND(Table2[[#This Row],[Column9]]+Table2[[#This Row],[Column12]],2)</f>
        <v>1983.77</v>
      </c>
      <c r="N218" s="43">
        <f>Table2[[#This Row],[Column6]]+Table2[[#This Row],[Column8]]+Table2[[#This Row],[Column13]]+0</f>
        <v>52168.77</v>
      </c>
      <c r="O218" s="19">
        <f t="shared" si="7"/>
        <v>10120655</v>
      </c>
    </row>
    <row r="219" spans="1:15" x14ac:dyDescent="0.25">
      <c r="A219" s="20" t="s">
        <v>223</v>
      </c>
      <c r="B219" s="5">
        <v>3434</v>
      </c>
      <c r="C219" s="6">
        <v>861</v>
      </c>
      <c r="D219" s="6"/>
      <c r="E219" s="6">
        <v>861</v>
      </c>
      <c r="F219" s="7">
        <v>120115</v>
      </c>
      <c r="G219" s="21">
        <f t="shared" si="6"/>
        <v>5.208445126386586E-3</v>
      </c>
      <c r="H219" s="41"/>
      <c r="I219" s="43"/>
      <c r="J219" s="46">
        <f>Table2[[#This Row],[Column6]]+Table2[[#This Row],[Column8]]+Table2[[#This Row],[Column9]]</f>
        <v>120115</v>
      </c>
      <c r="K219" s="69">
        <f>Table2[[#This Row],[Column10]]/J$432</f>
        <v>5.2102254279735079E-3</v>
      </c>
      <c r="L219" s="43">
        <f>D$441*Table2[[#This Row],[Column11]]</f>
        <v>4748.0523813851178</v>
      </c>
      <c r="M219" s="43">
        <f>ROUND(Table2[[#This Row],[Column9]]+Table2[[#This Row],[Column12]],2)</f>
        <v>4748.05</v>
      </c>
      <c r="N219" s="43">
        <f>Table2[[#This Row],[Column6]]+Table2[[#This Row],[Column8]]+Table2[[#This Row],[Column13]]+0</f>
        <v>124863.05</v>
      </c>
      <c r="O219" s="19">
        <f t="shared" si="7"/>
        <v>10240770</v>
      </c>
    </row>
    <row r="220" spans="1:15" x14ac:dyDescent="0.25">
      <c r="A220" s="20" t="s">
        <v>224</v>
      </c>
      <c r="B220" s="5">
        <v>3437</v>
      </c>
      <c r="C220" s="8">
        <v>2630</v>
      </c>
      <c r="D220" s="6">
        <v>160</v>
      </c>
      <c r="E220" s="8">
        <v>2790</v>
      </c>
      <c r="F220" s="7">
        <v>81635</v>
      </c>
      <c r="G220" s="21">
        <f t="shared" si="6"/>
        <v>3.5398694408905547E-3</v>
      </c>
      <c r="H220" s="41"/>
      <c r="I220" s="43"/>
      <c r="J220" s="46">
        <f>Table2[[#This Row],[Column6]]+Table2[[#This Row],[Column8]]+Table2[[#This Row],[Column9]]</f>
        <v>81635</v>
      </c>
      <c r="K220" s="69">
        <f>Table2[[#This Row],[Column10]]/J$432</f>
        <v>3.541079405674706E-3</v>
      </c>
      <c r="L220" s="43">
        <f>D$441*Table2[[#This Row],[Column11]]</f>
        <v>3226.9679569943314</v>
      </c>
      <c r="M220" s="43">
        <f>ROUND(Table2[[#This Row],[Column9]]+Table2[[#This Row],[Column12]],2)</f>
        <v>3226.97</v>
      </c>
      <c r="N220" s="43">
        <f>Table2[[#This Row],[Column6]]+Table2[[#This Row],[Column8]]+Table2[[#This Row],[Column13]]+0</f>
        <v>84861.97</v>
      </c>
      <c r="O220" s="19">
        <f t="shared" si="7"/>
        <v>10322405</v>
      </c>
    </row>
    <row r="221" spans="1:15" x14ac:dyDescent="0.25">
      <c r="A221" s="20" t="s">
        <v>225</v>
      </c>
      <c r="B221" s="5">
        <v>3444</v>
      </c>
      <c r="C221" s="8">
        <v>2340</v>
      </c>
      <c r="D221" s="6">
        <v>92</v>
      </c>
      <c r="E221" s="8">
        <v>2432</v>
      </c>
      <c r="F221" s="7">
        <v>120170</v>
      </c>
      <c r="G221" s="21">
        <f t="shared" si="6"/>
        <v>5.2108300448559805E-3</v>
      </c>
      <c r="H221" s="41"/>
      <c r="I221" s="43"/>
      <c r="J221" s="46">
        <f>Table2[[#This Row],[Column6]]+Table2[[#This Row],[Column8]]+Table2[[#This Row],[Column9]]</f>
        <v>120170</v>
      </c>
      <c r="K221" s="69">
        <f>Table2[[#This Row],[Column10]]/J$432</f>
        <v>5.2126111616332387E-3</v>
      </c>
      <c r="L221" s="43">
        <f>D$441*Table2[[#This Row],[Column11]]</f>
        <v>4750.2264885405621</v>
      </c>
      <c r="M221" s="43">
        <f>ROUND(Table2[[#This Row],[Column9]]+Table2[[#This Row],[Column12]],2)</f>
        <v>4750.2299999999996</v>
      </c>
      <c r="N221" s="43">
        <f>Table2[[#This Row],[Column6]]+Table2[[#This Row],[Column8]]+Table2[[#This Row],[Column13]]+0</f>
        <v>124920.23</v>
      </c>
      <c r="O221" s="19">
        <f t="shared" si="7"/>
        <v>10442575</v>
      </c>
    </row>
    <row r="222" spans="1:15" x14ac:dyDescent="0.25">
      <c r="A222" s="20" t="s">
        <v>226</v>
      </c>
      <c r="B222" s="5">
        <v>3479</v>
      </c>
      <c r="C222" s="8">
        <v>2461</v>
      </c>
      <c r="D222" s="6">
        <v>260</v>
      </c>
      <c r="E222" s="8">
        <v>2721</v>
      </c>
      <c r="F222" s="7">
        <v>79145</v>
      </c>
      <c r="G222" s="21">
        <f t="shared" si="6"/>
        <v>3.4318976774579892E-3</v>
      </c>
      <c r="H222" s="41"/>
      <c r="I222" s="43"/>
      <c r="J222" s="46">
        <f>Table2[[#This Row],[Column6]]+Table2[[#This Row],[Column8]]+Table2[[#This Row],[Column9]]</f>
        <v>79145</v>
      </c>
      <c r="K222" s="69">
        <f>Table2[[#This Row],[Column10]]/J$432</f>
        <v>3.4330707363523566E-3</v>
      </c>
      <c r="L222" s="43">
        <f>D$441*Table2[[#This Row],[Column11]]</f>
        <v>3128.540196684221</v>
      </c>
      <c r="M222" s="43">
        <f>ROUND(Table2[[#This Row],[Column9]]+Table2[[#This Row],[Column12]],2)</f>
        <v>3128.54</v>
      </c>
      <c r="N222" s="43">
        <f>Table2[[#This Row],[Column6]]+Table2[[#This Row],[Column8]]+Table2[[#This Row],[Column13]]+0</f>
        <v>82273.539999999994</v>
      </c>
      <c r="O222" s="19">
        <f t="shared" si="7"/>
        <v>10521720</v>
      </c>
    </row>
    <row r="223" spans="1:15" x14ac:dyDescent="0.25">
      <c r="A223" s="20" t="s">
        <v>227</v>
      </c>
      <c r="B223" s="5">
        <v>3484</v>
      </c>
      <c r="C223" s="6">
        <v>152</v>
      </c>
      <c r="D223" s="6"/>
      <c r="E223" s="6">
        <v>152</v>
      </c>
      <c r="F223" s="7">
        <v>16615</v>
      </c>
      <c r="G223" s="21">
        <f t="shared" si="6"/>
        <v>7.2046218852693771E-4</v>
      </c>
      <c r="H223" s="41"/>
      <c r="I223" s="43"/>
      <c r="J223" s="46">
        <f>Table2[[#This Row],[Column6]]+Table2[[#This Row],[Column8]]+Table2[[#This Row],[Column9]]</f>
        <v>16615</v>
      </c>
      <c r="K223" s="69">
        <f>Table2[[#This Row],[Column10]]/J$432</f>
        <v>7.2070845011680334E-4</v>
      </c>
      <c r="L223" s="43">
        <f>D$441*Table2[[#This Row],[Column11]]</f>
        <v>656.7780070491923</v>
      </c>
      <c r="M223" s="43">
        <f>ROUND(Table2[[#This Row],[Column9]]+Table2[[#This Row],[Column12]],2)</f>
        <v>656.78</v>
      </c>
      <c r="N223" s="43">
        <f>Table2[[#This Row],[Column6]]+Table2[[#This Row],[Column8]]+Table2[[#This Row],[Column13]]+0</f>
        <v>17271.78</v>
      </c>
      <c r="O223" s="19">
        <f t="shared" si="7"/>
        <v>10538335</v>
      </c>
    </row>
    <row r="224" spans="1:15" x14ac:dyDescent="0.25">
      <c r="A224" s="20" t="s">
        <v>228</v>
      </c>
      <c r="B224" s="5">
        <v>3500</v>
      </c>
      <c r="C224" s="8">
        <v>1443</v>
      </c>
      <c r="D224" s="6">
        <v>67</v>
      </c>
      <c r="E224" s="8">
        <v>1510</v>
      </c>
      <c r="F224" s="7">
        <v>151335</v>
      </c>
      <c r="G224" s="21">
        <f t="shared" si="6"/>
        <v>6.5622115739226074E-3</v>
      </c>
      <c r="H224" s="41"/>
      <c r="I224" s="43"/>
      <c r="J224" s="46">
        <f>Table2[[#This Row],[Column6]]+Table2[[#This Row],[Column8]]+Table2[[#This Row],[Column9]]</f>
        <v>151335</v>
      </c>
      <c r="K224" s="69">
        <f>Table2[[#This Row],[Column10]]/J$432</f>
        <v>6.5644546071878685E-3</v>
      </c>
      <c r="L224" s="43">
        <f>D$441*Table2[[#This Row],[Column11]]</f>
        <v>5982.1546612572683</v>
      </c>
      <c r="M224" s="43">
        <f>ROUND(Table2[[#This Row],[Column9]]+Table2[[#This Row],[Column12]],2)</f>
        <v>5982.15</v>
      </c>
      <c r="N224" s="43">
        <f>Table2[[#This Row],[Column6]]+Table2[[#This Row],[Column8]]+Table2[[#This Row],[Column13]]+0</f>
        <v>157317.15</v>
      </c>
      <c r="O224" s="19">
        <f t="shared" si="7"/>
        <v>10689670</v>
      </c>
    </row>
    <row r="225" spans="1:15" x14ac:dyDescent="0.25">
      <c r="A225" s="20" t="s">
        <v>229</v>
      </c>
      <c r="B225" s="5">
        <v>3528</v>
      </c>
      <c r="C225" s="6">
        <v>405</v>
      </c>
      <c r="D225" s="6">
        <v>39</v>
      </c>
      <c r="E225" s="6">
        <v>444</v>
      </c>
      <c r="F225" s="7">
        <v>12260</v>
      </c>
      <c r="G225" s="21">
        <f t="shared" si="6"/>
        <v>5.3162000790492065E-4</v>
      </c>
      <c r="H225" s="41"/>
      <c r="I225" s="43"/>
      <c r="J225" s="46">
        <f>Table2[[#This Row],[Column6]]+Table2[[#This Row],[Column8]]+Table2[[#This Row],[Column9]]</f>
        <v>12260</v>
      </c>
      <c r="K225" s="69">
        <f>Table2[[#This Row],[Column10]]/J$432</f>
        <v>5.3180172124177002E-4</v>
      </c>
      <c r="L225" s="43">
        <f>D$441*Table2[[#This Row],[Column11]]</f>
        <v>484.6282495590188</v>
      </c>
      <c r="M225" s="43">
        <f>ROUND(Table2[[#This Row],[Column9]]+Table2[[#This Row],[Column12]],2)</f>
        <v>484.63</v>
      </c>
      <c r="N225" s="43">
        <f>Table2[[#This Row],[Column6]]+Table2[[#This Row],[Column8]]+Table2[[#This Row],[Column13]]+0</f>
        <v>12744.63</v>
      </c>
      <c r="O225" s="19">
        <f t="shared" si="7"/>
        <v>10701930</v>
      </c>
    </row>
    <row r="226" spans="1:15" x14ac:dyDescent="0.25">
      <c r="A226" s="20" t="s">
        <v>230</v>
      </c>
      <c r="B226" s="5">
        <v>3549</v>
      </c>
      <c r="C226" s="8">
        <v>4887</v>
      </c>
      <c r="D226" s="6">
        <v>432</v>
      </c>
      <c r="E226" s="8">
        <v>5319</v>
      </c>
      <c r="F226" s="7">
        <v>198685</v>
      </c>
      <c r="G226" s="21">
        <f t="shared" si="6"/>
        <v>8.6154095653009112E-3</v>
      </c>
      <c r="H226" s="41"/>
      <c r="I226" s="43"/>
      <c r="J226" s="46">
        <f>Table2[[#This Row],[Column6]]+Table2[[#This Row],[Column8]]+Table2[[#This Row],[Column9]]</f>
        <v>198685</v>
      </c>
      <c r="K226" s="69">
        <f>Table2[[#This Row],[Column10]]/J$432</f>
        <v>8.6183544033377711E-3</v>
      </c>
      <c r="L226" s="43">
        <f>D$441*Table2[[#This Row],[Column11]]</f>
        <v>7853.8632759896946</v>
      </c>
      <c r="M226" s="43">
        <f>ROUND(Table2[[#This Row],[Column9]]+Table2[[#This Row],[Column12]],2)</f>
        <v>7853.86</v>
      </c>
      <c r="N226" s="43">
        <f>Table2[[#This Row],[Column6]]+Table2[[#This Row],[Column8]]+Table2[[#This Row],[Column13]]+0</f>
        <v>206538.86</v>
      </c>
      <c r="O226" s="19">
        <f t="shared" si="7"/>
        <v>10900615</v>
      </c>
    </row>
    <row r="227" spans="1:15" x14ac:dyDescent="0.25">
      <c r="A227" s="20" t="s">
        <v>232</v>
      </c>
      <c r="B227" s="5">
        <v>3612</v>
      </c>
      <c r="C227" s="8">
        <v>1695</v>
      </c>
      <c r="D227" s="6">
        <v>42</v>
      </c>
      <c r="E227" s="8">
        <v>1737</v>
      </c>
      <c r="F227" s="7">
        <v>74190</v>
      </c>
      <c r="G227" s="21">
        <f t="shared" si="6"/>
        <v>3.2170382044425828E-3</v>
      </c>
      <c r="H227" s="41"/>
      <c r="I227" s="43"/>
      <c r="J227" s="46">
        <f>Table2[[#This Row],[Column6]]+Table2[[#This Row],[Column8]]+Table2[[#This Row],[Column9]]</f>
        <v>74190</v>
      </c>
      <c r="K227" s="69">
        <f>Table2[[#This Row],[Column10]]/J$432</f>
        <v>3.2181378220984438E-3</v>
      </c>
      <c r="L227" s="43">
        <f>D$441*Table2[[#This Row],[Column11]]</f>
        <v>2932.6729065892014</v>
      </c>
      <c r="M227" s="43">
        <f>ROUND(Table2[[#This Row],[Column9]]+Table2[[#This Row],[Column12]],2)</f>
        <v>2932.67</v>
      </c>
      <c r="N227" s="43">
        <f>Table2[[#This Row],[Column6]]+Table2[[#This Row],[Column8]]+Table2[[#This Row],[Column13]]+0</f>
        <v>77122.67</v>
      </c>
      <c r="O227" s="19">
        <f t="shared" si="7"/>
        <v>10974805</v>
      </c>
    </row>
    <row r="228" spans="1:15" x14ac:dyDescent="0.25">
      <c r="A228" s="20" t="s">
        <v>234</v>
      </c>
      <c r="B228" s="5">
        <v>3619</v>
      </c>
      <c r="C228" s="8">
        <v>41338</v>
      </c>
      <c r="D228" s="8">
        <v>6477</v>
      </c>
      <c r="E228" s="8">
        <v>47815</v>
      </c>
      <c r="F228" s="7">
        <v>2267645</v>
      </c>
      <c r="G228" s="21">
        <f t="shared" si="6"/>
        <v>9.8329971682345335E-2</v>
      </c>
      <c r="H228" s="41"/>
      <c r="I228" s="43"/>
      <c r="J228" s="46">
        <f>Table2[[#This Row],[Column6]]+Table2[[#This Row],[Column8]]+Table2[[#This Row],[Column9]]</f>
        <v>2267645</v>
      </c>
      <c r="K228" s="69">
        <f>Table2[[#This Row],[Column10]]/J$432</f>
        <v>9.8363581905815137E-2</v>
      </c>
      <c r="L228" s="43">
        <f>D$441*Table2[[#This Row],[Column11]]</f>
        <v>89638.2403728598</v>
      </c>
      <c r="M228" s="43">
        <f>ROUND(Table2[[#This Row],[Column9]]+Table2[[#This Row],[Column12]],2)</f>
        <v>89638.24</v>
      </c>
      <c r="N228" s="43">
        <f>0.03+Table2[[#This Row],[Column6]]+Table2[[#This Row],[Column8]]+Table2[[#This Row],[Column13]]+0</f>
        <v>2357283.27</v>
      </c>
      <c r="O228" s="19">
        <f t="shared" si="7"/>
        <v>13242450</v>
      </c>
    </row>
    <row r="229" spans="1:15" x14ac:dyDescent="0.25">
      <c r="A229" s="20" t="s">
        <v>237</v>
      </c>
      <c r="B229" s="5">
        <v>3633</v>
      </c>
      <c r="C229" s="6">
        <v>406</v>
      </c>
      <c r="D229" s="6"/>
      <c r="E229" s="6">
        <v>406</v>
      </c>
      <c r="F229" s="7">
        <v>18720</v>
      </c>
      <c r="G229" s="21">
        <f t="shared" si="6"/>
        <v>8.1173952267374512E-4</v>
      </c>
      <c r="H229" s="41"/>
      <c r="I229" s="43"/>
      <c r="J229" s="46">
        <f>Table2[[#This Row],[Column6]]+Table2[[#This Row],[Column8]]+Table2[[#This Row],[Column9]]</f>
        <v>18720</v>
      </c>
      <c r="K229" s="69">
        <f>Table2[[#This Row],[Column10]]/J$432</f>
        <v>8.1201698382103878E-4</v>
      </c>
      <c r="L229" s="43">
        <f>D$441*Table2[[#This Row],[Column11]]</f>
        <v>739.98701727119351</v>
      </c>
      <c r="M229" s="43">
        <f>ROUND(Table2[[#This Row],[Column9]]+Table2[[#This Row],[Column12]],2)</f>
        <v>739.99</v>
      </c>
      <c r="N229" s="43">
        <f>Table2[[#This Row],[Column6]]+Table2[[#This Row],[Column8]]+Table2[[#This Row],[Column13]]+0</f>
        <v>19459.990000000002</v>
      </c>
      <c r="O229" s="19">
        <f t="shared" si="7"/>
        <v>13261170</v>
      </c>
    </row>
    <row r="230" spans="1:15" x14ac:dyDescent="0.25">
      <c r="A230" s="20" t="s">
        <v>238</v>
      </c>
      <c r="B230" s="5">
        <v>3640</v>
      </c>
      <c r="C230" s="6">
        <v>592</v>
      </c>
      <c r="D230" s="6">
        <v>20</v>
      </c>
      <c r="E230" s="6">
        <v>612</v>
      </c>
      <c r="F230" s="7">
        <v>60565</v>
      </c>
      <c r="G230" s="21">
        <f t="shared" si="6"/>
        <v>2.6262288563427016E-3</v>
      </c>
      <c r="H230" s="41"/>
      <c r="I230" s="43"/>
      <c r="J230" s="46">
        <f>Table2[[#This Row],[Column6]]+Table2[[#This Row],[Column8]]+Table2[[#This Row],[Column9]]</f>
        <v>60565</v>
      </c>
      <c r="K230" s="69">
        <f>Table2[[#This Row],[Column10]]/J$432</f>
        <v>2.6271265291197229E-3</v>
      </c>
      <c r="L230" s="43">
        <f>D$441*Table2[[#This Row],[Column11]]</f>
        <v>2394.0872703541577</v>
      </c>
      <c r="M230" s="43">
        <f>ROUND(Table2[[#This Row],[Column9]]+Table2[[#This Row],[Column12]],2)</f>
        <v>2394.09</v>
      </c>
      <c r="N230" s="43">
        <f>Table2[[#This Row],[Column6]]+Table2[[#This Row],[Column8]]+Table2[[#This Row],[Column13]]+0</f>
        <v>62959.09</v>
      </c>
      <c r="O230" s="19">
        <f t="shared" si="7"/>
        <v>13321735</v>
      </c>
    </row>
    <row r="231" spans="1:15" x14ac:dyDescent="0.25">
      <c r="A231" s="20" t="s">
        <v>239</v>
      </c>
      <c r="B231" s="5">
        <v>3661</v>
      </c>
      <c r="C231" s="6">
        <v>633</v>
      </c>
      <c r="D231" s="6">
        <v>8</v>
      </c>
      <c r="E231" s="6">
        <v>641</v>
      </c>
      <c r="F231" s="7">
        <v>28720</v>
      </c>
      <c r="G231" s="21">
        <f t="shared" si="6"/>
        <v>1.2453610625635663E-3</v>
      </c>
      <c r="H231" s="41"/>
      <c r="I231" s="43"/>
      <c r="J231" s="46">
        <f>Table2[[#This Row],[Column6]]+Table2[[#This Row],[Column8]]+Table2[[#This Row],[Column9]]</f>
        <v>28720</v>
      </c>
      <c r="K231" s="69">
        <f>Table2[[#This Row],[Column10]]/J$432</f>
        <v>1.2457867401356962E-3</v>
      </c>
      <c r="L231" s="43">
        <f>D$441*Table2[[#This Row],[Column11]]</f>
        <v>1135.2792273519592</v>
      </c>
      <c r="M231" s="43">
        <f>ROUND(Table2[[#This Row],[Column9]]+Table2[[#This Row],[Column12]],2)</f>
        <v>1135.28</v>
      </c>
      <c r="N231" s="43">
        <f>Table2[[#This Row],[Column6]]+Table2[[#This Row],[Column8]]+Table2[[#This Row],[Column13]]+0</f>
        <v>29855.279999999999</v>
      </c>
      <c r="O231" s="19">
        <f t="shared" si="7"/>
        <v>13350455</v>
      </c>
    </row>
    <row r="232" spans="1:15" x14ac:dyDescent="0.25">
      <c r="A232" s="20" t="s">
        <v>240</v>
      </c>
      <c r="B232" s="5">
        <v>3668</v>
      </c>
      <c r="C232" s="6">
        <v>785</v>
      </c>
      <c r="D232" s="6"/>
      <c r="E232" s="6">
        <v>785</v>
      </c>
      <c r="F232" s="7">
        <v>39165</v>
      </c>
      <c r="G232" s="21">
        <f t="shared" si="6"/>
        <v>1.6982787609784843E-3</v>
      </c>
      <c r="H232" s="41"/>
      <c r="I232" s="43"/>
      <c r="J232" s="46">
        <f>Table2[[#This Row],[Column6]]+Table2[[#This Row],[Column8]]+Table2[[#This Row],[Column9]]</f>
        <v>39165</v>
      </c>
      <c r="K232" s="69">
        <f>Table2[[#This Row],[Column10]]/J$432</f>
        <v>1.6988592506063558E-3</v>
      </c>
      <c r="L232" s="43">
        <f>D$441*Table2[[#This Row],[Column11]]</f>
        <v>1548.1619407813191</v>
      </c>
      <c r="M232" s="43">
        <f>ROUND(Table2[[#This Row],[Column9]]+Table2[[#This Row],[Column12]],2)</f>
        <v>1548.16</v>
      </c>
      <c r="N232" s="43">
        <f>Table2[[#This Row],[Column6]]+Table2[[#This Row],[Column8]]+Table2[[#This Row],[Column13]]+0</f>
        <v>40713.160000000003</v>
      </c>
      <c r="O232" s="19">
        <f t="shared" si="7"/>
        <v>13389620</v>
      </c>
    </row>
    <row r="233" spans="1:15" x14ac:dyDescent="0.25">
      <c r="A233" s="20" t="s">
        <v>241</v>
      </c>
      <c r="B233" s="5">
        <v>3675</v>
      </c>
      <c r="C233" s="8">
        <v>2614</v>
      </c>
      <c r="D233" s="6"/>
      <c r="E233" s="8">
        <v>2614</v>
      </c>
      <c r="F233" s="7">
        <v>83085</v>
      </c>
      <c r="G233" s="21">
        <f t="shared" si="6"/>
        <v>3.6027445641745788E-3</v>
      </c>
      <c r="H233" s="41"/>
      <c r="I233" s="43"/>
      <c r="J233" s="46">
        <f>Table2[[#This Row],[Column6]]+Table2[[#This Row],[Column8]]+Table2[[#This Row],[Column9]]</f>
        <v>83085</v>
      </c>
      <c r="K233" s="69">
        <f>Table2[[#This Row],[Column10]]/J$432</f>
        <v>3.6039760203403315E-3</v>
      </c>
      <c r="L233" s="43">
        <f>D$441*Table2[[#This Row],[Column11]]</f>
        <v>3284.2853274560425</v>
      </c>
      <c r="M233" s="43">
        <f>ROUND(Table2[[#This Row],[Column9]]+Table2[[#This Row],[Column12]],2)</f>
        <v>3284.29</v>
      </c>
      <c r="N233" s="43">
        <f>Table2[[#This Row],[Column6]]+Table2[[#This Row],[Column8]]+Table2[[#This Row],[Column13]]+0</f>
        <v>86369.29</v>
      </c>
      <c r="O233" s="19">
        <f t="shared" si="7"/>
        <v>13472705</v>
      </c>
    </row>
    <row r="234" spans="1:15" x14ac:dyDescent="0.25">
      <c r="A234" s="20" t="s">
        <v>242</v>
      </c>
      <c r="B234" s="5">
        <v>3682</v>
      </c>
      <c r="C234" s="8">
        <v>1119</v>
      </c>
      <c r="D234" s="6">
        <v>42</v>
      </c>
      <c r="E234" s="8">
        <v>1161</v>
      </c>
      <c r="F234" s="7">
        <v>40435</v>
      </c>
      <c r="G234" s="21">
        <f t="shared" si="6"/>
        <v>1.7533486965444916E-3</v>
      </c>
      <c r="H234" s="41"/>
      <c r="I234" s="43"/>
      <c r="J234" s="46">
        <f>Table2[[#This Row],[Column6]]+Table2[[#This Row],[Column8]]+Table2[[#This Row],[Column9]]</f>
        <v>40435</v>
      </c>
      <c r="K234" s="69">
        <f>Table2[[#This Row],[Column10]]/J$432</f>
        <v>1.7539480096583173E-3</v>
      </c>
      <c r="L234" s="43">
        <f>D$441*Table2[[#This Row],[Column11]]</f>
        <v>1598.3640514615763</v>
      </c>
      <c r="M234" s="43">
        <f>ROUND(Table2[[#This Row],[Column9]]+Table2[[#This Row],[Column12]],2)</f>
        <v>1598.36</v>
      </c>
      <c r="N234" s="43">
        <f>Table2[[#This Row],[Column6]]+Table2[[#This Row],[Column8]]+Table2[[#This Row],[Column13]]+0</f>
        <v>42033.36</v>
      </c>
      <c r="O234" s="19">
        <f t="shared" si="7"/>
        <v>13513140</v>
      </c>
    </row>
    <row r="235" spans="1:15" x14ac:dyDescent="0.25">
      <c r="A235" s="20" t="s">
        <v>243</v>
      </c>
      <c r="B235" s="5">
        <v>3689</v>
      </c>
      <c r="C235" s="6">
        <v>606</v>
      </c>
      <c r="D235" s="6">
        <v>41</v>
      </c>
      <c r="E235" s="6">
        <v>647</v>
      </c>
      <c r="F235" s="7">
        <v>39790</v>
      </c>
      <c r="G235" s="21">
        <f t="shared" si="6"/>
        <v>1.7253801072215982E-3</v>
      </c>
      <c r="H235" s="41"/>
      <c r="I235" s="43"/>
      <c r="J235" s="46">
        <f>Table2[[#This Row],[Column6]]+Table2[[#This Row],[Column8]]+Table2[[#This Row],[Column9]]</f>
        <v>39790</v>
      </c>
      <c r="K235" s="69">
        <f>Table2[[#This Row],[Column10]]/J$432</f>
        <v>1.7259698603760219E-3</v>
      </c>
      <c r="L235" s="43">
        <f>D$441*Table2[[#This Row],[Column11]]</f>
        <v>1572.8677039113668</v>
      </c>
      <c r="M235" s="43">
        <f>ROUND(Table2[[#This Row],[Column9]]+Table2[[#This Row],[Column12]],2)</f>
        <v>1572.87</v>
      </c>
      <c r="N235" s="43">
        <f>Table2[[#This Row],[Column6]]+Table2[[#This Row],[Column8]]+Table2[[#This Row],[Column13]]+0</f>
        <v>41362.870000000003</v>
      </c>
      <c r="O235" s="19">
        <f t="shared" si="7"/>
        <v>13552930</v>
      </c>
    </row>
    <row r="236" spans="1:15" x14ac:dyDescent="0.25">
      <c r="A236" s="20" t="s">
        <v>244</v>
      </c>
      <c r="B236" s="5">
        <v>3696</v>
      </c>
      <c r="C236" s="6">
        <v>198</v>
      </c>
      <c r="D236" s="6"/>
      <c r="E236" s="6">
        <v>198</v>
      </c>
      <c r="F236" s="7">
        <v>10965</v>
      </c>
      <c r="G236" s="21">
        <f t="shared" si="6"/>
        <v>4.7546601848918882E-4</v>
      </c>
      <c r="H236" s="41"/>
      <c r="I236" s="43"/>
      <c r="J236" s="46">
        <f>Table2[[#This Row],[Column6]]+Table2[[#This Row],[Column8]]+Table2[[#This Row],[Column9]]</f>
        <v>10965</v>
      </c>
      <c r="K236" s="69">
        <f>Table2[[#This Row],[Column10]]/J$432</f>
        <v>4.7562853779902192E-4</v>
      </c>
      <c r="L236" s="43">
        <f>D$441*Table2[[#This Row],[Column11]]</f>
        <v>433.43790835355969</v>
      </c>
      <c r="M236" s="43">
        <f>ROUND(Table2[[#This Row],[Column9]]+Table2[[#This Row],[Column12]],2)</f>
        <v>433.44</v>
      </c>
      <c r="N236" s="43">
        <f>Table2[[#This Row],[Column6]]+Table2[[#This Row],[Column8]]+Table2[[#This Row],[Column13]]+0</f>
        <v>11398.44</v>
      </c>
      <c r="O236" s="19">
        <f t="shared" si="7"/>
        <v>13563895</v>
      </c>
    </row>
    <row r="237" spans="1:15" x14ac:dyDescent="0.25">
      <c r="A237" s="20" t="s">
        <v>245</v>
      </c>
      <c r="B237" s="5">
        <v>3787</v>
      </c>
      <c r="C237" s="8">
        <v>1035</v>
      </c>
      <c r="D237" s="6">
        <v>16</v>
      </c>
      <c r="E237" s="8">
        <v>1051</v>
      </c>
      <c r="F237" s="7">
        <v>83610</v>
      </c>
      <c r="G237" s="21">
        <f t="shared" si="6"/>
        <v>3.6255096950187941E-3</v>
      </c>
      <c r="H237" s="41"/>
      <c r="I237" s="43"/>
      <c r="J237" s="46">
        <f>Table2[[#This Row],[Column6]]+Table2[[#This Row],[Column8]]+Table2[[#This Row],[Column9]]</f>
        <v>83610</v>
      </c>
      <c r="K237" s="69">
        <f>Table2[[#This Row],[Column10]]/J$432</f>
        <v>3.6267489325468509E-3</v>
      </c>
      <c r="L237" s="43">
        <f>D$441*Table2[[#This Row],[Column11]]</f>
        <v>3305.0381684852823</v>
      </c>
      <c r="M237" s="43">
        <f>ROUND(Table2[[#This Row],[Column9]]+Table2[[#This Row],[Column12]],2)</f>
        <v>3305.04</v>
      </c>
      <c r="N237" s="43">
        <f>Table2[[#This Row],[Column6]]+Table2[[#This Row],[Column8]]+Table2[[#This Row],[Column13]]+0</f>
        <v>86915.04</v>
      </c>
      <c r="O237" s="19">
        <f t="shared" si="7"/>
        <v>13647505</v>
      </c>
    </row>
    <row r="238" spans="1:15" x14ac:dyDescent="0.25">
      <c r="A238" s="20" t="s">
        <v>246</v>
      </c>
      <c r="B238" s="5">
        <v>3794</v>
      </c>
      <c r="C238" s="8">
        <v>1049</v>
      </c>
      <c r="D238" s="6"/>
      <c r="E238" s="8">
        <v>1049</v>
      </c>
      <c r="F238" s="7">
        <v>59890</v>
      </c>
      <c r="G238" s="21">
        <f t="shared" si="6"/>
        <v>2.5969594024001386E-3</v>
      </c>
      <c r="H238" s="41"/>
      <c r="I238" s="43"/>
      <c r="J238" s="46">
        <f>Table2[[#This Row],[Column6]]+Table2[[#This Row],[Column8]]+Table2[[#This Row],[Column9]]</f>
        <v>59890</v>
      </c>
      <c r="K238" s="69">
        <f>Table2[[#This Row],[Column10]]/J$432</f>
        <v>2.5978470705684833E-3</v>
      </c>
      <c r="L238" s="43">
        <f>D$441*Table2[[#This Row],[Column11]]</f>
        <v>2367.4050461737061</v>
      </c>
      <c r="M238" s="43">
        <f>ROUND(Table2[[#This Row],[Column9]]+Table2[[#This Row],[Column12]],2)</f>
        <v>2367.41</v>
      </c>
      <c r="N238" s="43">
        <f>Table2[[#This Row],[Column6]]+Table2[[#This Row],[Column8]]+Table2[[#This Row],[Column13]]+0</f>
        <v>62257.41</v>
      </c>
      <c r="O238" s="19">
        <f t="shared" si="7"/>
        <v>13707395</v>
      </c>
    </row>
    <row r="239" spans="1:15" x14ac:dyDescent="0.25">
      <c r="A239" s="20" t="s">
        <v>247</v>
      </c>
      <c r="B239" s="5">
        <v>3822</v>
      </c>
      <c r="C239" s="8">
        <v>3927</v>
      </c>
      <c r="D239" s="6">
        <v>184</v>
      </c>
      <c r="E239" s="8">
        <v>4111</v>
      </c>
      <c r="F239" s="7">
        <v>142775</v>
      </c>
      <c r="G239" s="21">
        <f t="shared" si="6"/>
        <v>6.1910315357769207E-3</v>
      </c>
      <c r="H239" s="41"/>
      <c r="I239" s="43"/>
      <c r="J239" s="46">
        <f>Table2[[#This Row],[Column6]]+Table2[[#This Row],[Column8]]+Table2[[#This Row],[Column9]]</f>
        <v>142775</v>
      </c>
      <c r="K239" s="69">
        <f>Table2[[#This Row],[Column10]]/J$432</f>
        <v>6.1931476957825214E-3</v>
      </c>
      <c r="L239" s="43">
        <f>D$441*Table2[[#This Row],[Column11]]</f>
        <v>5643.7845294281333</v>
      </c>
      <c r="M239" s="43">
        <f>ROUND(Table2[[#This Row],[Column9]]+Table2[[#This Row],[Column12]],2)</f>
        <v>5643.78</v>
      </c>
      <c r="N239" s="43">
        <f>Table2[[#This Row],[Column6]]+Table2[[#This Row],[Column8]]+Table2[[#This Row],[Column13]]+0</f>
        <v>148418.78</v>
      </c>
      <c r="O239" s="19">
        <f t="shared" si="7"/>
        <v>13850170</v>
      </c>
    </row>
    <row r="240" spans="1:15" x14ac:dyDescent="0.25">
      <c r="A240" s="20" t="s">
        <v>248</v>
      </c>
      <c r="B240" s="5">
        <v>3857</v>
      </c>
      <c r="C240" s="8">
        <v>3937</v>
      </c>
      <c r="D240" s="6">
        <v>226</v>
      </c>
      <c r="E240" s="8">
        <v>4163</v>
      </c>
      <c r="F240" s="7">
        <v>124465</v>
      </c>
      <c r="G240" s="21">
        <f t="shared" si="6"/>
        <v>5.3970704962386581E-3</v>
      </c>
      <c r="H240" s="41"/>
      <c r="I240" s="43"/>
      <c r="J240" s="46">
        <f>Table2[[#This Row],[Column6]]+Table2[[#This Row],[Column8]]+Table2[[#This Row],[Column9]]</f>
        <v>124465</v>
      </c>
      <c r="K240" s="69">
        <f>Table2[[#This Row],[Column10]]/J$432</f>
        <v>5.3989152719703835E-3</v>
      </c>
      <c r="L240" s="43">
        <f>D$441*Table2[[#This Row],[Column11]]</f>
        <v>4920.0044927702511</v>
      </c>
      <c r="M240" s="43">
        <f>ROUND(Table2[[#This Row],[Column9]]+Table2[[#This Row],[Column12]],2)</f>
        <v>4920</v>
      </c>
      <c r="N240" s="43">
        <f>Table2[[#This Row],[Column6]]+Table2[[#This Row],[Column8]]+Table2[[#This Row],[Column13]]+0</f>
        <v>129385</v>
      </c>
      <c r="O240" s="19">
        <f t="shared" si="7"/>
        <v>13974635</v>
      </c>
    </row>
    <row r="241" spans="1:15" x14ac:dyDescent="0.25">
      <c r="A241" s="20" t="s">
        <v>249</v>
      </c>
      <c r="B241" s="5">
        <v>3871</v>
      </c>
      <c r="C241" s="6">
        <v>592</v>
      </c>
      <c r="D241" s="6"/>
      <c r="E241" s="6">
        <v>592</v>
      </c>
      <c r="F241" s="7">
        <v>36835</v>
      </c>
      <c r="G241" s="21">
        <f t="shared" si="6"/>
        <v>1.597244942184156E-3</v>
      </c>
      <c r="H241" s="41"/>
      <c r="I241" s="43"/>
      <c r="J241" s="46">
        <f>Table2[[#This Row],[Column6]]+Table2[[#This Row],[Column8]]+Table2[[#This Row],[Column9]]</f>
        <v>36835</v>
      </c>
      <c r="K241" s="69">
        <f>Table2[[#This Row],[Column10]]/J$432</f>
        <v>1.5977908973850408E-3</v>
      </c>
      <c r="L241" s="43">
        <f>D$441*Table2[[#This Row],[Column11]]</f>
        <v>1456.0588558325007</v>
      </c>
      <c r="M241" s="43">
        <f>ROUND(Table2[[#This Row],[Column9]]+Table2[[#This Row],[Column12]],2)</f>
        <v>1456.06</v>
      </c>
      <c r="N241" s="43">
        <f>Table2[[#This Row],[Column6]]+Table2[[#This Row],[Column8]]+Table2[[#This Row],[Column13]]+0</f>
        <v>38291.06</v>
      </c>
      <c r="O241" s="19">
        <f t="shared" si="7"/>
        <v>14011470</v>
      </c>
    </row>
    <row r="242" spans="1:15" x14ac:dyDescent="0.25">
      <c r="A242" s="20" t="s">
        <v>250</v>
      </c>
      <c r="B242" s="5">
        <v>3892</v>
      </c>
      <c r="C242" s="8">
        <v>2033</v>
      </c>
      <c r="D242" s="6">
        <v>137</v>
      </c>
      <c r="E242" s="8">
        <v>2170</v>
      </c>
      <c r="F242" s="7">
        <v>74130</v>
      </c>
      <c r="G242" s="21">
        <f t="shared" si="6"/>
        <v>3.2144364752032437E-3</v>
      </c>
      <c r="H242" s="41"/>
      <c r="I242" s="43"/>
      <c r="J242" s="46">
        <f>Table2[[#This Row],[Column6]]+Table2[[#This Row],[Column8]]+Table2[[#This Row],[Column9]]</f>
        <v>74130</v>
      </c>
      <c r="K242" s="69">
        <f>Table2[[#This Row],[Column10]]/J$432</f>
        <v>3.2155352035605558E-3</v>
      </c>
      <c r="L242" s="43">
        <f>D$441*Table2[[#This Row],[Column11]]</f>
        <v>2930.3011533287167</v>
      </c>
      <c r="M242" s="43">
        <f>ROUND(Table2[[#This Row],[Column9]]+Table2[[#This Row],[Column12]],2)</f>
        <v>2930.3</v>
      </c>
      <c r="N242" s="43">
        <f>Table2[[#This Row],[Column6]]+Table2[[#This Row],[Column8]]+Table2[[#This Row],[Column13]]+0</f>
        <v>77060.3</v>
      </c>
      <c r="O242" s="19">
        <f t="shared" si="7"/>
        <v>14085600</v>
      </c>
    </row>
    <row r="243" spans="1:15" x14ac:dyDescent="0.25">
      <c r="A243" s="20" t="s">
        <v>251</v>
      </c>
      <c r="B243" s="5">
        <v>3899</v>
      </c>
      <c r="C243" s="6">
        <v>610</v>
      </c>
      <c r="D243" s="6">
        <v>33</v>
      </c>
      <c r="E243" s="6">
        <v>643</v>
      </c>
      <c r="F243" s="7">
        <v>35190</v>
      </c>
      <c r="G243" s="21">
        <f t="shared" si="6"/>
        <v>1.5259141988722804E-3</v>
      </c>
      <c r="H243" s="41"/>
      <c r="I243" s="43"/>
      <c r="J243" s="46">
        <f>Table2[[#This Row],[Column6]]+Table2[[#This Row],[Column8]]+Table2[[#This Row],[Column9]]</f>
        <v>35190</v>
      </c>
      <c r="K243" s="69">
        <f>Table2[[#This Row],[Column10]]/J$432</f>
        <v>1.5264357724712795E-3</v>
      </c>
      <c r="L243" s="43">
        <f>D$441*Table2[[#This Row],[Column11]]</f>
        <v>1391.0332872742147</v>
      </c>
      <c r="M243" s="43">
        <f>ROUND(Table2[[#This Row],[Column9]]+Table2[[#This Row],[Column12]],2)</f>
        <v>1391.03</v>
      </c>
      <c r="N243" s="43">
        <f>Table2[[#This Row],[Column6]]+Table2[[#This Row],[Column8]]+Table2[[#This Row],[Column13]]+0</f>
        <v>36581.03</v>
      </c>
      <c r="O243" s="19">
        <f t="shared" si="7"/>
        <v>14120790</v>
      </c>
    </row>
    <row r="244" spans="1:15" x14ac:dyDescent="0.25">
      <c r="A244" s="20" t="s">
        <v>252</v>
      </c>
      <c r="B244" s="5">
        <v>3906</v>
      </c>
      <c r="C244" s="6">
        <v>580</v>
      </c>
      <c r="D244" s="6">
        <v>29</v>
      </c>
      <c r="E244" s="6">
        <v>609</v>
      </c>
      <c r="F244" s="7">
        <v>64010</v>
      </c>
      <c r="G244" s="21">
        <f t="shared" si="6"/>
        <v>2.7756114768347447E-3</v>
      </c>
      <c r="H244" s="41"/>
      <c r="I244" s="43"/>
      <c r="J244" s="46">
        <f>Table2[[#This Row],[Column6]]+Table2[[#This Row],[Column8]]+Table2[[#This Row],[Column9]]</f>
        <v>64010</v>
      </c>
      <c r="K244" s="69">
        <f>Table2[[#This Row],[Column10]]/J$432</f>
        <v>2.7765602101701222E-3</v>
      </c>
      <c r="L244" s="43">
        <f>D$441*Table2[[#This Row],[Column11]]</f>
        <v>2530.2654367269815</v>
      </c>
      <c r="M244" s="43">
        <f>ROUND(Table2[[#This Row],[Column9]]+Table2[[#This Row],[Column12]],2)</f>
        <v>2530.27</v>
      </c>
      <c r="N244" s="43">
        <f>Table2[[#This Row],[Column6]]+Table2[[#This Row],[Column8]]+Table2[[#This Row],[Column13]]+0</f>
        <v>66540.27</v>
      </c>
      <c r="O244" s="19">
        <f t="shared" si="7"/>
        <v>14184800</v>
      </c>
    </row>
    <row r="245" spans="1:15" x14ac:dyDescent="0.25">
      <c r="A245" s="20" t="s">
        <v>253</v>
      </c>
      <c r="B245" s="5">
        <v>3920</v>
      </c>
      <c r="C245" s="6">
        <v>352</v>
      </c>
      <c r="D245" s="6">
        <v>20</v>
      </c>
      <c r="E245" s="6">
        <v>372</v>
      </c>
      <c r="F245" s="7">
        <v>20205</v>
      </c>
      <c r="G245" s="21">
        <f t="shared" si="6"/>
        <v>8.7613232134738355E-4</v>
      </c>
      <c r="H245" s="41"/>
      <c r="I245" s="43"/>
      <c r="J245" s="46">
        <f>Table2[[#This Row],[Column6]]+Table2[[#This Row],[Column8]]+Table2[[#This Row],[Column9]]</f>
        <v>20205</v>
      </c>
      <c r="K245" s="69">
        <f>Table2[[#This Row],[Column10]]/J$432</f>
        <v>8.7643179263376537E-4</v>
      </c>
      <c r="L245" s="43">
        <f>D$441*Table2[[#This Row],[Column11]]</f>
        <v>798.68791046818717</v>
      </c>
      <c r="M245" s="43">
        <f>ROUND(Table2[[#This Row],[Column9]]+Table2[[#This Row],[Column12]],2)</f>
        <v>798.69</v>
      </c>
      <c r="N245" s="43">
        <f>Table2[[#This Row],[Column6]]+Table2[[#This Row],[Column8]]+Table2[[#This Row],[Column13]]+0</f>
        <v>21003.69</v>
      </c>
      <c r="O245" s="19">
        <f t="shared" si="7"/>
        <v>14205005</v>
      </c>
    </row>
    <row r="246" spans="1:15" x14ac:dyDescent="0.25">
      <c r="A246" s="20" t="s">
        <v>254</v>
      </c>
      <c r="B246" s="5">
        <v>3925</v>
      </c>
      <c r="C246" s="8">
        <v>2852</v>
      </c>
      <c r="D246" s="6">
        <v>621</v>
      </c>
      <c r="E246" s="8">
        <v>3473</v>
      </c>
      <c r="F246" s="7">
        <v>99085</v>
      </c>
      <c r="G246" s="21">
        <f t="shared" si="6"/>
        <v>4.2965390279982923E-3</v>
      </c>
      <c r="H246" s="41"/>
      <c r="I246" s="43"/>
      <c r="J246" s="46">
        <f>Table2[[#This Row],[Column6]]+Table2[[#This Row],[Column8]]+Table2[[#This Row],[Column9]]</f>
        <v>99085</v>
      </c>
      <c r="K246" s="69">
        <f>Table2[[#This Row],[Column10]]/J$432</f>
        <v>4.2980076304437835E-3</v>
      </c>
      <c r="L246" s="43">
        <f>D$441*Table2[[#This Row],[Column11]]</f>
        <v>3916.7528635852677</v>
      </c>
      <c r="M246" s="43">
        <f>ROUND(Table2[[#This Row],[Column9]]+Table2[[#This Row],[Column12]],2)</f>
        <v>3916.75</v>
      </c>
      <c r="N246" s="43">
        <f>Table2[[#This Row],[Column6]]+Table2[[#This Row],[Column8]]+Table2[[#This Row],[Column13]]+0</f>
        <v>103001.75</v>
      </c>
      <c r="O246" s="19">
        <f t="shared" si="7"/>
        <v>14304090</v>
      </c>
    </row>
    <row r="247" spans="1:15" x14ac:dyDescent="0.25">
      <c r="A247" s="20" t="s">
        <v>255</v>
      </c>
      <c r="B247" s="5">
        <v>3934</v>
      </c>
      <c r="C247" s="6">
        <v>571</v>
      </c>
      <c r="D247" s="6"/>
      <c r="E247" s="6">
        <v>571</v>
      </c>
      <c r="F247" s="7">
        <v>24040</v>
      </c>
      <c r="G247" s="21">
        <f t="shared" si="6"/>
        <v>1.04242618189513E-3</v>
      </c>
      <c r="H247" s="41"/>
      <c r="I247" s="43"/>
      <c r="J247" s="46">
        <f>Table2[[#This Row],[Column6]]+Table2[[#This Row],[Column8]]+Table2[[#This Row],[Column9]]</f>
        <v>24040</v>
      </c>
      <c r="K247" s="69">
        <f>Table2[[#This Row],[Column10]]/J$432</f>
        <v>1.0427824941804365E-3</v>
      </c>
      <c r="L247" s="43">
        <f>D$441*Table2[[#This Row],[Column11]]</f>
        <v>950.28247303416083</v>
      </c>
      <c r="M247" s="43">
        <f>ROUND(Table2[[#This Row],[Column9]]+Table2[[#This Row],[Column12]],2)</f>
        <v>950.28</v>
      </c>
      <c r="N247" s="43">
        <f>Table2[[#This Row],[Column6]]+Table2[[#This Row],[Column8]]+Table2[[#This Row],[Column13]]+0</f>
        <v>24990.28</v>
      </c>
      <c r="O247" s="19">
        <f t="shared" si="7"/>
        <v>14328130</v>
      </c>
    </row>
    <row r="248" spans="1:15" x14ac:dyDescent="0.25">
      <c r="A248" s="20" t="s">
        <v>256</v>
      </c>
      <c r="B248" s="5">
        <v>3941</v>
      </c>
      <c r="C248" s="6">
        <v>878</v>
      </c>
      <c r="D248" s="6">
        <v>40</v>
      </c>
      <c r="E248" s="6">
        <v>918</v>
      </c>
      <c r="F248" s="7">
        <v>129770</v>
      </c>
      <c r="G248" s="21">
        <f t="shared" si="6"/>
        <v>5.6271067231502088E-3</v>
      </c>
      <c r="H248" s="41"/>
      <c r="I248" s="43"/>
      <c r="J248" s="46">
        <f>Table2[[#This Row],[Column6]]+Table2[[#This Row],[Column8]]+Table2[[#This Row],[Column9]]</f>
        <v>129770</v>
      </c>
      <c r="K248" s="69">
        <f>Table2[[#This Row],[Column10]]/J$432</f>
        <v>5.6290301276953093E-3</v>
      </c>
      <c r="L248" s="43">
        <f>D$441*Table2[[#This Row],[Column11]]</f>
        <v>5129.7070102180969</v>
      </c>
      <c r="M248" s="43">
        <f>ROUND(Table2[[#This Row],[Column9]]+Table2[[#This Row],[Column12]],2)</f>
        <v>5129.71</v>
      </c>
      <c r="N248" s="43">
        <f>Table2[[#This Row],[Column6]]+Table2[[#This Row],[Column8]]+Table2[[#This Row],[Column13]]+0</f>
        <v>134899.71</v>
      </c>
      <c r="O248" s="19">
        <f t="shared" si="7"/>
        <v>14457900</v>
      </c>
    </row>
    <row r="249" spans="1:15" x14ac:dyDescent="0.25">
      <c r="A249" s="20" t="s">
        <v>257</v>
      </c>
      <c r="B249" s="5">
        <v>3948</v>
      </c>
      <c r="C249" s="6">
        <v>445</v>
      </c>
      <c r="D249" s="6">
        <v>3</v>
      </c>
      <c r="E249" s="6">
        <v>448</v>
      </c>
      <c r="F249" s="7">
        <v>22930</v>
      </c>
      <c r="G249" s="21">
        <f t="shared" si="6"/>
        <v>9.9429419096735971E-4</v>
      </c>
      <c r="H249" s="41"/>
      <c r="I249" s="43"/>
      <c r="J249" s="46">
        <f>Table2[[#This Row],[Column6]]+Table2[[#This Row],[Column8]]+Table2[[#This Row],[Column9]]</f>
        <v>22930</v>
      </c>
      <c r="K249" s="69">
        <f>Table2[[#This Row],[Column10]]/J$432</f>
        <v>9.9463405122950945E-4</v>
      </c>
      <c r="L249" s="43">
        <f>D$441*Table2[[#This Row],[Column11]]</f>
        <v>906.40503771519582</v>
      </c>
      <c r="M249" s="43">
        <f>ROUND(Table2[[#This Row],[Column9]]+Table2[[#This Row],[Column12]],2)</f>
        <v>906.41</v>
      </c>
      <c r="N249" s="43">
        <f>Table2[[#This Row],[Column6]]+Table2[[#This Row],[Column8]]+Table2[[#This Row],[Column13]]+0</f>
        <v>23836.41</v>
      </c>
      <c r="O249" s="19">
        <f t="shared" si="7"/>
        <v>14480830</v>
      </c>
    </row>
    <row r="250" spans="1:15" x14ac:dyDescent="0.25">
      <c r="A250" s="20" t="s">
        <v>258</v>
      </c>
      <c r="B250" s="5">
        <v>3955</v>
      </c>
      <c r="C250" s="8">
        <v>1139</v>
      </c>
      <c r="D250" s="6">
        <v>51</v>
      </c>
      <c r="E250" s="8">
        <v>1190</v>
      </c>
      <c r="F250" s="7">
        <v>62580</v>
      </c>
      <c r="G250" s="21">
        <f t="shared" si="6"/>
        <v>2.7136035966305004E-3</v>
      </c>
      <c r="H250" s="41"/>
      <c r="I250" s="43"/>
      <c r="J250" s="46">
        <f>Table2[[#This Row],[Column6]]+Table2[[#This Row],[Column8]]+Table2[[#This Row],[Column9]]</f>
        <v>62580</v>
      </c>
      <c r="K250" s="69">
        <f>Table2[[#This Row],[Column10]]/J$432</f>
        <v>2.7145311350171264E-3</v>
      </c>
      <c r="L250" s="43">
        <f>D$441*Table2[[#This Row],[Column11]]</f>
        <v>2473.7386506854323</v>
      </c>
      <c r="M250" s="43">
        <f>ROUND(Table2[[#This Row],[Column9]]+Table2[[#This Row],[Column12]],2)</f>
        <v>2473.7399999999998</v>
      </c>
      <c r="N250" s="43">
        <f>Table2[[#This Row],[Column6]]+Table2[[#This Row],[Column8]]+Table2[[#This Row],[Column13]]+0</f>
        <v>65053.74</v>
      </c>
      <c r="O250" s="19">
        <f t="shared" si="7"/>
        <v>14543410</v>
      </c>
    </row>
    <row r="251" spans="1:15" x14ac:dyDescent="0.25">
      <c r="A251" s="20" t="s">
        <v>259</v>
      </c>
      <c r="B251" s="5">
        <v>3962</v>
      </c>
      <c r="C251" s="8">
        <v>2527</v>
      </c>
      <c r="D251" s="6"/>
      <c r="E251" s="8">
        <v>2527</v>
      </c>
      <c r="F251" s="7">
        <v>99235</v>
      </c>
      <c r="G251" s="21">
        <f t="shared" si="6"/>
        <v>4.3030433510966399E-3</v>
      </c>
      <c r="H251" s="41"/>
      <c r="I251" s="43"/>
      <c r="J251" s="46">
        <f>Table2[[#This Row],[Column6]]+Table2[[#This Row],[Column8]]+Table2[[#This Row],[Column9]]</f>
        <v>99235</v>
      </c>
      <c r="K251" s="69">
        <f>Table2[[#This Row],[Column10]]/J$432</f>
        <v>4.3045141767885028E-3</v>
      </c>
      <c r="L251" s="43">
        <f>D$441*Table2[[#This Row],[Column11]]</f>
        <v>3922.6822467364786</v>
      </c>
      <c r="M251" s="43">
        <f>ROUND(Table2[[#This Row],[Column9]]+Table2[[#This Row],[Column12]],2)</f>
        <v>3922.68</v>
      </c>
      <c r="N251" s="43">
        <f>Table2[[#This Row],[Column6]]+Table2[[#This Row],[Column8]]+Table2[[#This Row],[Column13]]+0</f>
        <v>103157.68</v>
      </c>
      <c r="O251" s="19">
        <f t="shared" si="7"/>
        <v>14642645</v>
      </c>
    </row>
    <row r="252" spans="1:15" x14ac:dyDescent="0.25">
      <c r="A252" s="20" t="s">
        <v>260</v>
      </c>
      <c r="B252" s="5">
        <v>3969</v>
      </c>
      <c r="C252" s="6">
        <v>352</v>
      </c>
      <c r="D252" s="6"/>
      <c r="E252" s="6">
        <v>352</v>
      </c>
      <c r="F252" s="7">
        <v>12505</v>
      </c>
      <c r="G252" s="21">
        <f t="shared" si="6"/>
        <v>5.4224373563222124E-4</v>
      </c>
      <c r="H252" s="41"/>
      <c r="I252" s="43"/>
      <c r="J252" s="46">
        <f>Table2[[#This Row],[Column6]]+Table2[[#This Row],[Column8]]+Table2[[#This Row],[Column9]]</f>
        <v>12505</v>
      </c>
      <c r="K252" s="69">
        <f>Table2[[#This Row],[Column10]]/J$432</f>
        <v>5.4242908027147911E-4</v>
      </c>
      <c r="L252" s="43">
        <f>D$441*Table2[[#This Row],[Column11]]</f>
        <v>494.31290870599759</v>
      </c>
      <c r="M252" s="43">
        <f>ROUND(Table2[[#This Row],[Column9]]+Table2[[#This Row],[Column12]],2)</f>
        <v>494.31</v>
      </c>
      <c r="N252" s="43">
        <f>Table2[[#This Row],[Column6]]+Table2[[#This Row],[Column8]]+Table2[[#This Row],[Column13]]+0</f>
        <v>12999.31</v>
      </c>
      <c r="O252" s="19">
        <f t="shared" si="7"/>
        <v>14655150</v>
      </c>
    </row>
    <row r="253" spans="1:15" x14ac:dyDescent="0.25">
      <c r="A253" s="20" t="s">
        <v>261</v>
      </c>
      <c r="B253" s="5">
        <v>2177</v>
      </c>
      <c r="C253" s="6">
        <v>943</v>
      </c>
      <c r="D253" s="6">
        <v>258</v>
      </c>
      <c r="E253" s="8">
        <v>1201</v>
      </c>
      <c r="F253" s="7">
        <v>33230</v>
      </c>
      <c r="G253" s="21">
        <f t="shared" si="6"/>
        <v>1.4409243770538754E-3</v>
      </c>
      <c r="H253" s="41"/>
      <c r="I253" s="43"/>
      <c r="J253" s="46">
        <f>Table2[[#This Row],[Column6]]+Table2[[#This Row],[Column8]]+Table2[[#This Row],[Column9]]</f>
        <v>33230</v>
      </c>
      <c r="K253" s="69">
        <f>Table2[[#This Row],[Column10]]/J$432</f>
        <v>1.4414169002336067E-3</v>
      </c>
      <c r="L253" s="43">
        <f>D$441*Table2[[#This Row],[Column11]]</f>
        <v>1313.5560140983846</v>
      </c>
      <c r="M253" s="43">
        <f>ROUND(Table2[[#This Row],[Column9]]+Table2[[#This Row],[Column12]],2)</f>
        <v>1313.56</v>
      </c>
      <c r="N253" s="43">
        <f>Table2[[#This Row],[Column6]]+Table2[[#This Row],[Column8]]+Table2[[#This Row],[Column13]]+0</f>
        <v>34543.56</v>
      </c>
      <c r="O253" s="19">
        <f t="shared" si="7"/>
        <v>14688380</v>
      </c>
    </row>
    <row r="254" spans="1:15" x14ac:dyDescent="0.25">
      <c r="A254" s="20" t="s">
        <v>262</v>
      </c>
      <c r="B254" s="5">
        <v>4690</v>
      </c>
      <c r="C254" s="6">
        <v>131</v>
      </c>
      <c r="D254" s="6">
        <v>1</v>
      </c>
      <c r="E254" s="6">
        <v>132</v>
      </c>
      <c r="F254" s="7">
        <v>4560</v>
      </c>
      <c r="G254" s="21">
        <f t="shared" si="6"/>
        <v>1.9773142218975842E-4</v>
      </c>
      <c r="H254" s="41"/>
      <c r="I254" s="43"/>
      <c r="J254" s="46">
        <f>Table2[[#This Row],[Column6]]+Table2[[#This Row],[Column8]]+Table2[[#This Row],[Column9]]</f>
        <v>4560</v>
      </c>
      <c r="K254" s="69">
        <f>Table2[[#This Row],[Column10]]/J$432</f>
        <v>1.9779900887948379E-4</v>
      </c>
      <c r="L254" s="43">
        <f>D$441*Table2[[#This Row],[Column11]]</f>
        <v>180.25324779682919</v>
      </c>
      <c r="M254" s="43">
        <f>ROUND(Table2[[#This Row],[Column9]]+Table2[[#This Row],[Column12]],2)</f>
        <v>180.25</v>
      </c>
      <c r="N254" s="43">
        <f>Table2[[#This Row],[Column6]]+Table2[[#This Row],[Column8]]+Table2[[#This Row],[Column13]]+0</f>
        <v>4740.25</v>
      </c>
      <c r="O254" s="19">
        <f t="shared" si="7"/>
        <v>14692940</v>
      </c>
    </row>
    <row r="255" spans="1:15" x14ac:dyDescent="0.25">
      <c r="A255" s="20" t="s">
        <v>263</v>
      </c>
      <c r="B255" s="5">
        <v>2016</v>
      </c>
      <c r="C255" s="6">
        <v>520</v>
      </c>
      <c r="D255" s="6"/>
      <c r="E255" s="6">
        <v>520</v>
      </c>
      <c r="F255" s="7">
        <v>30665</v>
      </c>
      <c r="G255" s="21">
        <f t="shared" si="6"/>
        <v>1.3297004520721365E-3</v>
      </c>
      <c r="H255" s="41"/>
      <c r="I255" s="43"/>
      <c r="J255" s="46">
        <f>Table2[[#This Row],[Column6]]+Table2[[#This Row],[Column8]]+Table2[[#This Row],[Column9]]</f>
        <v>30665</v>
      </c>
      <c r="K255" s="69">
        <f>Table2[[#This Row],[Column10]]/J$432</f>
        <v>1.3301549577388971E-3</v>
      </c>
      <c r="L255" s="43">
        <f>D$441*Table2[[#This Row],[Column11]]</f>
        <v>1212.1635622126682</v>
      </c>
      <c r="M255" s="43">
        <f>ROUND(Table2[[#This Row],[Column9]]+Table2[[#This Row],[Column12]],2)</f>
        <v>1212.1600000000001</v>
      </c>
      <c r="N255" s="43">
        <f>Table2[[#This Row],[Column6]]+Table2[[#This Row],[Column8]]+Table2[[#This Row],[Column13]]+0</f>
        <v>31877.16</v>
      </c>
      <c r="O255" s="19">
        <f t="shared" si="7"/>
        <v>14723605</v>
      </c>
    </row>
    <row r="256" spans="1:15" x14ac:dyDescent="0.25">
      <c r="A256" s="20" t="s">
        <v>264</v>
      </c>
      <c r="B256" s="5">
        <v>3983</v>
      </c>
      <c r="C256" s="6">
        <v>485</v>
      </c>
      <c r="D256" s="6">
        <v>33</v>
      </c>
      <c r="E256" s="6">
        <v>518</v>
      </c>
      <c r="F256" s="7">
        <v>17525</v>
      </c>
      <c r="G256" s="21">
        <f t="shared" si="6"/>
        <v>7.5992174865691152E-4</v>
      </c>
      <c r="H256" s="41"/>
      <c r="I256" s="43"/>
      <c r="J256" s="46">
        <f>Table2[[#This Row],[Column6]]+Table2[[#This Row],[Column8]]+Table2[[#This Row],[Column9]]</f>
        <v>17525</v>
      </c>
      <c r="K256" s="69">
        <f>Table2[[#This Row],[Column10]]/J$432</f>
        <v>7.6018149794143718E-4</v>
      </c>
      <c r="L256" s="43">
        <f>D$441*Table2[[#This Row],[Column11]]</f>
        <v>692.749598166542</v>
      </c>
      <c r="M256" s="43">
        <f>ROUND(Table2[[#This Row],[Column9]]+Table2[[#This Row],[Column12]],2)</f>
        <v>692.75</v>
      </c>
      <c r="N256" s="43">
        <f>Table2[[#This Row],[Column6]]+Table2[[#This Row],[Column8]]+Table2[[#This Row],[Column13]]+0</f>
        <v>18217.75</v>
      </c>
      <c r="O256" s="19">
        <f t="shared" si="7"/>
        <v>14741130</v>
      </c>
    </row>
    <row r="257" spans="1:15" x14ac:dyDescent="0.25">
      <c r="A257" s="20" t="s">
        <v>265</v>
      </c>
      <c r="B257" s="5">
        <v>3514</v>
      </c>
      <c r="C257" s="6">
        <v>230</v>
      </c>
      <c r="D257" s="6">
        <v>23</v>
      </c>
      <c r="E257" s="6">
        <v>253</v>
      </c>
      <c r="F257" s="7">
        <v>8215</v>
      </c>
      <c r="G257" s="21">
        <f t="shared" si="6"/>
        <v>3.5622009501948802E-4</v>
      </c>
      <c r="H257" s="41"/>
      <c r="I257" s="43"/>
      <c r="J257" s="46">
        <f>Table2[[#This Row],[Column6]]+Table2[[#This Row],[Column8]]+Table2[[#This Row],[Column9]]</f>
        <v>8215</v>
      </c>
      <c r="K257" s="69">
        <f>Table2[[#This Row],[Column10]]/J$432</f>
        <v>3.5634185481249112E-4</v>
      </c>
      <c r="L257" s="43">
        <f>D$441*Table2[[#This Row],[Column11]]</f>
        <v>324.73255058134907</v>
      </c>
      <c r="M257" s="43">
        <f>ROUND(Table2[[#This Row],[Column9]]+Table2[[#This Row],[Column12]],2)</f>
        <v>324.73</v>
      </c>
      <c r="N257" s="43">
        <f>Table2[[#This Row],[Column6]]+Table2[[#This Row],[Column8]]+Table2[[#This Row],[Column13]]+0</f>
        <v>8539.73</v>
      </c>
      <c r="O257" s="19">
        <f t="shared" si="7"/>
        <v>14749345</v>
      </c>
    </row>
    <row r="258" spans="1:15" x14ac:dyDescent="0.25">
      <c r="A258" s="20" t="s">
        <v>266</v>
      </c>
      <c r="B258" s="5">
        <v>616</v>
      </c>
      <c r="C258" s="6">
        <v>154</v>
      </c>
      <c r="D258" s="6"/>
      <c r="E258" s="6">
        <v>154</v>
      </c>
      <c r="F258" s="7">
        <v>23195</v>
      </c>
      <c r="G258" s="21">
        <f t="shared" si="6"/>
        <v>1.0057851617744401E-3</v>
      </c>
      <c r="H258" s="41"/>
      <c r="I258" s="43"/>
      <c r="J258" s="46">
        <f>Table2[[#This Row],[Column6]]+Table2[[#This Row],[Column8]]+Table2[[#This Row],[Column9]]</f>
        <v>23195</v>
      </c>
      <c r="K258" s="69">
        <f>Table2[[#This Row],[Column10]]/J$432</f>
        <v>1.006128949771848E-3</v>
      </c>
      <c r="L258" s="43">
        <f>D$441*Table2[[#This Row],[Column11]]</f>
        <v>916.88028128233623</v>
      </c>
      <c r="M258" s="43">
        <f>ROUND(Table2[[#This Row],[Column9]]+Table2[[#This Row],[Column12]],2)</f>
        <v>916.88</v>
      </c>
      <c r="N258" s="43">
        <f>Table2[[#This Row],[Column6]]+Table2[[#This Row],[Column8]]+Table2[[#This Row],[Column13]]+0</f>
        <v>24111.88</v>
      </c>
      <c r="O258" s="19">
        <f t="shared" si="7"/>
        <v>14772540</v>
      </c>
    </row>
    <row r="259" spans="1:15" x14ac:dyDescent="0.25">
      <c r="A259" s="20" t="s">
        <v>267</v>
      </c>
      <c r="B259" s="5">
        <v>1945</v>
      </c>
      <c r="C259" s="6">
        <v>720</v>
      </c>
      <c r="D259" s="6">
        <v>35</v>
      </c>
      <c r="E259" s="6">
        <v>755</v>
      </c>
      <c r="F259" s="7">
        <v>22145</v>
      </c>
      <c r="G259" s="21">
        <f t="shared" si="6"/>
        <v>9.6025490008600888E-4</v>
      </c>
      <c r="H259" s="41"/>
      <c r="I259" s="43"/>
      <c r="J259" s="46">
        <f>Table2[[#This Row],[Column6]]+Table2[[#This Row],[Column8]]+Table2[[#This Row],[Column9]]</f>
        <v>22145</v>
      </c>
      <c r="K259" s="69">
        <f>Table2[[#This Row],[Column10]]/J$432</f>
        <v>9.6058312535880893E-4</v>
      </c>
      <c r="L259" s="43">
        <f>D$441*Table2[[#This Row],[Column11]]</f>
        <v>875.37459922385574</v>
      </c>
      <c r="M259" s="43">
        <f>ROUND(Table2[[#This Row],[Column9]]+Table2[[#This Row],[Column12]],2)</f>
        <v>875.37</v>
      </c>
      <c r="N259" s="43">
        <f>Table2[[#This Row],[Column6]]+Table2[[#This Row],[Column8]]+Table2[[#This Row],[Column13]]+0</f>
        <v>23020.37</v>
      </c>
      <c r="O259" s="19">
        <f t="shared" si="7"/>
        <v>14794685</v>
      </c>
    </row>
    <row r="260" spans="1:15" x14ac:dyDescent="0.25">
      <c r="A260" s="20" t="s">
        <v>268</v>
      </c>
      <c r="B260" s="5">
        <v>1526</v>
      </c>
      <c r="C260" s="8">
        <v>1056</v>
      </c>
      <c r="D260" s="6">
        <v>10</v>
      </c>
      <c r="E260" s="8">
        <v>1066</v>
      </c>
      <c r="F260" s="7">
        <v>114540</v>
      </c>
      <c r="G260" s="21">
        <f t="shared" si="6"/>
        <v>4.9667011178980112E-3</v>
      </c>
      <c r="H260" s="41"/>
      <c r="I260" s="43"/>
      <c r="J260" s="46">
        <f>Table2[[#This Row],[Column6]]+Table2[[#This Row],[Column8]]+Table2[[#This Row],[Column9]]</f>
        <v>114540</v>
      </c>
      <c r="K260" s="69">
        <f>Table2[[#This Row],[Column10]]/J$432</f>
        <v>4.9683987888280868E-3</v>
      </c>
      <c r="L260" s="43">
        <f>D$441*Table2[[#This Row],[Column11]]</f>
        <v>4527.6769742650913</v>
      </c>
      <c r="M260" s="43">
        <f>ROUND(Table2[[#This Row],[Column9]]+Table2[[#This Row],[Column12]],2)</f>
        <v>4527.68</v>
      </c>
      <c r="N260" s="43">
        <f>Table2[[#This Row],[Column6]]+Table2[[#This Row],[Column8]]+Table2[[#This Row],[Column13]]+0</f>
        <v>119067.68</v>
      </c>
      <c r="O260" s="19">
        <f t="shared" si="7"/>
        <v>14909225</v>
      </c>
    </row>
    <row r="261" spans="1:15" x14ac:dyDescent="0.25">
      <c r="A261" s="20" t="s">
        <v>269</v>
      </c>
      <c r="B261" s="5">
        <v>3654</v>
      </c>
      <c r="C261" s="6">
        <v>284</v>
      </c>
      <c r="D261" s="6"/>
      <c r="E261" s="6">
        <v>284</v>
      </c>
      <c r="F261" s="7">
        <v>26875</v>
      </c>
      <c r="G261" s="21">
        <f t="shared" si="6"/>
        <v>1.1653578884538941E-3</v>
      </c>
      <c r="H261" s="41"/>
      <c r="I261" s="43"/>
      <c r="J261" s="46">
        <f>Table2[[#This Row],[Column6]]+Table2[[#This Row],[Column8]]+Table2[[#This Row],[Column9]]</f>
        <v>26875</v>
      </c>
      <c r="K261" s="69">
        <f>Table2[[#This Row],[Column10]]/J$432</f>
        <v>1.1657562200956418E-3</v>
      </c>
      <c r="L261" s="43">
        <f>D$441*Table2[[#This Row],[Column11]]</f>
        <v>1062.3478145920578</v>
      </c>
      <c r="M261" s="43">
        <f>ROUND(Table2[[#This Row],[Column9]]+Table2[[#This Row],[Column12]],2)</f>
        <v>1062.3499999999999</v>
      </c>
      <c r="N261" s="43">
        <f>Table2[[#This Row],[Column6]]+Table2[[#This Row],[Column8]]+Table2[[#This Row],[Column13]]+0</f>
        <v>27937.35</v>
      </c>
      <c r="O261" s="19">
        <f t="shared" si="7"/>
        <v>14936100</v>
      </c>
    </row>
    <row r="262" spans="1:15" x14ac:dyDescent="0.25">
      <c r="A262" s="20" t="s">
        <v>270</v>
      </c>
      <c r="B262" s="5">
        <v>3990</v>
      </c>
      <c r="C262" s="6">
        <v>721</v>
      </c>
      <c r="D262" s="6"/>
      <c r="E262" s="6">
        <v>721</v>
      </c>
      <c r="F262" s="7">
        <v>38090</v>
      </c>
      <c r="G262" s="21">
        <f t="shared" si="6"/>
        <v>1.6516644454403287E-3</v>
      </c>
      <c r="H262" s="41"/>
      <c r="I262" s="43"/>
      <c r="J262" s="46">
        <f>Table2[[#This Row],[Column6]]+Table2[[#This Row],[Column8]]+Table2[[#This Row],[Column9]]</f>
        <v>38090</v>
      </c>
      <c r="K262" s="69">
        <f>Table2[[#This Row],[Column10]]/J$432</f>
        <v>1.6522290018025302E-3</v>
      </c>
      <c r="L262" s="43">
        <f>D$441*Table2[[#This Row],[Column11]]</f>
        <v>1505.6680281976367</v>
      </c>
      <c r="M262" s="43">
        <f>ROUND(Table2[[#This Row],[Column9]]+Table2[[#This Row],[Column12]],2)</f>
        <v>1505.67</v>
      </c>
      <c r="N262" s="43">
        <f>Table2[[#This Row],[Column6]]+Table2[[#This Row],[Column8]]+Table2[[#This Row],[Column13]]+0</f>
        <v>39595.67</v>
      </c>
      <c r="O262" s="19">
        <f t="shared" si="7"/>
        <v>14974190</v>
      </c>
    </row>
    <row r="263" spans="1:15" x14ac:dyDescent="0.25">
      <c r="A263" s="20" t="s">
        <v>271</v>
      </c>
      <c r="B263" s="5">
        <v>4011</v>
      </c>
      <c r="C263" s="6">
        <v>80</v>
      </c>
      <c r="D263" s="6"/>
      <c r="E263" s="6">
        <v>80</v>
      </c>
      <c r="F263" s="7">
        <v>1500</v>
      </c>
      <c r="G263" s="21">
        <f t="shared" ref="G263:G326" si="8">F263/F$432</f>
        <v>6.504323098347316E-5</v>
      </c>
      <c r="H263" s="41"/>
      <c r="I263" s="43"/>
      <c r="J263" s="46">
        <f>Table2[[#This Row],[Column6]]+Table2[[#This Row],[Column8]]+Table2[[#This Row],[Column9]]</f>
        <v>1500</v>
      </c>
      <c r="K263" s="69">
        <f>Table2[[#This Row],[Column10]]/J$432</f>
        <v>6.5065463447198615E-5</v>
      </c>
      <c r="L263" s="43">
        <f>D$441*Table2[[#This Row],[Column11]]</f>
        <v>59.293831512114863</v>
      </c>
      <c r="M263" s="43">
        <f>ROUND(Table2[[#This Row],[Column9]]+Table2[[#This Row],[Column12]],2)</f>
        <v>59.29</v>
      </c>
      <c r="N263" s="43">
        <f>Table2[[#This Row],[Column6]]+Table2[[#This Row],[Column8]]+Table2[[#This Row],[Column13]]+0</f>
        <v>1559.29</v>
      </c>
      <c r="O263" s="19">
        <f t="shared" si="7"/>
        <v>14975690</v>
      </c>
    </row>
    <row r="264" spans="1:15" x14ac:dyDescent="0.25">
      <c r="A264" s="20" t="s">
        <v>272</v>
      </c>
      <c r="B264" s="5">
        <v>4018</v>
      </c>
      <c r="C264" s="8">
        <v>4702</v>
      </c>
      <c r="D264" s="6">
        <v>116</v>
      </c>
      <c r="E264" s="8">
        <v>4818</v>
      </c>
      <c r="F264" s="7">
        <v>122975</v>
      </c>
      <c r="G264" s="21">
        <f t="shared" si="8"/>
        <v>5.3324608867950747E-3</v>
      </c>
      <c r="H264" s="41"/>
      <c r="I264" s="43"/>
      <c r="J264" s="46">
        <f>Table2[[#This Row],[Column6]]+Table2[[#This Row],[Column8]]+Table2[[#This Row],[Column9]]</f>
        <v>122975</v>
      </c>
      <c r="K264" s="69">
        <f>Table2[[#This Row],[Column10]]/J$432</f>
        <v>5.3342835782795002E-3</v>
      </c>
      <c r="L264" s="43">
        <f>D$441*Table2[[#This Row],[Column11]]</f>
        <v>4861.1059534682172</v>
      </c>
      <c r="M264" s="43">
        <f>ROUND(Table2[[#This Row],[Column9]]+Table2[[#This Row],[Column12]],2)</f>
        <v>4861.1099999999997</v>
      </c>
      <c r="N264" s="43">
        <f>Table2[[#This Row],[Column6]]+Table2[[#This Row],[Column8]]+Table2[[#This Row],[Column13]]+0</f>
        <v>127836.11</v>
      </c>
      <c r="O264" s="19">
        <f t="shared" si="7"/>
        <v>15098665</v>
      </c>
    </row>
    <row r="265" spans="1:15" x14ac:dyDescent="0.25">
      <c r="A265" s="20" t="s">
        <v>273</v>
      </c>
      <c r="B265" s="5">
        <v>4025</v>
      </c>
      <c r="C265" s="6">
        <v>385</v>
      </c>
      <c r="D265" s="6">
        <v>9</v>
      </c>
      <c r="E265" s="6">
        <v>394</v>
      </c>
      <c r="F265" s="7">
        <v>12130</v>
      </c>
      <c r="G265" s="21">
        <f t="shared" si="8"/>
        <v>5.2598292788635296E-4</v>
      </c>
      <c r="H265" s="41"/>
      <c r="I265" s="43"/>
      <c r="J265" s="46">
        <f>Table2[[#This Row],[Column6]]+Table2[[#This Row],[Column8]]+Table2[[#This Row],[Column9]]</f>
        <v>12130</v>
      </c>
      <c r="K265" s="69">
        <f>Table2[[#This Row],[Column10]]/J$432</f>
        <v>5.2616271440967947E-4</v>
      </c>
      <c r="L265" s="43">
        <f>D$441*Table2[[#This Row],[Column11]]</f>
        <v>479.48945082796882</v>
      </c>
      <c r="M265" s="43">
        <f>ROUND(Table2[[#This Row],[Column9]]+Table2[[#This Row],[Column12]],2)</f>
        <v>479.49</v>
      </c>
      <c r="N265" s="43">
        <f>Table2[[#This Row],[Column6]]+Table2[[#This Row],[Column8]]+Table2[[#This Row],[Column13]]+0</f>
        <v>12609.49</v>
      </c>
      <c r="O265" s="19">
        <f t="shared" si="7"/>
        <v>15110795</v>
      </c>
    </row>
    <row r="266" spans="1:15" x14ac:dyDescent="0.25">
      <c r="A266" s="20" t="s">
        <v>274</v>
      </c>
      <c r="B266" s="5">
        <v>4060</v>
      </c>
      <c r="C266" s="8">
        <v>3538</v>
      </c>
      <c r="D266" s="6">
        <v>105</v>
      </c>
      <c r="E266" s="8">
        <v>3643</v>
      </c>
      <c r="F266" s="7">
        <v>138105</v>
      </c>
      <c r="G266" s="21">
        <f t="shared" si="8"/>
        <v>5.9885302766483741E-3</v>
      </c>
      <c r="H266" s="41"/>
      <c r="I266" s="43"/>
      <c r="J266" s="46">
        <f>Table2[[#This Row],[Column6]]+Table2[[#This Row],[Column8]]+Table2[[#This Row],[Column9]]</f>
        <v>138105</v>
      </c>
      <c r="K266" s="69">
        <f>Table2[[#This Row],[Column10]]/J$432</f>
        <v>5.9905772195835766E-3</v>
      </c>
      <c r="L266" s="43">
        <f>D$441*Table2[[#This Row],[Column11]]</f>
        <v>5459.1830673204158</v>
      </c>
      <c r="M266" s="43">
        <f>ROUND(Table2[[#This Row],[Column9]]+Table2[[#This Row],[Column12]],2)</f>
        <v>5459.18</v>
      </c>
      <c r="N266" s="43">
        <f>Table2[[#This Row],[Column6]]+Table2[[#This Row],[Column8]]+Table2[[#This Row],[Column13]]+0</f>
        <v>143564.18</v>
      </c>
      <c r="O266" s="19">
        <f t="shared" ref="O266:O329" si="9">O265+F266</f>
        <v>15248900</v>
      </c>
    </row>
    <row r="267" spans="1:15" x14ac:dyDescent="0.25">
      <c r="A267" s="20" t="s">
        <v>275</v>
      </c>
      <c r="B267" s="5">
        <v>4067</v>
      </c>
      <c r="C267" s="6">
        <v>233</v>
      </c>
      <c r="D267" s="6"/>
      <c r="E267" s="6">
        <v>233</v>
      </c>
      <c r="F267" s="7">
        <v>17850</v>
      </c>
      <c r="G267" s="21">
        <f t="shared" si="8"/>
        <v>7.7401444870333063E-4</v>
      </c>
      <c r="H267" s="41"/>
      <c r="I267" s="43"/>
      <c r="J267" s="46">
        <f>Table2[[#This Row],[Column6]]+Table2[[#This Row],[Column8]]+Table2[[#This Row],[Column9]]</f>
        <v>17850</v>
      </c>
      <c r="K267" s="69">
        <f>Table2[[#This Row],[Column10]]/J$432</f>
        <v>7.742790150216635E-4</v>
      </c>
      <c r="L267" s="43">
        <f>D$441*Table2[[#This Row],[Column11]]</f>
        <v>705.59659499416682</v>
      </c>
      <c r="M267" s="43">
        <f>ROUND(Table2[[#This Row],[Column9]]+Table2[[#This Row],[Column12]],2)</f>
        <v>705.6</v>
      </c>
      <c r="N267" s="43">
        <f>Table2[[#This Row],[Column6]]+Table2[[#This Row],[Column8]]+Table2[[#This Row],[Column13]]+0</f>
        <v>18555.599999999999</v>
      </c>
      <c r="O267" s="19">
        <f t="shared" si="9"/>
        <v>15266750</v>
      </c>
    </row>
    <row r="268" spans="1:15" x14ac:dyDescent="0.25">
      <c r="A268" s="20" t="s">
        <v>276</v>
      </c>
      <c r="B268" s="5">
        <v>4074</v>
      </c>
      <c r="C268" s="8">
        <v>1529</v>
      </c>
      <c r="D268" s="6">
        <v>45</v>
      </c>
      <c r="E268" s="8">
        <v>1574</v>
      </c>
      <c r="F268" s="7">
        <v>165300</v>
      </c>
      <c r="G268" s="21">
        <f t="shared" si="8"/>
        <v>7.1677640543787429E-3</v>
      </c>
      <c r="H268" s="41"/>
      <c r="I268" s="43"/>
      <c r="J268" s="46">
        <f>Table2[[#This Row],[Column6]]+Table2[[#This Row],[Column8]]+Table2[[#This Row],[Column9]]</f>
        <v>165300</v>
      </c>
      <c r="K268" s="69">
        <f>Table2[[#This Row],[Column10]]/J$432</f>
        <v>7.1702140718812877E-3</v>
      </c>
      <c r="L268" s="43">
        <f>D$441*Table2[[#This Row],[Column11]]</f>
        <v>6534.180232635058</v>
      </c>
      <c r="M268" s="43">
        <f>ROUND(Table2[[#This Row],[Column9]]+Table2[[#This Row],[Column12]],2)</f>
        <v>6534.18</v>
      </c>
      <c r="N268" s="43">
        <f>Table2[[#This Row],[Column6]]+Table2[[#This Row],[Column8]]+Table2[[#This Row],[Column13]]+0</f>
        <v>171834.18</v>
      </c>
      <c r="O268" s="19">
        <f t="shared" si="9"/>
        <v>15432050</v>
      </c>
    </row>
    <row r="269" spans="1:15" x14ac:dyDescent="0.25">
      <c r="A269" s="20" t="s">
        <v>277</v>
      </c>
      <c r="B269" s="5">
        <v>4088</v>
      </c>
      <c r="C269" s="6">
        <v>942</v>
      </c>
      <c r="D269" s="6">
        <v>78</v>
      </c>
      <c r="E269" s="8">
        <v>1020</v>
      </c>
      <c r="F269" s="7">
        <v>42725</v>
      </c>
      <c r="G269" s="21">
        <f t="shared" si="8"/>
        <v>1.8526480291792607E-3</v>
      </c>
      <c r="H269" s="41"/>
      <c r="I269" s="43"/>
      <c r="J269" s="46">
        <f>Table2[[#This Row],[Column6]]+Table2[[#This Row],[Column8]]+Table2[[#This Row],[Column9]]</f>
        <v>42725</v>
      </c>
      <c r="K269" s="69">
        <f>Table2[[#This Row],[Column10]]/J$432</f>
        <v>1.8532812838543738E-3</v>
      </c>
      <c r="L269" s="43">
        <f>D$441*Table2[[#This Row],[Column11]]</f>
        <v>1688.8859675700717</v>
      </c>
      <c r="M269" s="43">
        <f>ROUND(Table2[[#This Row],[Column9]]+Table2[[#This Row],[Column12]],2)</f>
        <v>1688.89</v>
      </c>
      <c r="N269" s="43">
        <f>Table2[[#This Row],[Column6]]+Table2[[#This Row],[Column8]]+Table2[[#This Row],[Column13]]+0</f>
        <v>44413.89</v>
      </c>
      <c r="O269" s="19">
        <f t="shared" si="9"/>
        <v>15474775</v>
      </c>
    </row>
    <row r="270" spans="1:15" x14ac:dyDescent="0.25">
      <c r="A270" s="20" t="s">
        <v>278</v>
      </c>
      <c r="B270" s="5">
        <v>4095</v>
      </c>
      <c r="C270" s="8">
        <v>1306</v>
      </c>
      <c r="D270" s="6">
        <v>58</v>
      </c>
      <c r="E270" s="8">
        <v>1364</v>
      </c>
      <c r="F270" s="7">
        <v>35760</v>
      </c>
      <c r="G270" s="21">
        <f t="shared" si="8"/>
        <v>1.5506306266460002E-3</v>
      </c>
      <c r="H270" s="41"/>
      <c r="I270" s="43"/>
      <c r="J270" s="46">
        <f>Table2[[#This Row],[Column6]]+Table2[[#This Row],[Column8]]+Table2[[#This Row],[Column9]]</f>
        <v>35760</v>
      </c>
      <c r="K270" s="69">
        <f>Table2[[#This Row],[Column10]]/J$432</f>
        <v>1.551160648581215E-3</v>
      </c>
      <c r="L270" s="43">
        <f>D$441*Table2[[#This Row],[Column11]]</f>
        <v>1413.5649432488183</v>
      </c>
      <c r="M270" s="43">
        <f>ROUND(Table2[[#This Row],[Column9]]+Table2[[#This Row],[Column12]],2)</f>
        <v>1413.56</v>
      </c>
      <c r="N270" s="43">
        <f>Table2[[#This Row],[Column6]]+Table2[[#This Row],[Column8]]+Table2[[#This Row],[Column13]]+0</f>
        <v>37173.56</v>
      </c>
      <c r="O270" s="19">
        <f t="shared" si="9"/>
        <v>15510535</v>
      </c>
    </row>
    <row r="271" spans="1:15" x14ac:dyDescent="0.25">
      <c r="A271" s="20" t="s">
        <v>279</v>
      </c>
      <c r="B271" s="5">
        <v>4137</v>
      </c>
      <c r="C271" s="6">
        <v>392</v>
      </c>
      <c r="D271" s="6">
        <v>51</v>
      </c>
      <c r="E271" s="6">
        <v>443</v>
      </c>
      <c r="F271" s="7">
        <v>24040</v>
      </c>
      <c r="G271" s="21">
        <f t="shared" si="8"/>
        <v>1.04242618189513E-3</v>
      </c>
      <c r="H271" s="41"/>
      <c r="I271" s="43"/>
      <c r="J271" s="46">
        <f>Table2[[#This Row],[Column6]]+Table2[[#This Row],[Column8]]+Table2[[#This Row],[Column9]]</f>
        <v>24040</v>
      </c>
      <c r="K271" s="69">
        <f>Table2[[#This Row],[Column10]]/J$432</f>
        <v>1.0427824941804365E-3</v>
      </c>
      <c r="L271" s="43">
        <f>D$441*Table2[[#This Row],[Column11]]</f>
        <v>950.28247303416083</v>
      </c>
      <c r="M271" s="43">
        <f>ROUND(Table2[[#This Row],[Column9]]+Table2[[#This Row],[Column12]],2)</f>
        <v>950.28</v>
      </c>
      <c r="N271" s="43">
        <f>Table2[[#This Row],[Column6]]+Table2[[#This Row],[Column8]]+Table2[[#This Row],[Column13]]+0</f>
        <v>24990.28</v>
      </c>
      <c r="O271" s="19">
        <f t="shared" si="9"/>
        <v>15534575</v>
      </c>
    </row>
    <row r="272" spans="1:15" x14ac:dyDescent="0.25">
      <c r="A272" s="20" t="s">
        <v>280</v>
      </c>
      <c r="B272" s="5">
        <v>4144</v>
      </c>
      <c r="C272" s="8">
        <v>1577</v>
      </c>
      <c r="D272" s="6"/>
      <c r="E272" s="8">
        <v>1577</v>
      </c>
      <c r="F272" s="7">
        <v>77845</v>
      </c>
      <c r="G272" s="21">
        <f t="shared" si="8"/>
        <v>3.3755268772723123E-3</v>
      </c>
      <c r="H272" s="41"/>
      <c r="I272" s="43"/>
      <c r="J272" s="46">
        <f>Table2[[#This Row],[Column6]]+Table2[[#This Row],[Column8]]+Table2[[#This Row],[Column9]]</f>
        <v>77845</v>
      </c>
      <c r="K272" s="69">
        <f>Table2[[#This Row],[Column10]]/J$432</f>
        <v>3.3766806680314509E-3</v>
      </c>
      <c r="L272" s="43">
        <f>D$441*Table2[[#This Row],[Column11]]</f>
        <v>3077.1522093737212</v>
      </c>
      <c r="M272" s="43">
        <f>ROUND(Table2[[#This Row],[Column9]]+Table2[[#This Row],[Column12]],2)</f>
        <v>3077.15</v>
      </c>
      <c r="N272" s="43">
        <f>Table2[[#This Row],[Column6]]+Table2[[#This Row],[Column8]]+Table2[[#This Row],[Column13]]+0</f>
        <v>80922.149999999994</v>
      </c>
      <c r="O272" s="19">
        <f t="shared" si="9"/>
        <v>15612420</v>
      </c>
    </row>
    <row r="273" spans="1:15" x14ac:dyDescent="0.25">
      <c r="A273" s="20" t="s">
        <v>281</v>
      </c>
      <c r="B273" s="5">
        <v>4165</v>
      </c>
      <c r="C273" s="8">
        <v>2293</v>
      </c>
      <c r="D273" s="6">
        <v>16</v>
      </c>
      <c r="E273" s="8">
        <v>2309</v>
      </c>
      <c r="F273" s="7">
        <v>101905</v>
      </c>
      <c r="G273" s="21">
        <f t="shared" si="8"/>
        <v>4.4188203022472216E-3</v>
      </c>
      <c r="H273" s="41"/>
      <c r="I273" s="43"/>
      <c r="J273" s="46">
        <f>Table2[[#This Row],[Column6]]+Table2[[#This Row],[Column8]]+Table2[[#This Row],[Column9]]</f>
        <v>101905</v>
      </c>
      <c r="K273" s="69">
        <f>Table2[[#This Row],[Column10]]/J$432</f>
        <v>4.4203307017245171E-3</v>
      </c>
      <c r="L273" s="43">
        <f>D$441*Table2[[#This Row],[Column11]]</f>
        <v>4028.2252668280439</v>
      </c>
      <c r="M273" s="43">
        <f>ROUND(Table2[[#This Row],[Column9]]+Table2[[#This Row],[Column12]],2)</f>
        <v>4028.23</v>
      </c>
      <c r="N273" s="43">
        <f>Table2[[#This Row],[Column6]]+Table2[[#This Row],[Column8]]+Table2[[#This Row],[Column13]]+0</f>
        <v>105933.23</v>
      </c>
      <c r="O273" s="19">
        <f t="shared" si="9"/>
        <v>15714325</v>
      </c>
    </row>
    <row r="274" spans="1:15" x14ac:dyDescent="0.25">
      <c r="A274" s="20" t="s">
        <v>282</v>
      </c>
      <c r="B274" s="5">
        <v>4179</v>
      </c>
      <c r="C274" s="8">
        <v>2740</v>
      </c>
      <c r="D274" s="6">
        <v>84</v>
      </c>
      <c r="E274" s="8">
        <v>2824</v>
      </c>
      <c r="F274" s="7">
        <v>89335</v>
      </c>
      <c r="G274" s="21">
        <f t="shared" si="8"/>
        <v>3.8737580266057169E-3</v>
      </c>
      <c r="H274" s="41"/>
      <c r="I274" s="43"/>
      <c r="J274" s="46">
        <f>Table2[[#This Row],[Column6]]+Table2[[#This Row],[Column8]]+Table2[[#This Row],[Column9]]</f>
        <v>89335</v>
      </c>
      <c r="K274" s="69">
        <f>Table2[[#This Row],[Column10]]/J$432</f>
        <v>3.8750821180369923E-3</v>
      </c>
      <c r="L274" s="43">
        <f>D$441*Table2[[#This Row],[Column11]]</f>
        <v>3531.3429587565211</v>
      </c>
      <c r="M274" s="43">
        <f>ROUND(Table2[[#This Row],[Column9]]+Table2[[#This Row],[Column12]],2)</f>
        <v>3531.34</v>
      </c>
      <c r="N274" s="43">
        <f>Table2[[#This Row],[Column6]]+Table2[[#This Row],[Column8]]+Table2[[#This Row],[Column13]]+0</f>
        <v>92866.34</v>
      </c>
      <c r="O274" s="19">
        <f t="shared" si="9"/>
        <v>15803660</v>
      </c>
    </row>
    <row r="275" spans="1:15" x14ac:dyDescent="0.25">
      <c r="A275" s="20" t="s">
        <v>283</v>
      </c>
      <c r="B275" s="5">
        <v>4186</v>
      </c>
      <c r="C275" s="6">
        <v>604</v>
      </c>
      <c r="D275" s="6"/>
      <c r="E275" s="6">
        <v>604</v>
      </c>
      <c r="F275" s="7">
        <v>72320</v>
      </c>
      <c r="G275" s="21">
        <f t="shared" si="8"/>
        <v>3.1359509764831862E-3</v>
      </c>
      <c r="H275" s="41"/>
      <c r="I275" s="43"/>
      <c r="J275" s="46">
        <f>Table2[[#This Row],[Column6]]+Table2[[#This Row],[Column8]]+Table2[[#This Row],[Column9]]</f>
        <v>72320</v>
      </c>
      <c r="K275" s="69">
        <f>Table2[[#This Row],[Column10]]/J$432</f>
        <v>3.1370228776676028E-3</v>
      </c>
      <c r="L275" s="43">
        <f>D$441*Table2[[#This Row],[Column11]]</f>
        <v>2858.7532633040983</v>
      </c>
      <c r="M275" s="43">
        <f>ROUND(Table2[[#This Row],[Column9]]+Table2[[#This Row],[Column12]],2)</f>
        <v>2858.75</v>
      </c>
      <c r="N275" s="43">
        <f>Table2[[#This Row],[Column6]]+Table2[[#This Row],[Column8]]+Table2[[#This Row],[Column13]]+0</f>
        <v>75178.75</v>
      </c>
      <c r="O275" s="19">
        <f t="shared" si="9"/>
        <v>15875980</v>
      </c>
    </row>
    <row r="276" spans="1:15" x14ac:dyDescent="0.25">
      <c r="A276" s="20" t="s">
        <v>284</v>
      </c>
      <c r="B276" s="5">
        <v>4207</v>
      </c>
      <c r="C276" s="6">
        <v>344</v>
      </c>
      <c r="D276" s="6"/>
      <c r="E276" s="6">
        <v>344</v>
      </c>
      <c r="F276" s="7">
        <v>17455</v>
      </c>
      <c r="G276" s="21">
        <f t="shared" si="8"/>
        <v>7.5688639787768275E-4</v>
      </c>
      <c r="H276" s="41"/>
      <c r="I276" s="43"/>
      <c r="J276" s="46">
        <f>Table2[[#This Row],[Column6]]+Table2[[#This Row],[Column8]]+Table2[[#This Row],[Column9]]</f>
        <v>17455</v>
      </c>
      <c r="K276" s="69">
        <f>Table2[[#This Row],[Column10]]/J$432</f>
        <v>7.5714510964723463E-4</v>
      </c>
      <c r="L276" s="43">
        <f>D$441*Table2[[#This Row],[Column11]]</f>
        <v>689.98255269597666</v>
      </c>
      <c r="M276" s="43">
        <f>ROUND(Table2[[#This Row],[Column9]]+Table2[[#This Row],[Column12]],2)</f>
        <v>689.98</v>
      </c>
      <c r="N276" s="43">
        <f>Table2[[#This Row],[Column6]]+Table2[[#This Row],[Column8]]+Table2[[#This Row],[Column13]]+0</f>
        <v>18144.98</v>
      </c>
      <c r="O276" s="19">
        <f t="shared" si="9"/>
        <v>15893435</v>
      </c>
    </row>
    <row r="277" spans="1:15" x14ac:dyDescent="0.25">
      <c r="A277" s="20" t="s">
        <v>285</v>
      </c>
      <c r="B277" s="5">
        <v>4221</v>
      </c>
      <c r="C277" s="6">
        <v>476</v>
      </c>
      <c r="D277" s="6"/>
      <c r="E277" s="6">
        <v>476</v>
      </c>
      <c r="F277" s="7">
        <v>22255</v>
      </c>
      <c r="G277" s="21">
        <f t="shared" si="8"/>
        <v>9.6502473702479686E-4</v>
      </c>
      <c r="H277" s="41"/>
      <c r="I277" s="43"/>
      <c r="J277" s="46">
        <f>Table2[[#This Row],[Column6]]+Table2[[#This Row],[Column8]]+Table2[[#This Row],[Column9]]</f>
        <v>22255</v>
      </c>
      <c r="K277" s="69">
        <f>Table2[[#This Row],[Column10]]/J$432</f>
        <v>9.6535459267827015E-4</v>
      </c>
      <c r="L277" s="43">
        <f>D$441*Table2[[#This Row],[Column11]]</f>
        <v>879.7228135347442</v>
      </c>
      <c r="M277" s="43">
        <f>ROUND(Table2[[#This Row],[Column9]]+Table2[[#This Row],[Column12]],2)</f>
        <v>879.72</v>
      </c>
      <c r="N277" s="43">
        <f>Table2[[#This Row],[Column6]]+Table2[[#This Row],[Column8]]+Table2[[#This Row],[Column13]]+0</f>
        <v>23134.720000000001</v>
      </c>
      <c r="O277" s="19">
        <f t="shared" si="9"/>
        <v>15915690</v>
      </c>
    </row>
    <row r="278" spans="1:15" x14ac:dyDescent="0.25">
      <c r="A278" s="20" t="s">
        <v>286</v>
      </c>
      <c r="B278" s="5">
        <v>4228</v>
      </c>
      <c r="C278" s="6">
        <v>489</v>
      </c>
      <c r="D278" s="6">
        <v>24</v>
      </c>
      <c r="E278" s="6">
        <v>513</v>
      </c>
      <c r="F278" s="7">
        <v>21955</v>
      </c>
      <c r="G278" s="21">
        <f t="shared" si="8"/>
        <v>9.5201609082810228E-4</v>
      </c>
      <c r="H278" s="41"/>
      <c r="I278" s="43"/>
      <c r="J278" s="46">
        <f>Table2[[#This Row],[Column6]]+Table2[[#This Row],[Column8]]+Table2[[#This Row],[Column9]]</f>
        <v>21955</v>
      </c>
      <c r="K278" s="69">
        <f>Table2[[#This Row],[Column10]]/J$432</f>
        <v>9.5234149998883039E-4</v>
      </c>
      <c r="L278" s="43">
        <f>D$441*Table2[[#This Row],[Column11]]</f>
        <v>867.86404723232124</v>
      </c>
      <c r="M278" s="43">
        <f>ROUND(Table2[[#This Row],[Column9]]+Table2[[#This Row],[Column12]],2)</f>
        <v>867.86</v>
      </c>
      <c r="N278" s="43">
        <f>Table2[[#This Row],[Column6]]+Table2[[#This Row],[Column8]]+Table2[[#This Row],[Column13]]+0</f>
        <v>22822.86</v>
      </c>
      <c r="O278" s="19">
        <f t="shared" si="9"/>
        <v>15937645</v>
      </c>
    </row>
    <row r="279" spans="1:15" x14ac:dyDescent="0.25">
      <c r="A279" s="20" t="s">
        <v>287</v>
      </c>
      <c r="B279" s="5">
        <v>4235</v>
      </c>
      <c r="C279" s="6">
        <v>149</v>
      </c>
      <c r="D279" s="6"/>
      <c r="E279" s="6">
        <v>149</v>
      </c>
      <c r="F279" s="7">
        <v>5815</v>
      </c>
      <c r="G279" s="21">
        <f t="shared" si="8"/>
        <v>2.5215092544593096E-4</v>
      </c>
      <c r="H279" s="41"/>
      <c r="I279" s="43"/>
      <c r="J279" s="46">
        <f>Table2[[#This Row],[Column6]]+Table2[[#This Row],[Column8]]+Table2[[#This Row],[Column9]]</f>
        <v>5815</v>
      </c>
      <c r="K279" s="69">
        <f>Table2[[#This Row],[Column10]]/J$432</f>
        <v>2.522371132969733E-4</v>
      </c>
      <c r="L279" s="43">
        <f>D$441*Table2[[#This Row],[Column11]]</f>
        <v>229.86242016196528</v>
      </c>
      <c r="M279" s="43">
        <f>ROUND(Table2[[#This Row],[Column9]]+Table2[[#This Row],[Column12]],2)</f>
        <v>229.86</v>
      </c>
      <c r="N279" s="43">
        <f>Table2[[#This Row],[Column6]]+Table2[[#This Row],[Column8]]+Table2[[#This Row],[Column13]]+0</f>
        <v>6044.86</v>
      </c>
      <c r="O279" s="19">
        <f t="shared" si="9"/>
        <v>15943460</v>
      </c>
    </row>
    <row r="280" spans="1:15" x14ac:dyDescent="0.25">
      <c r="A280" s="20" t="s">
        <v>288</v>
      </c>
      <c r="B280" s="5">
        <v>4151</v>
      </c>
      <c r="C280" s="6">
        <v>469</v>
      </c>
      <c r="D280" s="6">
        <v>6</v>
      </c>
      <c r="E280" s="6">
        <v>475</v>
      </c>
      <c r="F280" s="7">
        <v>28280</v>
      </c>
      <c r="G280" s="21">
        <f t="shared" si="8"/>
        <v>1.2262817148084141E-3</v>
      </c>
      <c r="H280" s="41"/>
      <c r="I280" s="43"/>
      <c r="J280" s="46">
        <f>Table2[[#This Row],[Column6]]+Table2[[#This Row],[Column8]]+Table2[[#This Row],[Column9]]</f>
        <v>28280</v>
      </c>
      <c r="K280" s="69">
        <f>Table2[[#This Row],[Column10]]/J$432</f>
        <v>1.2267008708578512E-3</v>
      </c>
      <c r="L280" s="43">
        <f>D$441*Table2[[#This Row],[Column11]]</f>
        <v>1117.8863701084056</v>
      </c>
      <c r="M280" s="43">
        <f>ROUND(Table2[[#This Row],[Column9]]+Table2[[#This Row],[Column12]],2)</f>
        <v>1117.8900000000001</v>
      </c>
      <c r="N280" s="43">
        <f>Table2[[#This Row],[Column6]]+Table2[[#This Row],[Column8]]+Table2[[#This Row],[Column13]]+0</f>
        <v>29397.89</v>
      </c>
      <c r="O280" s="19">
        <f t="shared" si="9"/>
        <v>15971740</v>
      </c>
    </row>
    <row r="281" spans="1:15" x14ac:dyDescent="0.25">
      <c r="A281" s="20" t="s">
        <v>289</v>
      </c>
      <c r="B281" s="5">
        <v>490</v>
      </c>
      <c r="C281" s="6">
        <v>522</v>
      </c>
      <c r="D281" s="6"/>
      <c r="E281" s="6">
        <v>522</v>
      </c>
      <c r="F281" s="7">
        <v>24510</v>
      </c>
      <c r="G281" s="21">
        <f t="shared" si="8"/>
        <v>1.0628063942699514E-3</v>
      </c>
      <c r="H281" s="41"/>
      <c r="I281" s="43"/>
      <c r="J281" s="46">
        <f>Table2[[#This Row],[Column6]]+Table2[[#This Row],[Column8]]+Table2[[#This Row],[Column9]]</f>
        <v>24510</v>
      </c>
      <c r="K281" s="69">
        <f>Table2[[#This Row],[Column10]]/J$432</f>
        <v>1.0631696727272254E-3</v>
      </c>
      <c r="L281" s="43">
        <f>D$441*Table2[[#This Row],[Column11]]</f>
        <v>968.86120690795678</v>
      </c>
      <c r="M281" s="43">
        <f>ROUND(Table2[[#This Row],[Column9]]+Table2[[#This Row],[Column12]],2)</f>
        <v>968.86</v>
      </c>
      <c r="N281" s="43">
        <f>Table2[[#This Row],[Column6]]+Table2[[#This Row],[Column8]]+Table2[[#This Row],[Column13]]+0</f>
        <v>25478.86</v>
      </c>
      <c r="O281" s="19">
        <f t="shared" si="9"/>
        <v>15996250</v>
      </c>
    </row>
    <row r="282" spans="1:15" x14ac:dyDescent="0.25">
      <c r="A282" s="20" t="s">
        <v>290</v>
      </c>
      <c r="B282" s="5">
        <v>4270</v>
      </c>
      <c r="C282" s="6">
        <v>301</v>
      </c>
      <c r="D282" s="6"/>
      <c r="E282" s="6">
        <v>301</v>
      </c>
      <c r="F282" s="7">
        <v>16635</v>
      </c>
      <c r="G282" s="21">
        <f t="shared" si="8"/>
        <v>7.2132943160671743E-4</v>
      </c>
      <c r="H282" s="41"/>
      <c r="I282" s="43"/>
      <c r="J282" s="46">
        <f>Table2[[#This Row],[Column6]]+Table2[[#This Row],[Column8]]+Table2[[#This Row],[Column9]]</f>
        <v>16635</v>
      </c>
      <c r="K282" s="69">
        <f>Table2[[#This Row],[Column10]]/J$432</f>
        <v>7.2157598962943267E-4</v>
      </c>
      <c r="L282" s="43">
        <f>D$441*Table2[[#This Row],[Column11]]</f>
        <v>657.56859146935381</v>
      </c>
      <c r="M282" s="43">
        <f>ROUND(Table2[[#This Row],[Column9]]+Table2[[#This Row],[Column12]],2)</f>
        <v>657.57</v>
      </c>
      <c r="N282" s="43">
        <f>Table2[[#This Row],[Column6]]+Table2[[#This Row],[Column8]]+Table2[[#This Row],[Column13]]+0</f>
        <v>17292.57</v>
      </c>
      <c r="O282" s="19">
        <f t="shared" si="9"/>
        <v>16012885</v>
      </c>
    </row>
    <row r="283" spans="1:15" x14ac:dyDescent="0.25">
      <c r="A283" s="20" t="s">
        <v>291</v>
      </c>
      <c r="B283" s="5">
        <v>4305</v>
      </c>
      <c r="C283" s="6">
        <v>576</v>
      </c>
      <c r="D283" s="6">
        <v>15</v>
      </c>
      <c r="E283" s="6">
        <v>591</v>
      </c>
      <c r="F283" s="7">
        <v>32340</v>
      </c>
      <c r="G283" s="21">
        <f t="shared" si="8"/>
        <v>1.4023320600036816E-3</v>
      </c>
      <c r="H283" s="41"/>
      <c r="I283" s="43"/>
      <c r="J283" s="46">
        <f>Table2[[#This Row],[Column6]]+Table2[[#This Row],[Column8]]+Table2[[#This Row],[Column9]]</f>
        <v>32340</v>
      </c>
      <c r="K283" s="69">
        <f>Table2[[#This Row],[Column10]]/J$432</f>
        <v>1.4028113919216023E-3</v>
      </c>
      <c r="L283" s="43">
        <f>D$441*Table2[[#This Row],[Column11]]</f>
        <v>1278.3750074011966</v>
      </c>
      <c r="M283" s="43">
        <f>ROUND(Table2[[#This Row],[Column9]]+Table2[[#This Row],[Column12]],2)</f>
        <v>1278.3800000000001</v>
      </c>
      <c r="N283" s="43">
        <f>Table2[[#This Row],[Column6]]+Table2[[#This Row],[Column8]]+Table2[[#This Row],[Column13]]+0</f>
        <v>33618.379999999997</v>
      </c>
      <c r="O283" s="19">
        <f t="shared" si="9"/>
        <v>16045225</v>
      </c>
    </row>
    <row r="284" spans="1:15" x14ac:dyDescent="0.25">
      <c r="A284" s="20" t="s">
        <v>292</v>
      </c>
      <c r="B284" s="5">
        <v>4312</v>
      </c>
      <c r="C284" s="8">
        <v>2140</v>
      </c>
      <c r="D284" s="6">
        <v>197</v>
      </c>
      <c r="E284" s="8">
        <v>2337</v>
      </c>
      <c r="F284" s="7">
        <v>78895</v>
      </c>
      <c r="G284" s="21">
        <f t="shared" si="8"/>
        <v>3.4210571389607434E-3</v>
      </c>
      <c r="H284" s="41"/>
      <c r="I284" s="43"/>
      <c r="J284" s="46">
        <f>Table2[[#This Row],[Column6]]+Table2[[#This Row],[Column8]]+Table2[[#This Row],[Column9]]</f>
        <v>78895</v>
      </c>
      <c r="K284" s="69">
        <f>Table2[[#This Row],[Column10]]/J$432</f>
        <v>3.4222264924444901E-3</v>
      </c>
      <c r="L284" s="43">
        <f>D$441*Table2[[#This Row],[Column11]]</f>
        <v>3118.6578914322017</v>
      </c>
      <c r="M284" s="43">
        <f>ROUND(Table2[[#This Row],[Column9]]+Table2[[#This Row],[Column12]],2)</f>
        <v>3118.66</v>
      </c>
      <c r="N284" s="43">
        <f>Table2[[#This Row],[Column6]]+Table2[[#This Row],[Column8]]+Table2[[#This Row],[Column13]]+0</f>
        <v>82013.66</v>
      </c>
      <c r="O284" s="19">
        <f t="shared" si="9"/>
        <v>16124120</v>
      </c>
    </row>
    <row r="285" spans="1:15" x14ac:dyDescent="0.25">
      <c r="A285" s="20" t="s">
        <v>293</v>
      </c>
      <c r="B285" s="5">
        <v>4330</v>
      </c>
      <c r="C285" s="6">
        <v>128</v>
      </c>
      <c r="D285" s="6"/>
      <c r="E285" s="6">
        <v>128</v>
      </c>
      <c r="F285" s="7">
        <v>8660</v>
      </c>
      <c r="G285" s="21">
        <f t="shared" si="8"/>
        <v>3.7551625354458507E-4</v>
      </c>
      <c r="H285" s="41"/>
      <c r="I285" s="43"/>
      <c r="J285" s="46">
        <f>Table2[[#This Row],[Column6]]+Table2[[#This Row],[Column8]]+Table2[[#This Row],[Column9]]</f>
        <v>8660</v>
      </c>
      <c r="K285" s="69">
        <f>Table2[[#This Row],[Column10]]/J$432</f>
        <v>3.7564460896849337E-4</v>
      </c>
      <c r="L285" s="43">
        <f>D$441*Table2[[#This Row],[Column11]]</f>
        <v>342.32305392994317</v>
      </c>
      <c r="M285" s="43">
        <f>ROUND(Table2[[#This Row],[Column9]]+Table2[[#This Row],[Column12]],2)</f>
        <v>342.32</v>
      </c>
      <c r="N285" s="43">
        <f>Table2[[#This Row],[Column6]]+Table2[[#This Row],[Column8]]+Table2[[#This Row],[Column13]]+0</f>
        <v>9002.32</v>
      </c>
      <c r="O285" s="19">
        <f t="shared" si="9"/>
        <v>16132780</v>
      </c>
    </row>
    <row r="286" spans="1:15" x14ac:dyDescent="0.25">
      <c r="A286" s="20" t="s">
        <v>294</v>
      </c>
      <c r="B286" s="5">
        <v>4347</v>
      </c>
      <c r="C286" s="6">
        <v>554</v>
      </c>
      <c r="D286" s="6">
        <v>2</v>
      </c>
      <c r="E286" s="6">
        <v>556</v>
      </c>
      <c r="F286" s="7">
        <v>63855</v>
      </c>
      <c r="G286" s="21">
        <f t="shared" si="8"/>
        <v>2.7688903429664525E-3</v>
      </c>
      <c r="H286" s="41"/>
      <c r="I286" s="43"/>
      <c r="J286" s="46">
        <f>Table2[[#This Row],[Column6]]+Table2[[#This Row],[Column8]]+Table2[[#This Row],[Column9]]</f>
        <v>63855</v>
      </c>
      <c r="K286" s="69">
        <f>Table2[[#This Row],[Column10]]/J$432</f>
        <v>2.7698367789472452E-3</v>
      </c>
      <c r="L286" s="43">
        <f>D$441*Table2[[#This Row],[Column11]]</f>
        <v>2524.1384074707298</v>
      </c>
      <c r="M286" s="43">
        <f>ROUND(Table2[[#This Row],[Column9]]+Table2[[#This Row],[Column12]],2)</f>
        <v>2524.14</v>
      </c>
      <c r="N286" s="43">
        <f>Table2[[#This Row],[Column6]]+Table2[[#This Row],[Column8]]+Table2[[#This Row],[Column13]]+0</f>
        <v>66379.14</v>
      </c>
      <c r="O286" s="19">
        <f t="shared" si="9"/>
        <v>16196635</v>
      </c>
    </row>
    <row r="287" spans="1:15" x14ac:dyDescent="0.25">
      <c r="A287" s="20" t="s">
        <v>295</v>
      </c>
      <c r="B287" s="5">
        <v>4368</v>
      </c>
      <c r="C287" s="6">
        <v>548</v>
      </c>
      <c r="D287" s="6">
        <v>2</v>
      </c>
      <c r="E287" s="6">
        <v>550</v>
      </c>
      <c r="F287" s="7">
        <v>43215</v>
      </c>
      <c r="G287" s="21">
        <f t="shared" si="8"/>
        <v>1.8738954846338619E-3</v>
      </c>
      <c r="H287" s="41"/>
      <c r="I287" s="43"/>
      <c r="J287" s="46">
        <f>Table2[[#This Row],[Column6]]+Table2[[#This Row],[Column8]]+Table2[[#This Row],[Column9]]</f>
        <v>43215</v>
      </c>
      <c r="K287" s="69">
        <f>Table2[[#This Row],[Column10]]/J$432</f>
        <v>1.8745360019137923E-3</v>
      </c>
      <c r="L287" s="43">
        <f>D$441*Table2[[#This Row],[Column11]]</f>
        <v>1708.2552858640292</v>
      </c>
      <c r="M287" s="43">
        <f>ROUND(Table2[[#This Row],[Column9]]+Table2[[#This Row],[Column12]],2)</f>
        <v>1708.26</v>
      </c>
      <c r="N287" s="43">
        <f>Table2[[#This Row],[Column6]]+Table2[[#This Row],[Column8]]+Table2[[#This Row],[Column13]]+0</f>
        <v>44923.26</v>
      </c>
      <c r="O287" s="19">
        <f t="shared" si="9"/>
        <v>16239850</v>
      </c>
    </row>
    <row r="288" spans="1:15" x14ac:dyDescent="0.25">
      <c r="A288" s="20" t="s">
        <v>296</v>
      </c>
      <c r="B288" s="5">
        <v>4389</v>
      </c>
      <c r="C288" s="6">
        <v>701</v>
      </c>
      <c r="D288" s="6">
        <v>15</v>
      </c>
      <c r="E288" s="6">
        <v>716</v>
      </c>
      <c r="F288" s="7">
        <v>32260</v>
      </c>
      <c r="G288" s="21">
        <f t="shared" si="8"/>
        <v>1.3988630876845629E-3</v>
      </c>
      <c r="H288" s="41"/>
      <c r="I288" s="43"/>
      <c r="J288" s="46">
        <f>Table2[[#This Row],[Column6]]+Table2[[#This Row],[Column8]]+Table2[[#This Row],[Column9]]</f>
        <v>32260</v>
      </c>
      <c r="K288" s="69">
        <f>Table2[[#This Row],[Column10]]/J$432</f>
        <v>1.399341233871085E-3</v>
      </c>
      <c r="L288" s="43">
        <f>D$441*Table2[[#This Row],[Column11]]</f>
        <v>1275.2126697205504</v>
      </c>
      <c r="M288" s="43">
        <f>ROUND(Table2[[#This Row],[Column9]]+Table2[[#This Row],[Column12]],2)</f>
        <v>1275.21</v>
      </c>
      <c r="N288" s="43">
        <f>Table2[[#This Row],[Column6]]+Table2[[#This Row],[Column8]]+Table2[[#This Row],[Column13]]+0</f>
        <v>33535.21</v>
      </c>
      <c r="O288" s="19">
        <f t="shared" si="9"/>
        <v>16272110</v>
      </c>
    </row>
    <row r="289" spans="1:15" x14ac:dyDescent="0.25">
      <c r="A289" s="20" t="s">
        <v>297</v>
      </c>
      <c r="B289" s="5">
        <v>4459</v>
      </c>
      <c r="C289" s="6">
        <v>377</v>
      </c>
      <c r="D289" s="6">
        <v>13</v>
      </c>
      <c r="E289" s="6">
        <v>390</v>
      </c>
      <c r="F289" s="7">
        <v>16835</v>
      </c>
      <c r="G289" s="21">
        <f t="shared" si="8"/>
        <v>7.3000186240451377E-4</v>
      </c>
      <c r="H289" s="41"/>
      <c r="I289" s="43"/>
      <c r="J289" s="46">
        <f>Table2[[#This Row],[Column6]]+Table2[[#This Row],[Column8]]+Table2[[#This Row],[Column9]]</f>
        <v>16835</v>
      </c>
      <c r="K289" s="69">
        <f>Table2[[#This Row],[Column10]]/J$432</f>
        <v>7.3025138475572577E-4</v>
      </c>
      <c r="L289" s="43">
        <f>D$441*Table2[[#This Row],[Column11]]</f>
        <v>665.47443567096911</v>
      </c>
      <c r="M289" s="43">
        <f>ROUND(Table2[[#This Row],[Column9]]+Table2[[#This Row],[Column12]],2)</f>
        <v>665.47</v>
      </c>
      <c r="N289" s="43">
        <f>Table2[[#This Row],[Column6]]+Table2[[#This Row],[Column8]]+Table2[[#This Row],[Column13]]+0</f>
        <v>17500.47</v>
      </c>
      <c r="O289" s="19">
        <f t="shared" si="9"/>
        <v>16288945</v>
      </c>
    </row>
    <row r="290" spans="1:15" x14ac:dyDescent="0.25">
      <c r="A290" s="20" t="s">
        <v>298</v>
      </c>
      <c r="B290" s="5">
        <v>4473</v>
      </c>
      <c r="C290" s="6">
        <v>918</v>
      </c>
      <c r="D290" s="6">
        <v>64</v>
      </c>
      <c r="E290" s="6">
        <v>982</v>
      </c>
      <c r="F290" s="7">
        <v>51990</v>
      </c>
      <c r="G290" s="21">
        <f t="shared" si="8"/>
        <v>2.2543983858871798E-3</v>
      </c>
      <c r="H290" s="41"/>
      <c r="I290" s="43"/>
      <c r="J290" s="46">
        <f>Table2[[#This Row],[Column6]]+Table2[[#This Row],[Column8]]+Table2[[#This Row],[Column9]]</f>
        <v>51990</v>
      </c>
      <c r="K290" s="69">
        <f>Table2[[#This Row],[Column10]]/J$432</f>
        <v>2.2551689630799041E-3</v>
      </c>
      <c r="L290" s="43">
        <f>D$441*Table2[[#This Row],[Column11]]</f>
        <v>2055.1242002099011</v>
      </c>
      <c r="M290" s="43">
        <f>ROUND(Table2[[#This Row],[Column9]]+Table2[[#This Row],[Column12]],2)</f>
        <v>2055.12</v>
      </c>
      <c r="N290" s="43">
        <f>Table2[[#This Row],[Column6]]+Table2[[#This Row],[Column8]]+Table2[[#This Row],[Column13]]+0</f>
        <v>54045.120000000003</v>
      </c>
      <c r="O290" s="19">
        <f t="shared" si="9"/>
        <v>16340935</v>
      </c>
    </row>
    <row r="291" spans="1:15" x14ac:dyDescent="0.25">
      <c r="A291" s="20" t="s">
        <v>299</v>
      </c>
      <c r="B291" s="5">
        <v>4508</v>
      </c>
      <c r="C291" s="6">
        <v>137</v>
      </c>
      <c r="D291" s="6">
        <v>11</v>
      </c>
      <c r="E291" s="6">
        <v>148</v>
      </c>
      <c r="F291" s="7">
        <v>5145</v>
      </c>
      <c r="G291" s="21">
        <f t="shared" si="8"/>
        <v>2.2309828227331296E-4</v>
      </c>
      <c r="H291" s="41"/>
      <c r="I291" s="43"/>
      <c r="J291" s="46">
        <f>Table2[[#This Row],[Column6]]+Table2[[#This Row],[Column8]]+Table2[[#This Row],[Column9]]</f>
        <v>5145</v>
      </c>
      <c r="K291" s="69">
        <f>Table2[[#This Row],[Column10]]/J$432</f>
        <v>2.2317453962389125E-4</v>
      </c>
      <c r="L291" s="43">
        <f>D$441*Table2[[#This Row],[Column11]]</f>
        <v>203.37784208655398</v>
      </c>
      <c r="M291" s="43">
        <f>ROUND(Table2[[#This Row],[Column9]]+Table2[[#This Row],[Column12]],2)</f>
        <v>203.38</v>
      </c>
      <c r="N291" s="43">
        <f>Table2[[#This Row],[Column6]]+Table2[[#This Row],[Column8]]+Table2[[#This Row],[Column13]]+0</f>
        <v>5348.38</v>
      </c>
      <c r="O291" s="19">
        <f t="shared" si="9"/>
        <v>16346080</v>
      </c>
    </row>
    <row r="292" spans="1:15" x14ac:dyDescent="0.25">
      <c r="A292" s="20" t="s">
        <v>300</v>
      </c>
      <c r="B292" s="5">
        <v>4515</v>
      </c>
      <c r="C292" s="8">
        <v>1405</v>
      </c>
      <c r="D292" s="6">
        <v>87</v>
      </c>
      <c r="E292" s="8">
        <v>1492</v>
      </c>
      <c r="F292" s="7">
        <v>40220</v>
      </c>
      <c r="G292" s="21">
        <f t="shared" si="8"/>
        <v>1.7440258334368605E-3</v>
      </c>
      <c r="H292" s="41"/>
      <c r="I292" s="43"/>
      <c r="J292" s="46">
        <f>Table2[[#This Row],[Column6]]+Table2[[#This Row],[Column8]]+Table2[[#This Row],[Column9]]</f>
        <v>40220</v>
      </c>
      <c r="K292" s="69">
        <f>Table2[[#This Row],[Column10]]/J$432</f>
        <v>1.7446219598975523E-3</v>
      </c>
      <c r="L292" s="43">
        <f>D$441*Table2[[#This Row],[Column11]]</f>
        <v>1589.86526894484</v>
      </c>
      <c r="M292" s="43">
        <f>ROUND(Table2[[#This Row],[Column9]]+Table2[[#This Row],[Column12]],2)</f>
        <v>1589.87</v>
      </c>
      <c r="N292" s="43">
        <f>Table2[[#This Row],[Column6]]+Table2[[#This Row],[Column8]]+Table2[[#This Row],[Column13]]+0</f>
        <v>41809.870000000003</v>
      </c>
      <c r="O292" s="19">
        <f t="shared" si="9"/>
        <v>16386300</v>
      </c>
    </row>
    <row r="293" spans="1:15" x14ac:dyDescent="0.25">
      <c r="A293" s="20" t="s">
        <v>301</v>
      </c>
      <c r="B293" s="5">
        <v>4501</v>
      </c>
      <c r="C293" s="8">
        <v>1140</v>
      </c>
      <c r="D293" s="6">
        <v>76</v>
      </c>
      <c r="E293" s="8">
        <v>1216</v>
      </c>
      <c r="F293" s="7">
        <v>68950</v>
      </c>
      <c r="G293" s="21">
        <f t="shared" si="8"/>
        <v>2.9898205175403164E-3</v>
      </c>
      <c r="H293" s="41"/>
      <c r="I293" s="43"/>
      <c r="J293" s="46">
        <f>Table2[[#This Row],[Column6]]+Table2[[#This Row],[Column8]]+Table2[[#This Row],[Column9]]</f>
        <v>68950</v>
      </c>
      <c r="K293" s="69">
        <f>Table2[[#This Row],[Column10]]/J$432</f>
        <v>2.9908424697895632E-3</v>
      </c>
      <c r="L293" s="43">
        <f>D$441*Table2[[#This Row],[Column11]]</f>
        <v>2725.5397885068801</v>
      </c>
      <c r="M293" s="43">
        <f>ROUND(Table2[[#This Row],[Column9]]+Table2[[#This Row],[Column12]],2)</f>
        <v>2725.54</v>
      </c>
      <c r="N293" s="43">
        <f>Table2[[#This Row],[Column6]]+Table2[[#This Row],[Column8]]+Table2[[#This Row],[Column13]]+0</f>
        <v>71675.539999999994</v>
      </c>
      <c r="O293" s="19">
        <f t="shared" si="9"/>
        <v>16455250</v>
      </c>
    </row>
    <row r="294" spans="1:15" x14ac:dyDescent="0.25">
      <c r="A294" s="20" t="s">
        <v>302</v>
      </c>
      <c r="B294" s="5">
        <v>4529</v>
      </c>
      <c r="C294" s="6">
        <v>246</v>
      </c>
      <c r="D294" s="6">
        <v>23</v>
      </c>
      <c r="E294" s="6">
        <v>269</v>
      </c>
      <c r="F294" s="7">
        <v>11400</v>
      </c>
      <c r="G294" s="21">
        <f t="shared" si="8"/>
        <v>4.9432855547439601E-4</v>
      </c>
      <c r="H294" s="41"/>
      <c r="I294" s="43"/>
      <c r="J294" s="46">
        <f>Table2[[#This Row],[Column6]]+Table2[[#This Row],[Column8]]+Table2[[#This Row],[Column9]]</f>
        <v>11400</v>
      </c>
      <c r="K294" s="69">
        <f>Table2[[#This Row],[Column10]]/J$432</f>
        <v>4.944975221987095E-4</v>
      </c>
      <c r="L294" s="43">
        <f>D$441*Table2[[#This Row],[Column11]]</f>
        <v>450.63311949207298</v>
      </c>
      <c r="M294" s="43">
        <f>ROUND(Table2[[#This Row],[Column9]]+Table2[[#This Row],[Column12]],2)</f>
        <v>450.63</v>
      </c>
      <c r="N294" s="43">
        <f>Table2[[#This Row],[Column6]]+Table2[[#This Row],[Column8]]+Table2[[#This Row],[Column13]]+0</f>
        <v>11850.63</v>
      </c>
      <c r="O294" s="19">
        <f t="shared" si="9"/>
        <v>16466650</v>
      </c>
    </row>
    <row r="295" spans="1:15" x14ac:dyDescent="0.25">
      <c r="A295" s="20" t="s">
        <v>303</v>
      </c>
      <c r="B295" s="5">
        <v>4536</v>
      </c>
      <c r="C295" s="6">
        <v>674</v>
      </c>
      <c r="D295" s="6"/>
      <c r="E295" s="6">
        <v>674</v>
      </c>
      <c r="F295" s="7">
        <v>28135</v>
      </c>
      <c r="G295" s="21">
        <f t="shared" si="8"/>
        <v>1.2199942024800118E-3</v>
      </c>
      <c r="H295" s="41"/>
      <c r="I295" s="43"/>
      <c r="J295" s="46">
        <f>Table2[[#This Row],[Column6]]+Table2[[#This Row],[Column8]]+Table2[[#This Row],[Column9]]</f>
        <v>28135</v>
      </c>
      <c r="K295" s="69">
        <f>Table2[[#This Row],[Column10]]/J$432</f>
        <v>1.2204112093912888E-3</v>
      </c>
      <c r="L295" s="43">
        <f>D$441*Table2[[#This Row],[Column11]]</f>
        <v>1112.1546330622346</v>
      </c>
      <c r="M295" s="43">
        <f>ROUND(Table2[[#This Row],[Column9]]+Table2[[#This Row],[Column12]],2)</f>
        <v>1112.1500000000001</v>
      </c>
      <c r="N295" s="43">
        <f>Table2[[#This Row],[Column6]]+Table2[[#This Row],[Column8]]+Table2[[#This Row],[Column13]]+0</f>
        <v>29247.15</v>
      </c>
      <c r="O295" s="19">
        <f t="shared" si="9"/>
        <v>16494785</v>
      </c>
    </row>
    <row r="296" spans="1:15" x14ac:dyDescent="0.25">
      <c r="A296" s="20" t="s">
        <v>304</v>
      </c>
      <c r="B296" s="5">
        <v>4543</v>
      </c>
      <c r="C296" s="6">
        <v>727</v>
      </c>
      <c r="D296" s="6">
        <v>56</v>
      </c>
      <c r="E296" s="6">
        <v>783</v>
      </c>
      <c r="F296" s="7">
        <v>42790</v>
      </c>
      <c r="G296" s="21">
        <f t="shared" si="8"/>
        <v>1.8554665691885444E-3</v>
      </c>
      <c r="H296" s="41"/>
      <c r="I296" s="43"/>
      <c r="J296" s="46">
        <f>Table2[[#This Row],[Column6]]+Table2[[#This Row],[Column8]]+Table2[[#This Row],[Column9]]</f>
        <v>42790</v>
      </c>
      <c r="K296" s="69">
        <f>Table2[[#This Row],[Column10]]/J$432</f>
        <v>1.8561007872704193E-3</v>
      </c>
      <c r="L296" s="43">
        <f>D$441*Table2[[#This Row],[Column11]]</f>
        <v>1691.4553669355967</v>
      </c>
      <c r="M296" s="43">
        <f>ROUND(Table2[[#This Row],[Column9]]+Table2[[#This Row],[Column12]],2)</f>
        <v>1691.46</v>
      </c>
      <c r="N296" s="43">
        <f>Table2[[#This Row],[Column6]]+Table2[[#This Row],[Column8]]+Table2[[#This Row],[Column13]]+0</f>
        <v>44481.46</v>
      </c>
      <c r="O296" s="19">
        <f t="shared" si="9"/>
        <v>16537575</v>
      </c>
    </row>
    <row r="297" spans="1:15" x14ac:dyDescent="0.25">
      <c r="A297" s="20" t="s">
        <v>305</v>
      </c>
      <c r="B297" s="5">
        <v>4557</v>
      </c>
      <c r="C297" s="6">
        <v>224</v>
      </c>
      <c r="D297" s="6"/>
      <c r="E297" s="6">
        <v>224</v>
      </c>
      <c r="F297" s="7">
        <v>9730</v>
      </c>
      <c r="G297" s="21">
        <f t="shared" si="8"/>
        <v>4.2191375831279591E-4</v>
      </c>
      <c r="H297" s="41"/>
      <c r="I297" s="43"/>
      <c r="J297" s="46">
        <f>Table2[[#This Row],[Column6]]+Table2[[#This Row],[Column8]]+Table2[[#This Row],[Column9]]</f>
        <v>9730</v>
      </c>
      <c r="K297" s="69">
        <f>Table2[[#This Row],[Column10]]/J$432</f>
        <v>4.220579728941617E-4</v>
      </c>
      <c r="L297" s="43">
        <f>D$441*Table2[[#This Row],[Column11]]</f>
        <v>384.61932040858511</v>
      </c>
      <c r="M297" s="43">
        <f>ROUND(Table2[[#This Row],[Column9]]+Table2[[#This Row],[Column12]],2)</f>
        <v>384.62</v>
      </c>
      <c r="N297" s="43">
        <f>Table2[[#This Row],[Column6]]+Table2[[#This Row],[Column8]]+Table2[[#This Row],[Column13]]+0</f>
        <v>10114.620000000001</v>
      </c>
      <c r="O297" s="19">
        <f t="shared" si="9"/>
        <v>16547305</v>
      </c>
    </row>
    <row r="298" spans="1:15" x14ac:dyDescent="0.25">
      <c r="A298" s="20" t="s">
        <v>306</v>
      </c>
      <c r="B298" s="5">
        <v>4571</v>
      </c>
      <c r="C298" s="6">
        <v>368</v>
      </c>
      <c r="D298" s="6"/>
      <c r="E298" s="6">
        <v>368</v>
      </c>
      <c r="F298" s="7">
        <v>49130</v>
      </c>
      <c r="G298" s="21">
        <f t="shared" si="8"/>
        <v>2.1303826254786911E-3</v>
      </c>
      <c r="H298" s="41"/>
      <c r="I298" s="43"/>
      <c r="J298" s="46">
        <f>Table2[[#This Row],[Column6]]+Table2[[#This Row],[Column8]]+Table2[[#This Row],[Column9]]</f>
        <v>49130</v>
      </c>
      <c r="K298" s="69">
        <f>Table2[[#This Row],[Column10]]/J$432</f>
        <v>2.1311108127739118E-3</v>
      </c>
      <c r="L298" s="43">
        <f>D$441*Table2[[#This Row],[Column11]]</f>
        <v>1942.0706281268019</v>
      </c>
      <c r="M298" s="43">
        <f>ROUND(Table2[[#This Row],[Column9]]+Table2[[#This Row],[Column12]],2)</f>
        <v>1942.07</v>
      </c>
      <c r="N298" s="43">
        <f>Table2[[#This Row],[Column6]]+Table2[[#This Row],[Column8]]+Table2[[#This Row],[Column13]]+0</f>
        <v>51072.07</v>
      </c>
      <c r="O298" s="19">
        <f t="shared" si="9"/>
        <v>16596435</v>
      </c>
    </row>
    <row r="299" spans="1:15" x14ac:dyDescent="0.25">
      <c r="A299" s="20" t="s">
        <v>307</v>
      </c>
      <c r="B299" s="5">
        <v>4578</v>
      </c>
      <c r="C299" s="6">
        <v>943</v>
      </c>
      <c r="D299" s="6">
        <v>30</v>
      </c>
      <c r="E299" s="6">
        <v>973</v>
      </c>
      <c r="F299" s="7">
        <v>54140</v>
      </c>
      <c r="G299" s="21">
        <f t="shared" si="8"/>
        <v>2.3476270169634915E-3</v>
      </c>
      <c r="H299" s="41"/>
      <c r="I299" s="43"/>
      <c r="J299" s="46">
        <f>Table2[[#This Row],[Column6]]+Table2[[#This Row],[Column8]]+Table2[[#This Row],[Column9]]</f>
        <v>54140</v>
      </c>
      <c r="K299" s="69">
        <f>Table2[[#This Row],[Column10]]/J$432</f>
        <v>2.3484294606875553E-3</v>
      </c>
      <c r="L299" s="43">
        <f>D$441*Table2[[#This Row],[Column11]]</f>
        <v>2140.1120253772656</v>
      </c>
      <c r="M299" s="43">
        <f>ROUND(Table2[[#This Row],[Column9]]+Table2[[#This Row],[Column12]],2)</f>
        <v>2140.11</v>
      </c>
      <c r="N299" s="43">
        <f>Table2[[#This Row],[Column6]]+Table2[[#This Row],[Column8]]+Table2[[#This Row],[Column13]]+0</f>
        <v>56280.11</v>
      </c>
      <c r="O299" s="19">
        <f t="shared" si="9"/>
        <v>16650575</v>
      </c>
    </row>
    <row r="300" spans="1:15" x14ac:dyDescent="0.25">
      <c r="A300" s="20" t="s">
        <v>308</v>
      </c>
      <c r="B300" s="5">
        <v>4606</v>
      </c>
      <c r="C300" s="6">
        <v>187</v>
      </c>
      <c r="D300" s="6">
        <v>11</v>
      </c>
      <c r="E300" s="6">
        <v>198</v>
      </c>
      <c r="F300" s="7">
        <v>7585</v>
      </c>
      <c r="G300" s="21">
        <f t="shared" si="8"/>
        <v>3.289019380064293E-4</v>
      </c>
      <c r="H300" s="41"/>
      <c r="I300" s="43"/>
      <c r="J300" s="46">
        <f>Table2[[#This Row],[Column6]]+Table2[[#This Row],[Column8]]+Table2[[#This Row],[Column9]]</f>
        <v>7585</v>
      </c>
      <c r="K300" s="69">
        <f>Table2[[#This Row],[Column10]]/J$432</f>
        <v>3.2901436016466765E-4</v>
      </c>
      <c r="L300" s="43">
        <f>D$441*Table2[[#This Row],[Column11]]</f>
        <v>299.82914134626083</v>
      </c>
      <c r="M300" s="43">
        <f>ROUND(Table2[[#This Row],[Column9]]+Table2[[#This Row],[Column12]],2)</f>
        <v>299.83</v>
      </c>
      <c r="N300" s="43">
        <f>Table2[[#This Row],[Column6]]+Table2[[#This Row],[Column8]]+Table2[[#This Row],[Column13]]+0</f>
        <v>7884.83</v>
      </c>
      <c r="O300" s="19">
        <f t="shared" si="9"/>
        <v>16658160</v>
      </c>
    </row>
    <row r="301" spans="1:15" x14ac:dyDescent="0.25">
      <c r="A301" s="20" t="s">
        <v>309</v>
      </c>
      <c r="B301" s="5">
        <v>4613</v>
      </c>
      <c r="C301" s="8">
        <v>2402</v>
      </c>
      <c r="D301" s="6">
        <v>94</v>
      </c>
      <c r="E301" s="8">
        <v>2496</v>
      </c>
      <c r="F301" s="7">
        <v>185670</v>
      </c>
      <c r="G301" s="21">
        <f t="shared" si="8"/>
        <v>8.0510511311343083E-3</v>
      </c>
      <c r="H301" s="41"/>
      <c r="I301" s="43"/>
      <c r="J301" s="46">
        <f>Table2[[#This Row],[Column6]]+Table2[[#This Row],[Column8]]+Table2[[#This Row],[Column9]]</f>
        <v>185670</v>
      </c>
      <c r="K301" s="69">
        <f>Table2[[#This Row],[Column10]]/J$432</f>
        <v>8.0538030654942454E-3</v>
      </c>
      <c r="L301" s="43">
        <f>D$441*Table2[[#This Row],[Column11]]</f>
        <v>7339.3904645695784</v>
      </c>
      <c r="M301" s="43">
        <f>ROUND(Table2[[#This Row],[Column9]]+Table2[[#This Row],[Column12]],2)</f>
        <v>7339.39</v>
      </c>
      <c r="N301" s="43">
        <f>Table2[[#This Row],[Column6]]+Table2[[#This Row],[Column8]]+Table2[[#This Row],[Column13]]+0</f>
        <v>193009.39</v>
      </c>
      <c r="O301" s="19">
        <f t="shared" si="9"/>
        <v>16843830</v>
      </c>
    </row>
    <row r="302" spans="1:15" x14ac:dyDescent="0.25">
      <c r="A302" s="20" t="s">
        <v>310</v>
      </c>
      <c r="B302" s="5">
        <v>4620</v>
      </c>
      <c r="C302" s="8">
        <v>7916</v>
      </c>
      <c r="D302" s="8">
        <v>1281</v>
      </c>
      <c r="E302" s="8">
        <v>9197</v>
      </c>
      <c r="F302" s="7">
        <v>337925</v>
      </c>
      <c r="G302" s="21">
        <f t="shared" si="8"/>
        <v>1.465315588672678E-2</v>
      </c>
      <c r="H302" s="41"/>
      <c r="I302" s="43"/>
      <c r="J302" s="46">
        <f>Table2[[#This Row],[Column6]]+Table2[[#This Row],[Column8]]+Table2[[#This Row],[Column9]]</f>
        <v>337925</v>
      </c>
      <c r="K302" s="69">
        <f>Table2[[#This Row],[Column10]]/J$432</f>
        <v>1.4658164490263062E-2</v>
      </c>
      <c r="L302" s="43">
        <f>D$441*Table2[[#This Row],[Column11]]</f>
        <v>13357.912009154277</v>
      </c>
      <c r="M302" s="43">
        <f>ROUND(Table2[[#This Row],[Column9]]+Table2[[#This Row],[Column12]],2)</f>
        <v>13357.91</v>
      </c>
      <c r="N302" s="43">
        <f>Table2[[#This Row],[Column6]]+Table2[[#This Row],[Column8]]+Table2[[#This Row],[Column13]]+0</f>
        <v>351282.91</v>
      </c>
      <c r="O302" s="19">
        <f t="shared" si="9"/>
        <v>17181755</v>
      </c>
    </row>
    <row r="303" spans="1:15" x14ac:dyDescent="0.25">
      <c r="A303" s="20" t="s">
        <v>311</v>
      </c>
      <c r="B303" s="5">
        <v>4627</v>
      </c>
      <c r="C303" s="6">
        <v>591</v>
      </c>
      <c r="D303" s="6"/>
      <c r="E303" s="6">
        <v>591</v>
      </c>
      <c r="F303" s="7">
        <v>18635</v>
      </c>
      <c r="G303" s="21">
        <f t="shared" si="8"/>
        <v>8.0805373958468167E-4</v>
      </c>
      <c r="H303" s="41"/>
      <c r="I303" s="43"/>
      <c r="J303" s="46">
        <f>Table2[[#This Row],[Column6]]+Table2[[#This Row],[Column8]]+Table2[[#This Row],[Column9]]</f>
        <v>18635</v>
      </c>
      <c r="K303" s="69">
        <f>Table2[[#This Row],[Column10]]/J$432</f>
        <v>8.0832994089236412E-4</v>
      </c>
      <c r="L303" s="43">
        <f>D$441*Table2[[#This Row],[Column11]]</f>
        <v>736.62703348550701</v>
      </c>
      <c r="M303" s="43">
        <f>ROUND(Table2[[#This Row],[Column9]]+Table2[[#This Row],[Column12]],2)</f>
        <v>736.63</v>
      </c>
      <c r="N303" s="43">
        <f>Table2[[#This Row],[Column6]]+Table2[[#This Row],[Column8]]+Table2[[#This Row],[Column13]]+0</f>
        <v>19371.63</v>
      </c>
      <c r="O303" s="19">
        <f t="shared" si="9"/>
        <v>17200390</v>
      </c>
    </row>
    <row r="304" spans="1:15" x14ac:dyDescent="0.25">
      <c r="A304" s="20" t="s">
        <v>312</v>
      </c>
      <c r="B304" s="5">
        <v>4634</v>
      </c>
      <c r="C304" s="6">
        <v>138</v>
      </c>
      <c r="D304" s="6">
        <v>26</v>
      </c>
      <c r="E304" s="6">
        <v>164</v>
      </c>
      <c r="F304" s="7">
        <v>7515</v>
      </c>
      <c r="G304" s="21">
        <f t="shared" si="8"/>
        <v>3.2586658722720058E-4</v>
      </c>
      <c r="H304" s="41"/>
      <c r="I304" s="43"/>
      <c r="J304" s="46">
        <f>Table2[[#This Row],[Column6]]+Table2[[#This Row],[Column8]]+Table2[[#This Row],[Column9]]</f>
        <v>7515</v>
      </c>
      <c r="K304" s="69">
        <f>Table2[[#This Row],[Column10]]/J$432</f>
        <v>3.259779718704651E-4</v>
      </c>
      <c r="L304" s="43">
        <f>D$441*Table2[[#This Row],[Column11]]</f>
        <v>297.06209587569549</v>
      </c>
      <c r="M304" s="43">
        <f>ROUND(Table2[[#This Row],[Column9]]+Table2[[#This Row],[Column12]],2)</f>
        <v>297.06</v>
      </c>
      <c r="N304" s="43">
        <f>Table2[[#This Row],[Column6]]+Table2[[#This Row],[Column8]]+Table2[[#This Row],[Column13]]+0</f>
        <v>7812.06</v>
      </c>
      <c r="O304" s="19">
        <f t="shared" si="9"/>
        <v>17207905</v>
      </c>
    </row>
    <row r="305" spans="1:15" x14ac:dyDescent="0.25">
      <c r="A305" s="20" t="s">
        <v>313</v>
      </c>
      <c r="B305" s="5">
        <v>4641</v>
      </c>
      <c r="C305" s="6">
        <v>658</v>
      </c>
      <c r="D305" s="6">
        <v>45</v>
      </c>
      <c r="E305" s="6">
        <v>703</v>
      </c>
      <c r="F305" s="7">
        <v>28500</v>
      </c>
      <c r="G305" s="21">
        <f t="shared" si="8"/>
        <v>1.2358213886859901E-3</v>
      </c>
      <c r="H305" s="41"/>
      <c r="I305" s="43"/>
      <c r="J305" s="46">
        <f>Table2[[#This Row],[Column6]]+Table2[[#This Row],[Column8]]+Table2[[#This Row],[Column9]]</f>
        <v>28500</v>
      </c>
      <c r="K305" s="69">
        <f>Table2[[#This Row],[Column10]]/J$432</f>
        <v>1.2362438054967738E-3</v>
      </c>
      <c r="L305" s="43">
        <f>D$441*Table2[[#This Row],[Column11]]</f>
        <v>1126.5827987301825</v>
      </c>
      <c r="M305" s="43">
        <f>ROUND(Table2[[#This Row],[Column9]]+Table2[[#This Row],[Column12]],2)</f>
        <v>1126.58</v>
      </c>
      <c r="N305" s="43">
        <f>Table2[[#This Row],[Column6]]+Table2[[#This Row],[Column8]]+Table2[[#This Row],[Column13]]+0</f>
        <v>29626.58</v>
      </c>
      <c r="O305" s="19">
        <f t="shared" si="9"/>
        <v>17236405</v>
      </c>
    </row>
    <row r="306" spans="1:15" x14ac:dyDescent="0.25">
      <c r="A306" s="20" t="s">
        <v>314</v>
      </c>
      <c r="B306" s="5">
        <v>4686</v>
      </c>
      <c r="C306" s="6">
        <v>275</v>
      </c>
      <c r="D306" s="6"/>
      <c r="E306" s="6">
        <v>275</v>
      </c>
      <c r="F306" s="7">
        <v>8525</v>
      </c>
      <c r="G306" s="21">
        <f t="shared" si="8"/>
        <v>3.6966236275607251E-4</v>
      </c>
      <c r="H306" s="41"/>
      <c r="I306" s="43"/>
      <c r="J306" s="46">
        <f>Table2[[#This Row],[Column6]]+Table2[[#This Row],[Column8]]+Table2[[#This Row],[Column9]]</f>
        <v>8525</v>
      </c>
      <c r="K306" s="69">
        <f>Table2[[#This Row],[Column10]]/J$432</f>
        <v>3.6978871725824549E-4</v>
      </c>
      <c r="L306" s="43">
        <f>D$441*Table2[[#This Row],[Column11]]</f>
        <v>336.98660909385285</v>
      </c>
      <c r="M306" s="43">
        <f>ROUND(Table2[[#This Row],[Column9]]+Table2[[#This Row],[Column12]],2)</f>
        <v>336.99</v>
      </c>
      <c r="N306" s="43">
        <f>Table2[[#This Row],[Column6]]+Table2[[#This Row],[Column8]]+Table2[[#This Row],[Column13]]+0</f>
        <v>8861.99</v>
      </c>
      <c r="O306" s="19">
        <f t="shared" si="9"/>
        <v>17244930</v>
      </c>
    </row>
    <row r="307" spans="1:15" x14ac:dyDescent="0.25">
      <c r="A307" s="20" t="s">
        <v>315</v>
      </c>
      <c r="B307" s="5">
        <v>4753</v>
      </c>
      <c r="C307" s="8">
        <v>1965</v>
      </c>
      <c r="D307" s="6">
        <v>169</v>
      </c>
      <c r="E307" s="8">
        <v>2134</v>
      </c>
      <c r="F307" s="7">
        <v>132845</v>
      </c>
      <c r="G307" s="21">
        <f t="shared" si="8"/>
        <v>5.7604453466663288E-3</v>
      </c>
      <c r="H307" s="41"/>
      <c r="I307" s="43"/>
      <c r="J307" s="46">
        <f>Table2[[#This Row],[Column6]]+Table2[[#This Row],[Column8]]+Table2[[#This Row],[Column9]]</f>
        <v>132845</v>
      </c>
      <c r="K307" s="69">
        <f>Table2[[#This Row],[Column10]]/J$432</f>
        <v>5.762414327762067E-3</v>
      </c>
      <c r="L307" s="43">
        <f>D$441*Table2[[#This Row],[Column11]]</f>
        <v>5251.2593648179327</v>
      </c>
      <c r="M307" s="43">
        <f>ROUND(Table2[[#This Row],[Column9]]+Table2[[#This Row],[Column12]],2)</f>
        <v>5251.26</v>
      </c>
      <c r="N307" s="43">
        <f>Table2[[#This Row],[Column6]]+Table2[[#This Row],[Column8]]+Table2[[#This Row],[Column13]]+0</f>
        <v>138096.26</v>
      </c>
      <c r="O307" s="19">
        <f t="shared" si="9"/>
        <v>17377775</v>
      </c>
    </row>
    <row r="308" spans="1:15" x14ac:dyDescent="0.25">
      <c r="A308" s="20" t="s">
        <v>316</v>
      </c>
      <c r="B308" s="5">
        <v>4760</v>
      </c>
      <c r="C308" s="6">
        <v>483</v>
      </c>
      <c r="D308" s="6">
        <v>91</v>
      </c>
      <c r="E308" s="6">
        <v>574</v>
      </c>
      <c r="F308" s="7">
        <v>40945</v>
      </c>
      <c r="G308" s="21">
        <f t="shared" si="8"/>
        <v>1.7754633950788725E-3</v>
      </c>
      <c r="H308" s="41"/>
      <c r="I308" s="43"/>
      <c r="J308" s="46">
        <f>Table2[[#This Row],[Column6]]+Table2[[#This Row],[Column8]]+Table2[[#This Row],[Column9]]</f>
        <v>40945</v>
      </c>
      <c r="K308" s="69">
        <f>Table2[[#This Row],[Column10]]/J$432</f>
        <v>1.7760702672303648E-3</v>
      </c>
      <c r="L308" s="43">
        <f>D$441*Table2[[#This Row],[Column11]]</f>
        <v>1618.5239541756953</v>
      </c>
      <c r="M308" s="43">
        <f>ROUND(Table2[[#This Row],[Column9]]+Table2[[#This Row],[Column12]],2)</f>
        <v>1618.52</v>
      </c>
      <c r="N308" s="43">
        <f>Table2[[#This Row],[Column6]]+Table2[[#This Row],[Column8]]+Table2[[#This Row],[Column13]]+0</f>
        <v>42563.519999999997</v>
      </c>
      <c r="O308" s="19">
        <f t="shared" si="9"/>
        <v>17418720</v>
      </c>
    </row>
    <row r="309" spans="1:15" x14ac:dyDescent="0.25">
      <c r="A309" s="20" t="s">
        <v>317</v>
      </c>
      <c r="B309" s="5">
        <v>4781</v>
      </c>
      <c r="C309" s="8">
        <v>1757</v>
      </c>
      <c r="D309" s="6">
        <v>74</v>
      </c>
      <c r="E309" s="8">
        <v>1831</v>
      </c>
      <c r="F309" s="7">
        <v>102990</v>
      </c>
      <c r="G309" s="21">
        <f t="shared" si="8"/>
        <v>4.4658682393252675E-3</v>
      </c>
      <c r="H309" s="41"/>
      <c r="I309" s="43"/>
      <c r="J309" s="46">
        <f>Table2[[#This Row],[Column6]]+Table2[[#This Row],[Column8]]+Table2[[#This Row],[Column9]]</f>
        <v>102990</v>
      </c>
      <c r="K309" s="69">
        <f>Table2[[#This Row],[Column10]]/J$432</f>
        <v>4.467394720284657E-3</v>
      </c>
      <c r="L309" s="43">
        <f>D$441*Table2[[#This Row],[Column11]]</f>
        <v>4071.1144716218064</v>
      </c>
      <c r="M309" s="43">
        <f>ROUND(Table2[[#This Row],[Column9]]+Table2[[#This Row],[Column12]],2)</f>
        <v>4071.11</v>
      </c>
      <c r="N309" s="43">
        <f>Table2[[#This Row],[Column6]]+Table2[[#This Row],[Column8]]+Table2[[#This Row],[Column13]]+0</f>
        <v>107061.11</v>
      </c>
      <c r="O309" s="19">
        <f t="shared" si="9"/>
        <v>17521710</v>
      </c>
    </row>
    <row r="310" spans="1:15" x14ac:dyDescent="0.25">
      <c r="A310" s="20" t="s">
        <v>318</v>
      </c>
      <c r="B310" s="5">
        <v>4795</v>
      </c>
      <c r="C310" s="6">
        <v>435</v>
      </c>
      <c r="D310" s="6"/>
      <c r="E310" s="6">
        <v>435</v>
      </c>
      <c r="F310" s="7">
        <v>24715</v>
      </c>
      <c r="G310" s="21">
        <f t="shared" si="8"/>
        <v>1.0716956358376929E-3</v>
      </c>
      <c r="H310" s="41"/>
      <c r="I310" s="43"/>
      <c r="J310" s="46">
        <f>Table2[[#This Row],[Column6]]+Table2[[#This Row],[Column8]]+Table2[[#This Row],[Column9]]</f>
        <v>24715</v>
      </c>
      <c r="K310" s="69">
        <f>Table2[[#This Row],[Column10]]/J$432</f>
        <v>1.0720619527316759E-3</v>
      </c>
      <c r="L310" s="43">
        <f>D$441*Table2[[#This Row],[Column11]]</f>
        <v>976.96469721461256</v>
      </c>
      <c r="M310" s="43">
        <f>ROUND(Table2[[#This Row],[Column9]]+Table2[[#This Row],[Column12]],2)</f>
        <v>976.96</v>
      </c>
      <c r="N310" s="43">
        <f>Table2[[#This Row],[Column6]]+Table2[[#This Row],[Column8]]+Table2[[#This Row],[Column13]]+0</f>
        <v>25691.96</v>
      </c>
      <c r="O310" s="19">
        <f t="shared" si="9"/>
        <v>17546425</v>
      </c>
    </row>
    <row r="311" spans="1:15" x14ac:dyDescent="0.25">
      <c r="A311" s="20" t="s">
        <v>319</v>
      </c>
      <c r="B311" s="5">
        <v>4802</v>
      </c>
      <c r="C311" s="8">
        <v>2045</v>
      </c>
      <c r="D311" s="6">
        <v>98</v>
      </c>
      <c r="E311" s="8">
        <v>2143</v>
      </c>
      <c r="F311" s="7">
        <v>84130</v>
      </c>
      <c r="G311" s="21">
        <f t="shared" si="8"/>
        <v>3.6480580150930648E-3</v>
      </c>
      <c r="H311" s="41"/>
      <c r="I311" s="43">
        <v>635</v>
      </c>
      <c r="J311" s="46">
        <f>Table2[[#This Row],[Column6]]+Table2[[#This Row],[Column8]]+Table2[[#This Row],[Column9]]</f>
        <v>84765</v>
      </c>
      <c r="K311" s="69">
        <f>Table2[[#This Row],[Column10]]/J$432</f>
        <v>3.676849339401194E-3</v>
      </c>
      <c r="L311" s="43">
        <f>D$441*Table2[[#This Row],[Column11]]</f>
        <v>3350.694418749611</v>
      </c>
      <c r="M311" s="43">
        <f>ROUND(Table2[[#This Row],[Column9]]+Table2[[#This Row],[Column12]],2)</f>
        <v>3985.69</v>
      </c>
      <c r="N311" s="43">
        <f>Table2[[#This Row],[Column6]]+Table2[[#This Row],[Column8]]+Table2[[#This Row],[Column13]]+0</f>
        <v>88115.69</v>
      </c>
      <c r="O311" s="19">
        <f t="shared" si="9"/>
        <v>17630555</v>
      </c>
    </row>
    <row r="312" spans="1:15" x14ac:dyDescent="0.25">
      <c r="A312" s="20" t="s">
        <v>320</v>
      </c>
      <c r="B312" s="5">
        <v>4820</v>
      </c>
      <c r="C312" s="6">
        <v>272</v>
      </c>
      <c r="D312" s="6">
        <v>14</v>
      </c>
      <c r="E312" s="6">
        <v>286</v>
      </c>
      <c r="F312" s="7">
        <v>13205</v>
      </c>
      <c r="G312" s="21">
        <f t="shared" si="8"/>
        <v>5.7259724342450873E-4</v>
      </c>
      <c r="H312" s="41"/>
      <c r="I312" s="43"/>
      <c r="J312" s="46">
        <f>Table2[[#This Row],[Column6]]+Table2[[#This Row],[Column8]]+Table2[[#This Row],[Column9]]</f>
        <v>13205</v>
      </c>
      <c r="K312" s="69">
        <f>Table2[[#This Row],[Column10]]/J$432</f>
        <v>5.7279296321350519E-4</v>
      </c>
      <c r="L312" s="43">
        <f>D$441*Table2[[#This Row],[Column11]]</f>
        <v>521.98336341165123</v>
      </c>
      <c r="M312" s="43">
        <f>ROUND(Table2[[#This Row],[Column9]]+Table2[[#This Row],[Column12]],2)</f>
        <v>521.98</v>
      </c>
      <c r="N312" s="43">
        <f>Table2[[#This Row],[Column6]]+Table2[[#This Row],[Column8]]+Table2[[#This Row],[Column13]]+0</f>
        <v>13726.98</v>
      </c>
      <c r="O312" s="19">
        <f t="shared" si="9"/>
        <v>17643760</v>
      </c>
    </row>
    <row r="313" spans="1:15" x14ac:dyDescent="0.25">
      <c r="A313" s="20" t="s">
        <v>321</v>
      </c>
      <c r="B313" s="5">
        <v>4851</v>
      </c>
      <c r="C313" s="6">
        <v>700</v>
      </c>
      <c r="D313" s="6">
        <v>47</v>
      </c>
      <c r="E313" s="6">
        <v>747</v>
      </c>
      <c r="F313" s="7">
        <v>67220</v>
      </c>
      <c r="G313" s="21">
        <f t="shared" si="8"/>
        <v>2.9148039911393773E-3</v>
      </c>
      <c r="H313" s="41"/>
      <c r="I313" s="43"/>
      <c r="J313" s="46">
        <f>Table2[[#This Row],[Column6]]+Table2[[#This Row],[Column8]]+Table2[[#This Row],[Column9]]</f>
        <v>67220</v>
      </c>
      <c r="K313" s="69">
        <f>Table2[[#This Row],[Column10]]/J$432</f>
        <v>2.9158003019471275E-3</v>
      </c>
      <c r="L313" s="43">
        <f>D$441*Table2[[#This Row],[Column11]]</f>
        <v>2657.1542361629076</v>
      </c>
      <c r="M313" s="43">
        <f>ROUND(Table2[[#This Row],[Column9]]+Table2[[#This Row],[Column12]],2)</f>
        <v>2657.15</v>
      </c>
      <c r="N313" s="43">
        <f>Table2[[#This Row],[Column6]]+Table2[[#This Row],[Column8]]+Table2[[#This Row],[Column13]]+0</f>
        <v>69877.149999999994</v>
      </c>
      <c r="O313" s="19">
        <f t="shared" si="9"/>
        <v>17710980</v>
      </c>
    </row>
    <row r="314" spans="1:15" x14ac:dyDescent="0.25">
      <c r="A314" s="20" t="s">
        <v>322</v>
      </c>
      <c r="B314" s="5">
        <v>3122</v>
      </c>
      <c r="C314" s="6">
        <v>492</v>
      </c>
      <c r="D314" s="6">
        <v>28</v>
      </c>
      <c r="E314" s="6">
        <v>520</v>
      </c>
      <c r="F314" s="7">
        <v>9225</v>
      </c>
      <c r="G314" s="21">
        <f t="shared" si="8"/>
        <v>4.0001587054835995E-4</v>
      </c>
      <c r="H314" s="41"/>
      <c r="I314" s="43"/>
      <c r="J314" s="46">
        <f>Table2[[#This Row],[Column6]]+Table2[[#This Row],[Column8]]+Table2[[#This Row],[Column9]]</f>
        <v>9225</v>
      </c>
      <c r="K314" s="69">
        <f>Table2[[#This Row],[Column10]]/J$432</f>
        <v>4.0015260020027151E-4</v>
      </c>
      <c r="L314" s="43">
        <f>D$441*Table2[[#This Row],[Column11]]</f>
        <v>364.65706379950643</v>
      </c>
      <c r="M314" s="43">
        <f>ROUND(Table2[[#This Row],[Column9]]+Table2[[#This Row],[Column12]],2)</f>
        <v>364.66</v>
      </c>
      <c r="N314" s="43">
        <f>Table2[[#This Row],[Column6]]+Table2[[#This Row],[Column8]]+Table2[[#This Row],[Column13]]+0</f>
        <v>9589.66</v>
      </c>
      <c r="O314" s="19">
        <f t="shared" si="9"/>
        <v>17720205</v>
      </c>
    </row>
    <row r="315" spans="1:15" x14ac:dyDescent="0.25">
      <c r="A315" s="20" t="s">
        <v>323</v>
      </c>
      <c r="B315" s="5">
        <v>4865</v>
      </c>
      <c r="C315" s="6">
        <v>262</v>
      </c>
      <c r="D315" s="6"/>
      <c r="E315" s="6">
        <v>262</v>
      </c>
      <c r="F315" s="7">
        <v>9955</v>
      </c>
      <c r="G315" s="21">
        <f t="shared" si="8"/>
        <v>4.316702429603169E-4</v>
      </c>
      <c r="H315" s="41"/>
      <c r="I315" s="43"/>
      <c r="J315" s="46">
        <f>Table2[[#This Row],[Column6]]+Table2[[#This Row],[Column8]]+Table2[[#This Row],[Column9]]</f>
        <v>9955</v>
      </c>
      <c r="K315" s="69">
        <f>Table2[[#This Row],[Column10]]/J$432</f>
        <v>4.3181779241124147E-4</v>
      </c>
      <c r="L315" s="43">
        <f>D$441*Table2[[#This Row],[Column11]]</f>
        <v>393.51339513540228</v>
      </c>
      <c r="M315" s="43">
        <f>ROUND(Table2[[#This Row],[Column9]]+Table2[[#This Row],[Column12]],2)</f>
        <v>393.51</v>
      </c>
      <c r="N315" s="43">
        <f>Table2[[#This Row],[Column6]]+Table2[[#This Row],[Column8]]+Table2[[#This Row],[Column13]]+0</f>
        <v>10348.51</v>
      </c>
      <c r="O315" s="19">
        <f t="shared" si="9"/>
        <v>17730160</v>
      </c>
    </row>
    <row r="316" spans="1:15" x14ac:dyDescent="0.25">
      <c r="A316" s="20" t="s">
        <v>324</v>
      </c>
      <c r="B316" s="5">
        <v>4872</v>
      </c>
      <c r="C316" s="6">
        <v>832</v>
      </c>
      <c r="D316" s="6">
        <v>11</v>
      </c>
      <c r="E316" s="6">
        <v>843</v>
      </c>
      <c r="F316" s="7">
        <v>25970</v>
      </c>
      <c r="G316" s="21">
        <f t="shared" si="8"/>
        <v>1.1261151390938653E-3</v>
      </c>
      <c r="H316" s="41"/>
      <c r="I316" s="43"/>
      <c r="J316" s="46">
        <f>Table2[[#This Row],[Column6]]+Table2[[#This Row],[Column8]]+Table2[[#This Row],[Column9]]</f>
        <v>25970</v>
      </c>
      <c r="K316" s="69">
        <f>Table2[[#This Row],[Column10]]/J$432</f>
        <v>1.1265000571491653E-3</v>
      </c>
      <c r="L316" s="43">
        <f>D$441*Table2[[#This Row],[Column11]]</f>
        <v>1026.5738695797486</v>
      </c>
      <c r="M316" s="43">
        <f>ROUND(Table2[[#This Row],[Column9]]+Table2[[#This Row],[Column12]],2)</f>
        <v>1026.57</v>
      </c>
      <c r="N316" s="43">
        <f>Table2[[#This Row],[Column6]]+Table2[[#This Row],[Column8]]+Table2[[#This Row],[Column13]]+0</f>
        <v>26996.57</v>
      </c>
      <c r="O316" s="19">
        <f t="shared" si="9"/>
        <v>17756130</v>
      </c>
    </row>
    <row r="317" spans="1:15" x14ac:dyDescent="0.25">
      <c r="A317" s="20" t="s">
        <v>325</v>
      </c>
      <c r="B317" s="5">
        <v>4893</v>
      </c>
      <c r="C317" s="8">
        <v>1797</v>
      </c>
      <c r="D317" s="6">
        <v>67</v>
      </c>
      <c r="E317" s="8">
        <v>1864</v>
      </c>
      <c r="F317" s="7">
        <v>75830</v>
      </c>
      <c r="G317" s="21">
        <f t="shared" si="8"/>
        <v>3.2881521369845135E-3</v>
      </c>
      <c r="H317" s="41"/>
      <c r="I317" s="43"/>
      <c r="J317" s="46">
        <f>Table2[[#This Row],[Column6]]+Table2[[#This Row],[Column8]]+Table2[[#This Row],[Column9]]</f>
        <v>75830</v>
      </c>
      <c r="K317" s="69">
        <f>Table2[[#This Row],[Column10]]/J$432</f>
        <v>3.2892760621340473E-3</v>
      </c>
      <c r="L317" s="43">
        <f>D$441*Table2[[#This Row],[Column11]]</f>
        <v>2997.5008290424466</v>
      </c>
      <c r="M317" s="43">
        <f>ROUND(Table2[[#This Row],[Column9]]+Table2[[#This Row],[Column12]],2)</f>
        <v>2997.5</v>
      </c>
      <c r="N317" s="43">
        <f>Table2[[#This Row],[Column6]]+Table2[[#This Row],[Column8]]+Table2[[#This Row],[Column13]]+0</f>
        <v>78827.5</v>
      </c>
      <c r="O317" s="19">
        <f t="shared" si="9"/>
        <v>17831960</v>
      </c>
    </row>
    <row r="318" spans="1:15" x14ac:dyDescent="0.25">
      <c r="A318" s="20" t="s">
        <v>326</v>
      </c>
      <c r="B318" s="5">
        <v>4904</v>
      </c>
      <c r="C318" s="6">
        <v>598</v>
      </c>
      <c r="D318" s="6">
        <v>28</v>
      </c>
      <c r="E318" s="6">
        <v>626</v>
      </c>
      <c r="F318" s="7">
        <v>42070</v>
      </c>
      <c r="G318" s="21">
        <f t="shared" si="8"/>
        <v>1.8242458183164775E-3</v>
      </c>
      <c r="H318" s="41"/>
      <c r="I318" s="43"/>
      <c r="J318" s="46">
        <f>Table2[[#This Row],[Column6]]+Table2[[#This Row],[Column8]]+Table2[[#This Row],[Column9]]</f>
        <v>42070</v>
      </c>
      <c r="K318" s="69">
        <f>Table2[[#This Row],[Column10]]/J$432</f>
        <v>1.824869364815764E-3</v>
      </c>
      <c r="L318" s="43">
        <f>D$441*Table2[[#This Row],[Column11]]</f>
        <v>1662.9943278097817</v>
      </c>
      <c r="M318" s="43">
        <f>ROUND(Table2[[#This Row],[Column9]]+Table2[[#This Row],[Column12]],2)</f>
        <v>1662.99</v>
      </c>
      <c r="N318" s="43">
        <f>Table2[[#This Row],[Column6]]+Table2[[#This Row],[Column8]]+Table2[[#This Row],[Column13]]+0</f>
        <v>43732.99</v>
      </c>
      <c r="O318" s="19">
        <f t="shared" si="9"/>
        <v>17874030</v>
      </c>
    </row>
    <row r="319" spans="1:15" x14ac:dyDescent="0.25">
      <c r="A319" s="20" t="s">
        <v>327</v>
      </c>
      <c r="B319" s="5">
        <v>5523</v>
      </c>
      <c r="C319" s="6">
        <v>919</v>
      </c>
      <c r="D319" s="6">
        <v>117</v>
      </c>
      <c r="E319" s="8">
        <v>1036</v>
      </c>
      <c r="F319" s="7">
        <v>85470</v>
      </c>
      <c r="G319" s="21">
        <f t="shared" si="8"/>
        <v>3.7061633014383011E-3</v>
      </c>
      <c r="H319" s="41"/>
      <c r="I319" s="43"/>
      <c r="J319" s="46">
        <f>Table2[[#This Row],[Column6]]+Table2[[#This Row],[Column8]]+Table2[[#This Row],[Column9]]</f>
        <v>85470</v>
      </c>
      <c r="K319" s="69">
        <f>Table2[[#This Row],[Column10]]/J$432</f>
        <v>3.707430107221377E-3</v>
      </c>
      <c r="L319" s="43">
        <f>D$441*Table2[[#This Row],[Column11]]</f>
        <v>3378.5625195603047</v>
      </c>
      <c r="M319" s="43">
        <f>ROUND(Table2[[#This Row],[Column9]]+Table2[[#This Row],[Column12]],2)</f>
        <v>3378.56</v>
      </c>
      <c r="N319" s="43">
        <f>Table2[[#This Row],[Column6]]+Table2[[#This Row],[Column8]]+Table2[[#This Row],[Column13]]+0</f>
        <v>88848.56</v>
      </c>
      <c r="O319" s="19">
        <f t="shared" si="9"/>
        <v>17959500</v>
      </c>
    </row>
    <row r="320" spans="1:15" x14ac:dyDescent="0.25">
      <c r="A320" s="20" t="s">
        <v>328</v>
      </c>
      <c r="B320" s="5">
        <v>3850</v>
      </c>
      <c r="C320" s="6">
        <v>512</v>
      </c>
      <c r="D320" s="6"/>
      <c r="E320" s="6">
        <v>512</v>
      </c>
      <c r="F320" s="7">
        <v>29510</v>
      </c>
      <c r="G320" s="21">
        <f t="shared" si="8"/>
        <v>1.279617164214862E-3</v>
      </c>
      <c r="H320" s="41"/>
      <c r="I320" s="43"/>
      <c r="J320" s="46">
        <f>Table2[[#This Row],[Column6]]+Table2[[#This Row],[Column8]]+Table2[[#This Row],[Column9]]</f>
        <v>29510</v>
      </c>
      <c r="K320" s="69">
        <f>Table2[[#This Row],[Column10]]/J$432</f>
        <v>1.2800545508845542E-3</v>
      </c>
      <c r="L320" s="43">
        <f>D$441*Table2[[#This Row],[Column11]]</f>
        <v>1166.5073119483397</v>
      </c>
      <c r="M320" s="43">
        <f>ROUND(Table2[[#This Row],[Column9]]+Table2[[#This Row],[Column12]],2)</f>
        <v>1166.51</v>
      </c>
      <c r="N320" s="43">
        <f>Table2[[#This Row],[Column6]]+Table2[[#This Row],[Column8]]+Table2[[#This Row],[Column13]]+0</f>
        <v>30676.51</v>
      </c>
      <c r="O320" s="19">
        <f t="shared" si="9"/>
        <v>17989010</v>
      </c>
    </row>
    <row r="321" spans="1:15" x14ac:dyDescent="0.25">
      <c r="A321" s="20" t="s">
        <v>329</v>
      </c>
      <c r="B321" s="5">
        <v>4956</v>
      </c>
      <c r="C321" s="6">
        <v>833</v>
      </c>
      <c r="D321" s="6"/>
      <c r="E321" s="6">
        <v>833</v>
      </c>
      <c r="F321" s="7">
        <v>45995</v>
      </c>
      <c r="G321" s="21">
        <f t="shared" si="8"/>
        <v>1.9944422727232324E-3</v>
      </c>
      <c r="H321" s="41"/>
      <c r="I321" s="43"/>
      <c r="J321" s="46">
        <f>Table2[[#This Row],[Column6]]+Table2[[#This Row],[Column8]]+Table2[[#This Row],[Column9]]</f>
        <v>45995</v>
      </c>
      <c r="K321" s="69">
        <f>Table2[[#This Row],[Column10]]/J$432</f>
        <v>1.995123994169267E-3</v>
      </c>
      <c r="L321" s="43">
        <f>D$441*Table2[[#This Row],[Column11]]</f>
        <v>1818.1465202664822</v>
      </c>
      <c r="M321" s="43">
        <f>ROUND(Table2[[#This Row],[Column9]]+Table2[[#This Row],[Column12]],2)</f>
        <v>1818.15</v>
      </c>
      <c r="N321" s="43">
        <f>Table2[[#This Row],[Column6]]+Table2[[#This Row],[Column8]]+Table2[[#This Row],[Column13]]+0</f>
        <v>47813.15</v>
      </c>
      <c r="O321" s="19">
        <f t="shared" si="9"/>
        <v>18035005</v>
      </c>
    </row>
    <row r="322" spans="1:15" x14ac:dyDescent="0.25">
      <c r="A322" s="20" t="s">
        <v>330</v>
      </c>
      <c r="B322" s="5">
        <v>4963</v>
      </c>
      <c r="C322" s="6">
        <v>483</v>
      </c>
      <c r="D322" s="6">
        <v>13</v>
      </c>
      <c r="E322" s="6">
        <v>496</v>
      </c>
      <c r="F322" s="7">
        <v>43985</v>
      </c>
      <c r="G322" s="21">
        <f t="shared" si="8"/>
        <v>1.9072843432053782E-3</v>
      </c>
      <c r="H322" s="41"/>
      <c r="I322" s="43"/>
      <c r="J322" s="46">
        <f>Table2[[#This Row],[Column6]]+Table2[[#This Row],[Column8]]+Table2[[#This Row],[Column9]]</f>
        <v>43985</v>
      </c>
      <c r="K322" s="69">
        <f>Table2[[#This Row],[Column10]]/J$432</f>
        <v>1.9079362731500209E-3</v>
      </c>
      <c r="L322" s="43">
        <f>D$441*Table2[[#This Row],[Column11]]</f>
        <v>1738.6927860402482</v>
      </c>
      <c r="M322" s="43">
        <f>ROUND(Table2[[#This Row],[Column9]]+Table2[[#This Row],[Column12]],2)</f>
        <v>1738.69</v>
      </c>
      <c r="N322" s="43">
        <f>Table2[[#This Row],[Column6]]+Table2[[#This Row],[Column8]]+Table2[[#This Row],[Column13]]+0</f>
        <v>45723.69</v>
      </c>
      <c r="O322" s="19">
        <f t="shared" si="9"/>
        <v>18078990</v>
      </c>
    </row>
    <row r="323" spans="1:15" x14ac:dyDescent="0.25">
      <c r="A323" s="20" t="s">
        <v>331</v>
      </c>
      <c r="B323" s="5">
        <v>1673</v>
      </c>
      <c r="C323" s="6">
        <v>375</v>
      </c>
      <c r="D323" s="6"/>
      <c r="E323" s="6">
        <v>375</v>
      </c>
      <c r="F323" s="7">
        <v>23565</v>
      </c>
      <c r="G323" s="21">
        <f t="shared" si="8"/>
        <v>1.0218291587503635E-3</v>
      </c>
      <c r="H323" s="41"/>
      <c r="I323" s="43"/>
      <c r="J323" s="46">
        <f>Table2[[#This Row],[Column6]]+Table2[[#This Row],[Column8]]+Table2[[#This Row],[Column9]]</f>
        <v>23565</v>
      </c>
      <c r="K323" s="69">
        <f>Table2[[#This Row],[Column10]]/J$432</f>
        <v>1.0221784307554902E-3</v>
      </c>
      <c r="L323" s="43">
        <f>D$441*Table2[[#This Row],[Column11]]</f>
        <v>931.50609305532441</v>
      </c>
      <c r="M323" s="43">
        <f>ROUND(Table2[[#This Row],[Column9]]+Table2[[#This Row],[Column12]],2)</f>
        <v>931.51</v>
      </c>
      <c r="N323" s="43">
        <f>Table2[[#This Row],[Column6]]+Table2[[#This Row],[Column8]]+Table2[[#This Row],[Column13]]+0</f>
        <v>24496.51</v>
      </c>
      <c r="O323" s="19">
        <f t="shared" si="9"/>
        <v>18102555</v>
      </c>
    </row>
    <row r="324" spans="1:15" x14ac:dyDescent="0.25">
      <c r="A324" s="20" t="s">
        <v>332</v>
      </c>
      <c r="B324" s="5">
        <v>2422</v>
      </c>
      <c r="C324" s="8">
        <v>1169</v>
      </c>
      <c r="D324" s="6"/>
      <c r="E324" s="8">
        <v>1169</v>
      </c>
      <c r="F324" s="7">
        <v>56965</v>
      </c>
      <c r="G324" s="21">
        <f t="shared" si="8"/>
        <v>2.4701251019823658E-3</v>
      </c>
      <c r="H324" s="41"/>
      <c r="I324" s="43"/>
      <c r="J324" s="46">
        <f>Table2[[#This Row],[Column6]]+Table2[[#This Row],[Column8]]+Table2[[#This Row],[Column9]]</f>
        <v>56965</v>
      </c>
      <c r="K324" s="69">
        <f>Table2[[#This Row],[Column10]]/J$432</f>
        <v>2.4709694168464462E-3</v>
      </c>
      <c r="L324" s="43">
        <f>D$441*Table2[[#This Row],[Column11]]</f>
        <v>2251.7820747250821</v>
      </c>
      <c r="M324" s="43">
        <f>ROUND(Table2[[#This Row],[Column9]]+Table2[[#This Row],[Column12]],2)</f>
        <v>2251.7800000000002</v>
      </c>
      <c r="N324" s="43">
        <f>Table2[[#This Row],[Column6]]+Table2[[#This Row],[Column8]]+Table2[[#This Row],[Column13]]+0</f>
        <v>59216.78</v>
      </c>
      <c r="O324" s="19">
        <f t="shared" si="9"/>
        <v>18159520</v>
      </c>
    </row>
    <row r="325" spans="1:15" x14ac:dyDescent="0.25">
      <c r="A325" s="20" t="s">
        <v>333</v>
      </c>
      <c r="B325" s="5">
        <v>5019</v>
      </c>
      <c r="C325" s="6">
        <v>820</v>
      </c>
      <c r="D325" s="6"/>
      <c r="E325" s="6">
        <v>820</v>
      </c>
      <c r="F325" s="7">
        <v>53955</v>
      </c>
      <c r="G325" s="21">
        <f t="shared" si="8"/>
        <v>2.3396050184755299E-3</v>
      </c>
      <c r="H325" s="41"/>
      <c r="I325" s="43"/>
      <c r="J325" s="46">
        <f>Table2[[#This Row],[Column6]]+Table2[[#This Row],[Column8]]+Table2[[#This Row],[Column9]]</f>
        <v>53955</v>
      </c>
      <c r="K325" s="69">
        <f>Table2[[#This Row],[Column10]]/J$432</f>
        <v>2.3404047201957341E-3</v>
      </c>
      <c r="L325" s="43">
        <f>D$441*Table2[[#This Row],[Column11]]</f>
        <v>2132.7991194907713</v>
      </c>
      <c r="M325" s="43">
        <f>ROUND(Table2[[#This Row],[Column9]]+Table2[[#This Row],[Column12]],2)</f>
        <v>2132.8000000000002</v>
      </c>
      <c r="N325" s="43">
        <f>Table2[[#This Row],[Column6]]+Table2[[#This Row],[Column8]]+Table2[[#This Row],[Column13]]+0</f>
        <v>56087.8</v>
      </c>
      <c r="O325" s="19">
        <f t="shared" si="9"/>
        <v>18213475</v>
      </c>
    </row>
    <row r="326" spans="1:15" x14ac:dyDescent="0.25">
      <c r="A326" s="20" t="s">
        <v>334</v>
      </c>
      <c r="B326" s="5">
        <v>5068</v>
      </c>
      <c r="C326" s="6">
        <v>875</v>
      </c>
      <c r="D326" s="6"/>
      <c r="E326" s="6">
        <v>875</v>
      </c>
      <c r="F326" s="7">
        <v>22000</v>
      </c>
      <c r="G326" s="21">
        <f t="shared" si="8"/>
        <v>9.5396738775760642E-4</v>
      </c>
      <c r="H326" s="41"/>
      <c r="I326" s="43"/>
      <c r="J326" s="46">
        <f>Table2[[#This Row],[Column6]]+Table2[[#This Row],[Column8]]+Table2[[#This Row],[Column9]]</f>
        <v>22000</v>
      </c>
      <c r="K326" s="69">
        <f>Table2[[#This Row],[Column10]]/J$432</f>
        <v>9.5429346389224639E-4</v>
      </c>
      <c r="L326" s="43">
        <f>D$441*Table2[[#This Row],[Column11]]</f>
        <v>869.64286217768472</v>
      </c>
      <c r="M326" s="43">
        <f>ROUND(Table2[[#This Row],[Column9]]+Table2[[#This Row],[Column12]],2)</f>
        <v>869.64</v>
      </c>
      <c r="N326" s="43">
        <f>Table2[[#This Row],[Column6]]+Table2[[#This Row],[Column8]]+Table2[[#This Row],[Column13]]+0</f>
        <v>22869.64</v>
      </c>
      <c r="O326" s="19">
        <f t="shared" si="9"/>
        <v>18235475</v>
      </c>
    </row>
    <row r="327" spans="1:15" x14ac:dyDescent="0.25">
      <c r="A327" s="20" t="s">
        <v>335</v>
      </c>
      <c r="B327" s="5">
        <v>5100</v>
      </c>
      <c r="C327" s="8">
        <v>1532</v>
      </c>
      <c r="D327" s="6">
        <v>19</v>
      </c>
      <c r="E327" s="8">
        <v>1551</v>
      </c>
      <c r="F327" s="7">
        <v>97550</v>
      </c>
      <c r="G327" s="21">
        <f t="shared" ref="G327:G390" si="10">F327/F$432</f>
        <v>4.2299781216252053E-3</v>
      </c>
      <c r="H327" s="48">
        <v>-1780</v>
      </c>
      <c r="I327" s="43"/>
      <c r="J327" s="46">
        <f>Table2[[#This Row],[Column6]]+Table2[[#This Row],[Column8]]+Table2[[#This Row],[Column9]]</f>
        <v>95770</v>
      </c>
      <c r="K327" s="69">
        <f>Table2[[#This Row],[Column10]]/J$432</f>
        <v>4.1542129562254747E-3</v>
      </c>
      <c r="L327" s="43">
        <f>D$441*Table2[[#This Row],[Column11]]</f>
        <v>3785.7134959434939</v>
      </c>
      <c r="M327" s="43">
        <f>ROUND(Table2[[#This Row],[Column9]]+Table2[[#This Row],[Column12]],2)</f>
        <v>3785.71</v>
      </c>
      <c r="N327" s="43">
        <f>Table2[[#This Row],[Column6]]+Table2[[#This Row],[Column8]]+Table2[[#This Row],[Column13]]+0</f>
        <v>99555.71</v>
      </c>
      <c r="O327" s="19">
        <f t="shared" si="9"/>
        <v>18333025</v>
      </c>
    </row>
    <row r="328" spans="1:15" x14ac:dyDescent="0.25">
      <c r="A328" s="20" t="s">
        <v>337</v>
      </c>
      <c r="B328" s="5">
        <v>5124</v>
      </c>
      <c r="C328" s="6">
        <v>262</v>
      </c>
      <c r="D328" s="6"/>
      <c r="E328" s="6">
        <v>262</v>
      </c>
      <c r="F328" s="7">
        <v>18830</v>
      </c>
      <c r="G328" s="21">
        <f t="shared" si="10"/>
        <v>8.165093596125331E-4</v>
      </c>
      <c r="H328" s="41"/>
      <c r="I328" s="43"/>
      <c r="J328" s="46">
        <f>Table2[[#This Row],[Column6]]+Table2[[#This Row],[Column8]]+Table2[[#This Row],[Column9]]</f>
        <v>18830</v>
      </c>
      <c r="K328" s="69">
        <f>Table2[[#This Row],[Column10]]/J$432</f>
        <v>8.167884511405E-4</v>
      </c>
      <c r="L328" s="43">
        <f>D$441*Table2[[#This Row],[Column11]]</f>
        <v>744.33523158208197</v>
      </c>
      <c r="M328" s="43">
        <f>ROUND(Table2[[#This Row],[Column9]]+Table2[[#This Row],[Column12]],2)</f>
        <v>744.34</v>
      </c>
      <c r="N328" s="43">
        <f>Table2[[#This Row],[Column6]]+Table2[[#This Row],[Column8]]+Table2[[#This Row],[Column13]]+0</f>
        <v>19574.34</v>
      </c>
      <c r="O328" s="19">
        <f t="shared" si="9"/>
        <v>18351855</v>
      </c>
    </row>
    <row r="329" spans="1:15" x14ac:dyDescent="0.25">
      <c r="A329" s="20" t="s">
        <v>338</v>
      </c>
      <c r="B329" s="5">
        <v>5130</v>
      </c>
      <c r="C329" s="6">
        <v>524</v>
      </c>
      <c r="D329" s="6">
        <v>8</v>
      </c>
      <c r="E329" s="6">
        <v>532</v>
      </c>
      <c r="F329" s="7">
        <v>35930</v>
      </c>
      <c r="G329" s="21">
        <f t="shared" si="10"/>
        <v>1.5580021928241273E-3</v>
      </c>
      <c r="H329" s="41"/>
      <c r="I329" s="43"/>
      <c r="J329" s="46">
        <f>Table2[[#This Row],[Column6]]+Table2[[#This Row],[Column8]]+Table2[[#This Row],[Column9]]</f>
        <v>35930</v>
      </c>
      <c r="K329" s="69">
        <f>Table2[[#This Row],[Column10]]/J$432</f>
        <v>1.5585347344385643E-3</v>
      </c>
      <c r="L329" s="43">
        <f>D$441*Table2[[#This Row],[Column11]]</f>
        <v>1420.2849108201915</v>
      </c>
      <c r="M329" s="43">
        <f>ROUND(Table2[[#This Row],[Column9]]+Table2[[#This Row],[Column12]],2)</f>
        <v>1420.28</v>
      </c>
      <c r="N329" s="43">
        <f>Table2[[#This Row],[Column6]]+Table2[[#This Row],[Column8]]+Table2[[#This Row],[Column13]]+0</f>
        <v>37350.28</v>
      </c>
      <c r="O329" s="19">
        <f t="shared" si="9"/>
        <v>18387785</v>
      </c>
    </row>
    <row r="330" spans="1:15" x14ac:dyDescent="0.25">
      <c r="A330" s="20" t="s">
        <v>339</v>
      </c>
      <c r="B330" s="5">
        <v>5138</v>
      </c>
      <c r="C330" s="8">
        <v>1400</v>
      </c>
      <c r="D330" s="6">
        <v>2</v>
      </c>
      <c r="E330" s="8">
        <v>1402</v>
      </c>
      <c r="F330" s="7">
        <v>74660</v>
      </c>
      <c r="G330" s="21">
        <f t="shared" si="10"/>
        <v>3.2374184168174045E-3</v>
      </c>
      <c r="H330" s="41"/>
      <c r="I330" s="43"/>
      <c r="J330" s="46">
        <f>Table2[[#This Row],[Column6]]+Table2[[#This Row],[Column8]]+Table2[[#This Row],[Column9]]</f>
        <v>74660</v>
      </c>
      <c r="K330" s="69">
        <f>Table2[[#This Row],[Column10]]/J$432</f>
        <v>3.2385250006452325E-3</v>
      </c>
      <c r="L330" s="43">
        <f>D$441*Table2[[#This Row],[Column11]]</f>
        <v>2951.2516404629973</v>
      </c>
      <c r="M330" s="43">
        <f>ROUND(Table2[[#This Row],[Column9]]+Table2[[#This Row],[Column12]],2)</f>
        <v>2951.25</v>
      </c>
      <c r="N330" s="43">
        <f>Table2[[#This Row],[Column6]]+Table2[[#This Row],[Column8]]+Table2[[#This Row],[Column13]]+0</f>
        <v>77611.25</v>
      </c>
      <c r="O330" s="19">
        <f t="shared" ref="O330:O393" si="11">O329+F330</f>
        <v>18462445</v>
      </c>
    </row>
    <row r="331" spans="1:15" x14ac:dyDescent="0.25">
      <c r="A331" s="20" t="s">
        <v>340</v>
      </c>
      <c r="B331" s="5">
        <v>5258</v>
      </c>
      <c r="C331" s="6">
        <v>117</v>
      </c>
      <c r="D331" s="6"/>
      <c r="E331" s="6">
        <v>117</v>
      </c>
      <c r="F331" s="7">
        <v>3245</v>
      </c>
      <c r="G331" s="21">
        <f t="shared" si="10"/>
        <v>1.4071018969424694E-4</v>
      </c>
      <c r="H331" s="41"/>
      <c r="I331" s="43"/>
      <c r="J331" s="46">
        <f>Table2[[#This Row],[Column6]]+Table2[[#This Row],[Column8]]+Table2[[#This Row],[Column9]]</f>
        <v>3245</v>
      </c>
      <c r="K331" s="69">
        <f>Table2[[#This Row],[Column10]]/J$432</f>
        <v>1.4075828592410635E-4</v>
      </c>
      <c r="L331" s="43">
        <f>D$441*Table2[[#This Row],[Column11]]</f>
        <v>128.27232217120851</v>
      </c>
      <c r="M331" s="43">
        <f>ROUND(Table2[[#This Row],[Column9]]+Table2[[#This Row],[Column12]],2)</f>
        <v>128.27000000000001</v>
      </c>
      <c r="N331" s="43">
        <f>Table2[[#This Row],[Column6]]+Table2[[#This Row],[Column8]]+Table2[[#This Row],[Column13]]+0</f>
        <v>3373.27</v>
      </c>
      <c r="O331" s="19">
        <f t="shared" si="11"/>
        <v>18465690</v>
      </c>
    </row>
    <row r="332" spans="1:15" x14ac:dyDescent="0.25">
      <c r="A332" s="20" t="s">
        <v>341</v>
      </c>
      <c r="B332" s="5">
        <v>5264</v>
      </c>
      <c r="C332" s="8">
        <v>1464</v>
      </c>
      <c r="D332" s="6">
        <v>127</v>
      </c>
      <c r="E332" s="8">
        <v>1591</v>
      </c>
      <c r="F332" s="7">
        <v>77800</v>
      </c>
      <c r="G332" s="21">
        <f t="shared" si="10"/>
        <v>3.3735755803428083E-3</v>
      </c>
      <c r="H332" s="41"/>
      <c r="I332" s="43"/>
      <c r="J332" s="46">
        <f>Table2[[#This Row],[Column6]]+Table2[[#This Row],[Column8]]+Table2[[#This Row],[Column9]]</f>
        <v>77800</v>
      </c>
      <c r="K332" s="69">
        <f>Table2[[#This Row],[Column10]]/J$432</f>
        <v>3.374728704128035E-3</v>
      </c>
      <c r="L332" s="43">
        <f>D$441*Table2[[#This Row],[Column11]]</f>
        <v>3075.3733944283576</v>
      </c>
      <c r="M332" s="43">
        <f>ROUND(Table2[[#This Row],[Column9]]+Table2[[#This Row],[Column12]],2)</f>
        <v>3075.37</v>
      </c>
      <c r="N332" s="43">
        <f>Table2[[#This Row],[Column6]]+Table2[[#This Row],[Column8]]+Table2[[#This Row],[Column13]]+0</f>
        <v>80875.37</v>
      </c>
      <c r="O332" s="19">
        <f t="shared" si="11"/>
        <v>18543490</v>
      </c>
    </row>
    <row r="333" spans="1:15" x14ac:dyDescent="0.25">
      <c r="A333" s="20" t="s">
        <v>342</v>
      </c>
      <c r="B333" s="5">
        <v>5271</v>
      </c>
      <c r="C333" s="8">
        <v>2547</v>
      </c>
      <c r="D333" s="6">
        <v>105</v>
      </c>
      <c r="E333" s="8">
        <v>2652</v>
      </c>
      <c r="F333" s="7">
        <v>94165</v>
      </c>
      <c r="G333" s="21">
        <f t="shared" si="10"/>
        <v>4.0831972303725008E-3</v>
      </c>
      <c r="H333" s="41"/>
      <c r="I333" s="43"/>
      <c r="J333" s="46">
        <f>Table2[[#This Row],[Column6]]+Table2[[#This Row],[Column8]]+Table2[[#This Row],[Column9]]</f>
        <v>94165</v>
      </c>
      <c r="K333" s="69">
        <f>Table2[[#This Row],[Column10]]/J$432</f>
        <v>4.0845929103369722E-3</v>
      </c>
      <c r="L333" s="43">
        <f>D$441*Table2[[#This Row],[Column11]]</f>
        <v>3722.269096225531</v>
      </c>
      <c r="M333" s="43">
        <f>ROUND(Table2[[#This Row],[Column9]]+Table2[[#This Row],[Column12]],2)</f>
        <v>3722.27</v>
      </c>
      <c r="N333" s="43">
        <f>Table2[[#This Row],[Column6]]+Table2[[#This Row],[Column8]]+Table2[[#This Row],[Column13]]+0</f>
        <v>97887.27</v>
      </c>
      <c r="O333" s="19">
        <f t="shared" si="11"/>
        <v>18637655</v>
      </c>
    </row>
    <row r="334" spans="1:15" x14ac:dyDescent="0.25">
      <c r="A334" s="20" t="s">
        <v>343</v>
      </c>
      <c r="B334" s="5">
        <v>5278</v>
      </c>
      <c r="C334" s="6">
        <v>879</v>
      </c>
      <c r="D334" s="6">
        <v>79</v>
      </c>
      <c r="E334" s="6">
        <v>958</v>
      </c>
      <c r="F334" s="7">
        <v>38260</v>
      </c>
      <c r="G334" s="21">
        <f t="shared" si="10"/>
        <v>1.6590360116184556E-3</v>
      </c>
      <c r="H334" s="41"/>
      <c r="I334" s="43"/>
      <c r="J334" s="46">
        <f>Table2[[#This Row],[Column6]]+Table2[[#This Row],[Column8]]+Table2[[#This Row],[Column9]]</f>
        <v>38260</v>
      </c>
      <c r="K334" s="69">
        <f>Table2[[#This Row],[Column10]]/J$432</f>
        <v>1.6596030876598793E-3</v>
      </c>
      <c r="L334" s="43">
        <f>D$441*Table2[[#This Row],[Column11]]</f>
        <v>1512.3879957690096</v>
      </c>
      <c r="M334" s="43">
        <f>ROUND(Table2[[#This Row],[Column9]]+Table2[[#This Row],[Column12]],2)</f>
        <v>1512.39</v>
      </c>
      <c r="N334" s="43">
        <f>Table2[[#This Row],[Column6]]+Table2[[#This Row],[Column8]]+Table2[[#This Row],[Column13]]+0</f>
        <v>39772.39</v>
      </c>
      <c r="O334" s="19">
        <f t="shared" si="11"/>
        <v>18675915</v>
      </c>
    </row>
    <row r="335" spans="1:15" x14ac:dyDescent="0.25">
      <c r="A335" s="20" t="s">
        <v>344</v>
      </c>
      <c r="B335" s="5">
        <v>5306</v>
      </c>
      <c r="C335" s="6">
        <v>601</v>
      </c>
      <c r="D335" s="6">
        <v>7</v>
      </c>
      <c r="E335" s="6">
        <v>608</v>
      </c>
      <c r="F335" s="7">
        <v>33260</v>
      </c>
      <c r="G335" s="21">
        <f t="shared" si="10"/>
        <v>1.442225241673545E-3</v>
      </c>
      <c r="H335" s="41"/>
      <c r="I335" s="43"/>
      <c r="J335" s="46">
        <f>Table2[[#This Row],[Column6]]+Table2[[#This Row],[Column8]]+Table2[[#This Row],[Column9]]</f>
        <v>33260</v>
      </c>
      <c r="K335" s="69">
        <f>Table2[[#This Row],[Column10]]/J$432</f>
        <v>1.4427182095025507E-3</v>
      </c>
      <c r="L335" s="43">
        <f>D$441*Table2[[#This Row],[Column11]]</f>
        <v>1314.7418907286269</v>
      </c>
      <c r="M335" s="43">
        <f>ROUND(Table2[[#This Row],[Column9]]+Table2[[#This Row],[Column12]],2)</f>
        <v>1314.74</v>
      </c>
      <c r="N335" s="43">
        <f>Table2[[#This Row],[Column6]]+Table2[[#This Row],[Column8]]+Table2[[#This Row],[Column13]]+0</f>
        <v>34574.74</v>
      </c>
      <c r="O335" s="19">
        <f t="shared" si="11"/>
        <v>18709175</v>
      </c>
    </row>
    <row r="336" spans="1:15" x14ac:dyDescent="0.25">
      <c r="A336" s="20" t="s">
        <v>345</v>
      </c>
      <c r="B336" s="5">
        <v>5348</v>
      </c>
      <c r="C336" s="6">
        <v>453</v>
      </c>
      <c r="D336" s="6"/>
      <c r="E336" s="6">
        <v>453</v>
      </c>
      <c r="F336" s="7">
        <v>28570</v>
      </c>
      <c r="G336" s="21">
        <f t="shared" si="10"/>
        <v>1.2388567394652189E-3</v>
      </c>
      <c r="H336" s="41"/>
      <c r="I336" s="43"/>
      <c r="J336" s="46">
        <f>Table2[[#This Row],[Column6]]+Table2[[#This Row],[Column8]]+Table2[[#This Row],[Column9]]</f>
        <v>28570</v>
      </c>
      <c r="K336" s="69">
        <f>Table2[[#This Row],[Column10]]/J$432</f>
        <v>1.2392801937909763E-3</v>
      </c>
      <c r="L336" s="43">
        <f>D$441*Table2[[#This Row],[Column11]]</f>
        <v>1129.3498442007476</v>
      </c>
      <c r="M336" s="43">
        <f>ROUND(Table2[[#This Row],[Column9]]+Table2[[#This Row],[Column12]],2)</f>
        <v>1129.3499999999999</v>
      </c>
      <c r="N336" s="43">
        <f>Table2[[#This Row],[Column6]]+Table2[[#This Row],[Column8]]+Table2[[#This Row],[Column13]]+0</f>
        <v>29699.35</v>
      </c>
      <c r="O336" s="19">
        <f t="shared" si="11"/>
        <v>18737745</v>
      </c>
    </row>
    <row r="337" spans="1:15" x14ac:dyDescent="0.25">
      <c r="A337" s="20" t="s">
        <v>346</v>
      </c>
      <c r="B337" s="5">
        <v>5362</v>
      </c>
      <c r="C337" s="6">
        <v>174</v>
      </c>
      <c r="D337" s="6"/>
      <c r="E337" s="6">
        <v>174</v>
      </c>
      <c r="F337" s="7">
        <v>7505</v>
      </c>
      <c r="G337" s="21">
        <f t="shared" si="10"/>
        <v>3.2543296568731073E-4</v>
      </c>
      <c r="H337" s="41"/>
      <c r="I337" s="43"/>
      <c r="J337" s="46">
        <f>Table2[[#This Row],[Column6]]+Table2[[#This Row],[Column8]]+Table2[[#This Row],[Column9]]</f>
        <v>7505</v>
      </c>
      <c r="K337" s="69">
        <f>Table2[[#This Row],[Column10]]/J$432</f>
        <v>3.2554420211415043E-4</v>
      </c>
      <c r="L337" s="43">
        <f>D$441*Table2[[#This Row],[Column11]]</f>
        <v>296.66680366561474</v>
      </c>
      <c r="M337" s="43">
        <f>ROUND(Table2[[#This Row],[Column9]]+Table2[[#This Row],[Column12]],2)</f>
        <v>296.67</v>
      </c>
      <c r="N337" s="43">
        <f>Table2[[#This Row],[Column6]]+Table2[[#This Row],[Column8]]+Table2[[#This Row],[Column13]]+0</f>
        <v>7801.67</v>
      </c>
      <c r="O337" s="19">
        <f t="shared" si="11"/>
        <v>18745250</v>
      </c>
    </row>
    <row r="338" spans="1:15" x14ac:dyDescent="0.25">
      <c r="A338" s="20" t="s">
        <v>347</v>
      </c>
      <c r="B338" s="5">
        <v>5369</v>
      </c>
      <c r="C338" s="6">
        <v>277</v>
      </c>
      <c r="D338" s="6"/>
      <c r="E338" s="6">
        <v>277</v>
      </c>
      <c r="F338" s="7">
        <v>6555</v>
      </c>
      <c r="G338" s="21">
        <f t="shared" si="10"/>
        <v>2.8423891939777772E-4</v>
      </c>
      <c r="H338" s="41"/>
      <c r="I338" s="43"/>
      <c r="J338" s="46">
        <f>Table2[[#This Row],[Column6]]+Table2[[#This Row],[Column8]]+Table2[[#This Row],[Column9]]</f>
        <v>6555</v>
      </c>
      <c r="K338" s="69">
        <f>Table2[[#This Row],[Column10]]/J$432</f>
        <v>2.8433607526425798E-4</v>
      </c>
      <c r="L338" s="43">
        <f>D$441*Table2[[#This Row],[Column11]]</f>
        <v>259.11404370794196</v>
      </c>
      <c r="M338" s="43">
        <f>ROUND(Table2[[#This Row],[Column9]]+Table2[[#This Row],[Column12]],2)</f>
        <v>259.11</v>
      </c>
      <c r="N338" s="43">
        <f>Table2[[#This Row],[Column6]]+Table2[[#This Row],[Column8]]+Table2[[#This Row],[Column13]]+0</f>
        <v>6814.11</v>
      </c>
      <c r="O338" s="19">
        <f t="shared" si="11"/>
        <v>18751805</v>
      </c>
    </row>
    <row r="339" spans="1:15" x14ac:dyDescent="0.25">
      <c r="A339" s="20" t="s">
        <v>348</v>
      </c>
      <c r="B339" s="5">
        <v>5376</v>
      </c>
      <c r="C339" s="6">
        <v>482</v>
      </c>
      <c r="D339" s="6"/>
      <c r="E339" s="6">
        <v>482</v>
      </c>
      <c r="F339" s="7">
        <v>36300</v>
      </c>
      <c r="G339" s="21">
        <f t="shared" si="10"/>
        <v>1.5740461898000506E-3</v>
      </c>
      <c r="H339" s="41"/>
      <c r="I339" s="43"/>
      <c r="J339" s="46">
        <f>Table2[[#This Row],[Column6]]+Table2[[#This Row],[Column8]]+Table2[[#This Row],[Column9]]</f>
        <v>36300</v>
      </c>
      <c r="K339" s="69">
        <f>Table2[[#This Row],[Column10]]/J$432</f>
        <v>1.5745842154222065E-3</v>
      </c>
      <c r="L339" s="43">
        <f>D$441*Table2[[#This Row],[Column11]]</f>
        <v>1434.9107225931798</v>
      </c>
      <c r="M339" s="43">
        <f>ROUND(Table2[[#This Row],[Column9]]+Table2[[#This Row],[Column12]],2)</f>
        <v>1434.91</v>
      </c>
      <c r="N339" s="43">
        <f>Table2[[#This Row],[Column6]]+Table2[[#This Row],[Column8]]+Table2[[#This Row],[Column13]]+0</f>
        <v>37734.910000000003</v>
      </c>
      <c r="O339" s="19">
        <f t="shared" si="11"/>
        <v>18788105</v>
      </c>
    </row>
    <row r="340" spans="1:15" x14ac:dyDescent="0.25">
      <c r="A340" s="20" t="s">
        <v>349</v>
      </c>
      <c r="B340" s="5">
        <v>5390</v>
      </c>
      <c r="C340" s="8">
        <v>2336</v>
      </c>
      <c r="D340" s="6">
        <v>52</v>
      </c>
      <c r="E340" s="8">
        <v>2388</v>
      </c>
      <c r="F340" s="7">
        <v>94630</v>
      </c>
      <c r="G340" s="21">
        <f t="shared" si="10"/>
        <v>4.103360631977377E-3</v>
      </c>
      <c r="H340" s="41"/>
      <c r="I340" s="43"/>
      <c r="J340" s="46">
        <f>Table2[[#This Row],[Column6]]+Table2[[#This Row],[Column8]]+Table2[[#This Row],[Column9]]</f>
        <v>94630</v>
      </c>
      <c r="K340" s="69">
        <f>Table2[[#This Row],[Column10]]/J$432</f>
        <v>4.1047632040056032E-3</v>
      </c>
      <c r="L340" s="43">
        <f>D$441*Table2[[#This Row],[Column11]]</f>
        <v>3740.6501839942862</v>
      </c>
      <c r="M340" s="43">
        <f>ROUND(Table2[[#This Row],[Column9]]+Table2[[#This Row],[Column12]],2)</f>
        <v>3740.65</v>
      </c>
      <c r="N340" s="43">
        <f>Table2[[#This Row],[Column6]]+Table2[[#This Row],[Column8]]+Table2[[#This Row],[Column13]]+0</f>
        <v>98370.65</v>
      </c>
      <c r="O340" s="19">
        <f t="shared" si="11"/>
        <v>18882735</v>
      </c>
    </row>
    <row r="341" spans="1:15" x14ac:dyDescent="0.25">
      <c r="A341" s="20" t="s">
        <v>350</v>
      </c>
      <c r="B341" s="5">
        <v>5397</v>
      </c>
      <c r="C341" s="6">
        <v>259</v>
      </c>
      <c r="D341" s="6"/>
      <c r="E341" s="6">
        <v>259</v>
      </c>
      <c r="F341" s="7">
        <v>12585</v>
      </c>
      <c r="G341" s="21">
        <f t="shared" si="10"/>
        <v>5.4571270795133987E-4</v>
      </c>
      <c r="H341" s="41"/>
      <c r="I341" s="43"/>
      <c r="J341" s="46">
        <f>Table2[[#This Row],[Column6]]+Table2[[#This Row],[Column8]]+Table2[[#This Row],[Column9]]</f>
        <v>12585</v>
      </c>
      <c r="K341" s="69">
        <f>Table2[[#This Row],[Column10]]/J$432</f>
        <v>5.4589923832199644E-4</v>
      </c>
      <c r="L341" s="43">
        <f>D$441*Table2[[#This Row],[Column11]]</f>
        <v>497.47524638664373</v>
      </c>
      <c r="M341" s="43">
        <f>ROUND(Table2[[#This Row],[Column9]]+Table2[[#This Row],[Column12]],2)</f>
        <v>497.48</v>
      </c>
      <c r="N341" s="43">
        <f>Table2[[#This Row],[Column6]]+Table2[[#This Row],[Column8]]+Table2[[#This Row],[Column13]]+0</f>
        <v>13082.48</v>
      </c>
      <c r="O341" s="19">
        <f t="shared" si="11"/>
        <v>18895320</v>
      </c>
    </row>
    <row r="342" spans="1:15" x14ac:dyDescent="0.25">
      <c r="A342" s="20" t="s">
        <v>351</v>
      </c>
      <c r="B342" s="5">
        <v>5432</v>
      </c>
      <c r="C342" s="8">
        <v>1330</v>
      </c>
      <c r="D342" s="6">
        <v>60</v>
      </c>
      <c r="E342" s="8">
        <v>1390</v>
      </c>
      <c r="F342" s="7">
        <v>46345</v>
      </c>
      <c r="G342" s="21">
        <f t="shared" si="10"/>
        <v>2.0096190266193758E-3</v>
      </c>
      <c r="H342" s="41"/>
      <c r="I342" s="43"/>
      <c r="J342" s="46">
        <f>Table2[[#This Row],[Column6]]+Table2[[#This Row],[Column8]]+Table2[[#This Row],[Column9]]</f>
        <v>46345</v>
      </c>
      <c r="K342" s="69">
        <f>Table2[[#This Row],[Column10]]/J$432</f>
        <v>2.0103059356402801E-3</v>
      </c>
      <c r="L342" s="43">
        <f>D$441*Table2[[#This Row],[Column11]]</f>
        <v>1831.9817476193091</v>
      </c>
      <c r="M342" s="43">
        <f>ROUND(Table2[[#This Row],[Column9]]+Table2[[#This Row],[Column12]],2)</f>
        <v>1831.98</v>
      </c>
      <c r="N342" s="43">
        <f>Table2[[#This Row],[Column6]]+Table2[[#This Row],[Column8]]+Table2[[#This Row],[Column13]]+0</f>
        <v>48176.98</v>
      </c>
      <c r="O342" s="19">
        <f t="shared" si="11"/>
        <v>18941665</v>
      </c>
    </row>
    <row r="343" spans="1:15" x14ac:dyDescent="0.25">
      <c r="A343" s="20" t="s">
        <v>352</v>
      </c>
      <c r="B343" s="5">
        <v>4522</v>
      </c>
      <c r="C343" s="6">
        <v>242</v>
      </c>
      <c r="D343" s="6">
        <v>9</v>
      </c>
      <c r="E343" s="6">
        <v>251</v>
      </c>
      <c r="F343" s="7">
        <v>45940</v>
      </c>
      <c r="G343" s="21">
        <f t="shared" si="10"/>
        <v>1.9920573542538383E-3</v>
      </c>
      <c r="H343" s="41"/>
      <c r="I343" s="43"/>
      <c r="J343" s="46">
        <f>Table2[[#This Row],[Column6]]+Table2[[#This Row],[Column8]]+Table2[[#This Row],[Column9]]</f>
        <v>45940</v>
      </c>
      <c r="K343" s="69">
        <f>Table2[[#This Row],[Column10]]/J$432</f>
        <v>1.9927382605095362E-3</v>
      </c>
      <c r="L343" s="43">
        <f>D$441*Table2[[#This Row],[Column11]]</f>
        <v>1815.9724131110379</v>
      </c>
      <c r="M343" s="43">
        <f>ROUND(Table2[[#This Row],[Column9]]+Table2[[#This Row],[Column12]],2)</f>
        <v>1815.97</v>
      </c>
      <c r="N343" s="43">
        <f>Table2[[#This Row],[Column6]]+Table2[[#This Row],[Column8]]+Table2[[#This Row],[Column13]]+0</f>
        <v>47755.97</v>
      </c>
      <c r="O343" s="19">
        <f t="shared" si="11"/>
        <v>18987605</v>
      </c>
    </row>
    <row r="344" spans="1:15" x14ac:dyDescent="0.25">
      <c r="A344" s="20" t="s">
        <v>353</v>
      </c>
      <c r="B344" s="5">
        <v>5457</v>
      </c>
      <c r="C344" s="6">
        <v>935</v>
      </c>
      <c r="D344" s="6">
        <v>32</v>
      </c>
      <c r="E344" s="6">
        <v>967</v>
      </c>
      <c r="F344" s="7">
        <v>92270</v>
      </c>
      <c r="G344" s="21">
        <f t="shared" si="10"/>
        <v>4.001025948563379E-3</v>
      </c>
      <c r="H344" s="41"/>
      <c r="I344" s="43"/>
      <c r="J344" s="46">
        <f>Table2[[#This Row],[Column6]]+Table2[[#This Row],[Column8]]+Table2[[#This Row],[Column9]]</f>
        <v>92270</v>
      </c>
      <c r="K344" s="69">
        <f>Table2[[#This Row],[Column10]]/J$432</f>
        <v>4.0023935415153446E-3</v>
      </c>
      <c r="L344" s="43">
        <f>D$441*Table2[[#This Row],[Column11]]</f>
        <v>3647.3612224152262</v>
      </c>
      <c r="M344" s="43">
        <f>ROUND(Table2[[#This Row],[Column9]]+Table2[[#This Row],[Column12]],2)</f>
        <v>3647.36</v>
      </c>
      <c r="N344" s="43">
        <f>Table2[[#This Row],[Column6]]+Table2[[#This Row],[Column8]]+Table2[[#This Row],[Column13]]+0</f>
        <v>95917.36</v>
      </c>
      <c r="O344" s="19">
        <f t="shared" si="11"/>
        <v>19079875</v>
      </c>
    </row>
    <row r="345" spans="1:15" x14ac:dyDescent="0.25">
      <c r="A345" s="20" t="s">
        <v>354</v>
      </c>
      <c r="B345" s="5">
        <v>2485</v>
      </c>
      <c r="C345" s="6">
        <v>431</v>
      </c>
      <c r="D345" s="6">
        <v>100</v>
      </c>
      <c r="E345" s="6">
        <v>531</v>
      </c>
      <c r="F345" s="7">
        <v>51790</v>
      </c>
      <c r="G345" s="21">
        <f t="shared" si="10"/>
        <v>2.2457259550893835E-3</v>
      </c>
      <c r="H345" s="41"/>
      <c r="I345" s="43"/>
      <c r="J345" s="46">
        <f>Table2[[#This Row],[Column6]]+Table2[[#This Row],[Column8]]+Table2[[#This Row],[Column9]]</f>
        <v>51790</v>
      </c>
      <c r="K345" s="69">
        <f>Table2[[#This Row],[Column10]]/J$432</f>
        <v>2.2464935679536108E-3</v>
      </c>
      <c r="L345" s="43">
        <f>D$441*Table2[[#This Row],[Column11]]</f>
        <v>2047.2183560082858</v>
      </c>
      <c r="M345" s="43">
        <f>ROUND(Table2[[#This Row],[Column9]]+Table2[[#This Row],[Column12]],2)</f>
        <v>2047.22</v>
      </c>
      <c r="N345" s="43">
        <f>Table2[[#This Row],[Column6]]+Table2[[#This Row],[Column8]]+Table2[[#This Row],[Column13]]+0</f>
        <v>53837.22</v>
      </c>
      <c r="O345" s="19">
        <f t="shared" si="11"/>
        <v>19131665</v>
      </c>
    </row>
    <row r="346" spans="1:15" x14ac:dyDescent="0.25">
      <c r="A346" s="20" t="s">
        <v>355</v>
      </c>
      <c r="B346" s="5">
        <v>5460</v>
      </c>
      <c r="C346" s="8">
        <v>1622</v>
      </c>
      <c r="D346" s="6">
        <v>62</v>
      </c>
      <c r="E346" s="8">
        <v>1684</v>
      </c>
      <c r="F346" s="7">
        <v>84235</v>
      </c>
      <c r="G346" s="21">
        <f t="shared" si="10"/>
        <v>3.652611041261908E-3</v>
      </c>
      <c r="H346" s="41"/>
      <c r="I346" s="43"/>
      <c r="J346" s="46">
        <f>Table2[[#This Row],[Column6]]+Table2[[#This Row],[Column8]]+Table2[[#This Row],[Column9]]</f>
        <v>84235</v>
      </c>
      <c r="K346" s="69">
        <f>Table2[[#This Row],[Column10]]/J$432</f>
        <v>3.653859542316517E-3</v>
      </c>
      <c r="L346" s="43">
        <f>D$441*Table2[[#This Row],[Column11]]</f>
        <v>3329.7439316153304</v>
      </c>
      <c r="M346" s="43">
        <f>ROUND(Table2[[#This Row],[Column9]]+Table2[[#This Row],[Column12]],2)</f>
        <v>3329.74</v>
      </c>
      <c r="N346" s="43">
        <f>Table2[[#This Row],[Column6]]+Table2[[#This Row],[Column8]]+Table2[[#This Row],[Column13]]+0</f>
        <v>87564.74</v>
      </c>
      <c r="O346" s="19">
        <f t="shared" si="11"/>
        <v>19215900</v>
      </c>
    </row>
    <row r="347" spans="1:15" x14ac:dyDescent="0.25">
      <c r="A347" s="20" t="s">
        <v>356</v>
      </c>
      <c r="B347" s="5">
        <v>5467</v>
      </c>
      <c r="C347" s="6">
        <v>452</v>
      </c>
      <c r="D347" s="6"/>
      <c r="E347" s="6">
        <v>452</v>
      </c>
      <c r="F347" s="7">
        <v>14350</v>
      </c>
      <c r="G347" s="21">
        <f t="shared" si="10"/>
        <v>6.2224690974189327E-4</v>
      </c>
      <c r="H347" s="41"/>
      <c r="I347" s="43"/>
      <c r="J347" s="46">
        <f>Table2[[#This Row],[Column6]]+Table2[[#This Row],[Column8]]+Table2[[#This Row],[Column9]]</f>
        <v>14350</v>
      </c>
      <c r="K347" s="69">
        <f>Table2[[#This Row],[Column10]]/J$432</f>
        <v>6.2245960031153346E-4</v>
      </c>
      <c r="L347" s="43">
        <f>D$441*Table2[[#This Row],[Column11]]</f>
        <v>567.24432146589891</v>
      </c>
      <c r="M347" s="43">
        <f>ROUND(Table2[[#This Row],[Column9]]+Table2[[#This Row],[Column12]],2)</f>
        <v>567.24</v>
      </c>
      <c r="N347" s="43">
        <f>Table2[[#This Row],[Column6]]+Table2[[#This Row],[Column8]]+Table2[[#This Row],[Column13]]+0</f>
        <v>14917.24</v>
      </c>
      <c r="O347" s="19">
        <f t="shared" si="11"/>
        <v>19230250</v>
      </c>
    </row>
    <row r="348" spans="1:15" x14ac:dyDescent="0.25">
      <c r="A348" s="20" t="s">
        <v>357</v>
      </c>
      <c r="B348" s="5">
        <v>5474</v>
      </c>
      <c r="C348" s="6">
        <v>880</v>
      </c>
      <c r="D348" s="6">
        <v>30</v>
      </c>
      <c r="E348" s="6">
        <v>910</v>
      </c>
      <c r="F348" s="7">
        <v>116980</v>
      </c>
      <c r="G348" s="21">
        <f t="shared" si="10"/>
        <v>5.0725047736311273E-3</v>
      </c>
      <c r="H348" s="41"/>
      <c r="I348" s="43"/>
      <c r="J348" s="46">
        <f>Table2[[#This Row],[Column6]]+Table2[[#This Row],[Column8]]+Table2[[#This Row],[Column9]]</f>
        <v>116980</v>
      </c>
      <c r="K348" s="69">
        <f>Table2[[#This Row],[Column10]]/J$432</f>
        <v>5.0742386093688627E-3</v>
      </c>
      <c r="L348" s="43">
        <f>D$441*Table2[[#This Row],[Column11]]</f>
        <v>4624.1282735247978</v>
      </c>
      <c r="M348" s="43">
        <f>ROUND(Table2[[#This Row],[Column9]]+Table2[[#This Row],[Column12]],2)</f>
        <v>4624.13</v>
      </c>
      <c r="N348" s="43">
        <f>Table2[[#This Row],[Column6]]+Table2[[#This Row],[Column8]]+Table2[[#This Row],[Column13]]+0</f>
        <v>121604.13</v>
      </c>
      <c r="O348" s="19">
        <f t="shared" si="11"/>
        <v>19347230</v>
      </c>
    </row>
    <row r="349" spans="1:15" x14ac:dyDescent="0.25">
      <c r="A349" s="20" t="s">
        <v>358</v>
      </c>
      <c r="B349" s="5">
        <v>5586</v>
      </c>
      <c r="C349" s="6">
        <v>795</v>
      </c>
      <c r="D349" s="6"/>
      <c r="E349" s="6">
        <v>795</v>
      </c>
      <c r="F349" s="7">
        <v>40270</v>
      </c>
      <c r="G349" s="21">
        <f t="shared" si="10"/>
        <v>1.7461939411363096E-3</v>
      </c>
      <c r="H349" s="41"/>
      <c r="I349" s="43"/>
      <c r="J349" s="46">
        <f>Table2[[#This Row],[Column6]]+Table2[[#This Row],[Column8]]+Table2[[#This Row],[Column9]]</f>
        <v>40270</v>
      </c>
      <c r="K349" s="69">
        <f>Table2[[#This Row],[Column10]]/J$432</f>
        <v>1.7467908086791256E-3</v>
      </c>
      <c r="L349" s="43">
        <f>D$441*Table2[[#This Row],[Column11]]</f>
        <v>1591.8417299952439</v>
      </c>
      <c r="M349" s="43">
        <f>ROUND(Table2[[#This Row],[Column9]]+Table2[[#This Row],[Column12]],2)</f>
        <v>1591.84</v>
      </c>
      <c r="N349" s="43">
        <f>Table2[[#This Row],[Column6]]+Table2[[#This Row],[Column8]]+Table2[[#This Row],[Column13]]+0</f>
        <v>41861.839999999997</v>
      </c>
      <c r="O349" s="19">
        <f t="shared" si="11"/>
        <v>19387500</v>
      </c>
    </row>
    <row r="350" spans="1:15" x14ac:dyDescent="0.25">
      <c r="A350" s="20" t="s">
        <v>359</v>
      </c>
      <c r="B350" s="5">
        <v>5593</v>
      </c>
      <c r="C350" s="6">
        <v>799</v>
      </c>
      <c r="D350" s="6"/>
      <c r="E350" s="6">
        <v>799</v>
      </c>
      <c r="F350" s="7">
        <v>53545</v>
      </c>
      <c r="G350" s="21">
        <f t="shared" si="10"/>
        <v>2.321826535340047E-3</v>
      </c>
      <c r="H350" s="41"/>
      <c r="I350" s="43"/>
      <c r="J350" s="46">
        <f>Table2[[#This Row],[Column6]]+Table2[[#This Row],[Column8]]+Table2[[#This Row],[Column9]]</f>
        <v>53545</v>
      </c>
      <c r="K350" s="69">
        <f>Table2[[#This Row],[Column10]]/J$432</f>
        <v>2.3226201601868335E-3</v>
      </c>
      <c r="L350" s="43">
        <f>D$441*Table2[[#This Row],[Column11]]</f>
        <v>2116.5921388774605</v>
      </c>
      <c r="M350" s="43">
        <f>ROUND(Table2[[#This Row],[Column9]]+Table2[[#This Row],[Column12]],2)</f>
        <v>2116.59</v>
      </c>
      <c r="N350" s="43">
        <f>Table2[[#This Row],[Column6]]+Table2[[#This Row],[Column8]]+Table2[[#This Row],[Column13]]+0</f>
        <v>55661.59</v>
      </c>
      <c r="O350" s="19">
        <f t="shared" si="11"/>
        <v>19441045</v>
      </c>
    </row>
    <row r="351" spans="1:15" x14ac:dyDescent="0.25">
      <c r="A351" s="20" t="s">
        <v>360</v>
      </c>
      <c r="B351" s="5">
        <v>5607</v>
      </c>
      <c r="C351" s="8">
        <v>5008</v>
      </c>
      <c r="D351" s="6">
        <v>316</v>
      </c>
      <c r="E351" s="8">
        <v>5324</v>
      </c>
      <c r="F351" s="7">
        <v>235015</v>
      </c>
      <c r="G351" s="21">
        <f t="shared" si="10"/>
        <v>1.0190756619720631E-2</v>
      </c>
      <c r="H351" s="41"/>
      <c r="I351" s="43"/>
      <c r="J351" s="46">
        <f>Table2[[#This Row],[Column6]]+Table2[[#This Row],[Column8]]+Table2[[#This Row],[Column9]]</f>
        <v>235015</v>
      </c>
      <c r="K351" s="69">
        <f>Table2[[#This Row],[Column10]]/J$432</f>
        <v>1.0194239928028922E-2</v>
      </c>
      <c r="L351" s="43">
        <f>D$441*Table2[[#This Row],[Column11]]</f>
        <v>9289.9598752131169</v>
      </c>
      <c r="M351" s="43">
        <f>ROUND(Table2[[#This Row],[Column9]]+Table2[[#This Row],[Column12]],2)</f>
        <v>9289.9599999999991</v>
      </c>
      <c r="N351" s="43">
        <f>Table2[[#This Row],[Column6]]+Table2[[#This Row],[Column8]]+Table2[[#This Row],[Column13]]+0</f>
        <v>244304.96</v>
      </c>
      <c r="O351" s="19">
        <f t="shared" si="11"/>
        <v>19676060</v>
      </c>
    </row>
    <row r="352" spans="1:15" x14ac:dyDescent="0.25">
      <c r="A352" s="20" t="s">
        <v>361</v>
      </c>
      <c r="B352" s="5">
        <v>5614</v>
      </c>
      <c r="C352" s="6">
        <v>80</v>
      </c>
      <c r="D352" s="6">
        <v>4</v>
      </c>
      <c r="E352" s="6">
        <v>84</v>
      </c>
      <c r="F352" s="7">
        <v>2860</v>
      </c>
      <c r="G352" s="21">
        <f t="shared" si="10"/>
        <v>1.2401576040848883E-4</v>
      </c>
      <c r="H352" s="41"/>
      <c r="I352" s="43"/>
      <c r="J352" s="46">
        <f>Table2[[#This Row],[Column6]]+Table2[[#This Row],[Column8]]+Table2[[#This Row],[Column9]]</f>
        <v>2860</v>
      </c>
      <c r="K352" s="69">
        <f>Table2[[#This Row],[Column10]]/J$432</f>
        <v>1.2405815030599204E-4</v>
      </c>
      <c r="L352" s="43">
        <f>D$441*Table2[[#This Row],[Column11]]</f>
        <v>113.05357208309901</v>
      </c>
      <c r="M352" s="43">
        <f>ROUND(Table2[[#This Row],[Column9]]+Table2[[#This Row],[Column12]],2)</f>
        <v>113.05</v>
      </c>
      <c r="N352" s="43">
        <f>Table2[[#This Row],[Column6]]+Table2[[#This Row],[Column8]]+Table2[[#This Row],[Column13]]+0</f>
        <v>2973.05</v>
      </c>
      <c r="O352" s="19">
        <f t="shared" si="11"/>
        <v>19678920</v>
      </c>
    </row>
    <row r="353" spans="1:15" x14ac:dyDescent="0.25">
      <c r="A353" s="20" t="s">
        <v>362</v>
      </c>
      <c r="B353" s="5">
        <v>3542</v>
      </c>
      <c r="C353" s="6">
        <v>298</v>
      </c>
      <c r="D353" s="6">
        <v>36</v>
      </c>
      <c r="E353" s="6">
        <v>334</v>
      </c>
      <c r="F353" s="7">
        <v>6950</v>
      </c>
      <c r="G353" s="21">
        <f t="shared" si="10"/>
        <v>3.0136697022342565E-4</v>
      </c>
      <c r="H353" s="41"/>
      <c r="I353" s="43"/>
      <c r="J353" s="46">
        <f>Table2[[#This Row],[Column6]]+Table2[[#This Row],[Column8]]+Table2[[#This Row],[Column9]]</f>
        <v>6950</v>
      </c>
      <c r="K353" s="69">
        <f>Table2[[#This Row],[Column10]]/J$432</f>
        <v>3.0146998063868691E-4</v>
      </c>
      <c r="L353" s="43">
        <f>D$441*Table2[[#This Row],[Column11]]</f>
        <v>274.72808600613217</v>
      </c>
      <c r="M353" s="43">
        <f>ROUND(Table2[[#This Row],[Column9]]+Table2[[#This Row],[Column12]],2)</f>
        <v>274.73</v>
      </c>
      <c r="N353" s="43">
        <f>Table2[[#This Row],[Column6]]+Table2[[#This Row],[Column8]]+Table2[[#This Row],[Column13]]+0</f>
        <v>7224.73</v>
      </c>
      <c r="O353" s="19">
        <f t="shared" si="11"/>
        <v>19685870</v>
      </c>
    </row>
    <row r="354" spans="1:15" x14ac:dyDescent="0.25">
      <c r="A354" s="20" t="s">
        <v>363</v>
      </c>
      <c r="B354" s="5">
        <v>5621</v>
      </c>
      <c r="C354" s="6">
        <v>912</v>
      </c>
      <c r="D354" s="6">
        <v>26</v>
      </c>
      <c r="E354" s="6">
        <v>938</v>
      </c>
      <c r="F354" s="7">
        <v>32895</v>
      </c>
      <c r="G354" s="21">
        <f t="shared" si="10"/>
        <v>1.4263980554675665E-3</v>
      </c>
      <c r="H354" s="41"/>
      <c r="I354" s="43"/>
      <c r="J354" s="46">
        <f>Table2[[#This Row],[Column6]]+Table2[[#This Row],[Column8]]+Table2[[#This Row],[Column9]]</f>
        <v>32895</v>
      </c>
      <c r="K354" s="69">
        <f>Table2[[#This Row],[Column10]]/J$432</f>
        <v>1.4268856133970657E-3</v>
      </c>
      <c r="L354" s="43">
        <f>D$441*Table2[[#This Row],[Column11]]</f>
        <v>1300.313725060679</v>
      </c>
      <c r="M354" s="43">
        <f>ROUND(Table2[[#This Row],[Column9]]+Table2[[#This Row],[Column12]],2)</f>
        <v>1300.31</v>
      </c>
      <c r="N354" s="43">
        <f>Table2[[#This Row],[Column6]]+Table2[[#This Row],[Column8]]+Table2[[#This Row],[Column13]]+0</f>
        <v>34195.31</v>
      </c>
      <c r="O354" s="19">
        <f t="shared" si="11"/>
        <v>19718765</v>
      </c>
    </row>
    <row r="355" spans="1:15" x14ac:dyDescent="0.25">
      <c r="A355" s="20" t="s">
        <v>364</v>
      </c>
      <c r="B355" s="5">
        <v>5628</v>
      </c>
      <c r="C355" s="6">
        <v>658</v>
      </c>
      <c r="D355" s="6">
        <v>43</v>
      </c>
      <c r="E355" s="6">
        <v>701</v>
      </c>
      <c r="F355" s="7">
        <v>28855</v>
      </c>
      <c r="G355" s="21">
        <f t="shared" si="10"/>
        <v>1.2512149533520788E-3</v>
      </c>
      <c r="H355" s="41"/>
      <c r="I355" s="43"/>
      <c r="J355" s="46">
        <f>Table2[[#This Row],[Column6]]+Table2[[#This Row],[Column8]]+Table2[[#This Row],[Column9]]</f>
        <v>28855</v>
      </c>
      <c r="K355" s="69">
        <f>Table2[[#This Row],[Column10]]/J$432</f>
        <v>1.2516426318459441E-3</v>
      </c>
      <c r="L355" s="43">
        <f>D$441*Table2[[#This Row],[Column11]]</f>
        <v>1140.6156721880498</v>
      </c>
      <c r="M355" s="43">
        <f>ROUND(Table2[[#This Row],[Column9]]+Table2[[#This Row],[Column12]],2)</f>
        <v>1140.6199999999999</v>
      </c>
      <c r="N355" s="43">
        <f>Table2[[#This Row],[Column6]]+Table2[[#This Row],[Column8]]+Table2[[#This Row],[Column13]]+0</f>
        <v>29995.62</v>
      </c>
      <c r="O355" s="19">
        <f t="shared" si="11"/>
        <v>19747620</v>
      </c>
    </row>
    <row r="356" spans="1:15" x14ac:dyDescent="0.25">
      <c r="A356" s="20" t="s">
        <v>365</v>
      </c>
      <c r="B356" s="5">
        <v>5642</v>
      </c>
      <c r="C356" s="6">
        <v>795</v>
      </c>
      <c r="D356" s="6">
        <v>80</v>
      </c>
      <c r="E356" s="6">
        <v>875</v>
      </c>
      <c r="F356" s="7">
        <v>24185</v>
      </c>
      <c r="G356" s="21">
        <f t="shared" si="10"/>
        <v>1.0487136942235323E-3</v>
      </c>
      <c r="H356" s="41"/>
      <c r="I356" s="43"/>
      <c r="J356" s="46">
        <f>Table2[[#This Row],[Column6]]+Table2[[#This Row],[Column8]]+Table2[[#This Row],[Column9]]</f>
        <v>24185</v>
      </c>
      <c r="K356" s="69">
        <f>Table2[[#This Row],[Column10]]/J$432</f>
        <v>1.049072155646999E-3</v>
      </c>
      <c r="L356" s="43">
        <f>D$441*Table2[[#This Row],[Column11]]</f>
        <v>956.01421008033196</v>
      </c>
      <c r="M356" s="43">
        <f>ROUND(Table2[[#This Row],[Column9]]+Table2[[#This Row],[Column12]],2)</f>
        <v>956.01</v>
      </c>
      <c r="N356" s="43">
        <f>Table2[[#This Row],[Column6]]+Table2[[#This Row],[Column8]]+Table2[[#This Row],[Column13]]+0</f>
        <v>25141.01</v>
      </c>
      <c r="O356" s="19">
        <f t="shared" si="11"/>
        <v>19771805</v>
      </c>
    </row>
    <row r="357" spans="1:15" x14ac:dyDescent="0.25">
      <c r="A357" s="20" t="s">
        <v>366</v>
      </c>
      <c r="B357" s="5">
        <v>5656</v>
      </c>
      <c r="C357" s="8">
        <v>4563</v>
      </c>
      <c r="D357" s="6">
        <v>196</v>
      </c>
      <c r="E357" s="8">
        <v>4759</v>
      </c>
      <c r="F357" s="7">
        <v>128345</v>
      </c>
      <c r="G357" s="21">
        <f t="shared" si="10"/>
        <v>5.565315653715909E-3</v>
      </c>
      <c r="H357" s="41"/>
      <c r="I357" s="43"/>
      <c r="J357" s="46">
        <f>Table2[[#This Row],[Column6]]+Table2[[#This Row],[Column8]]+Table2[[#This Row],[Column9]]</f>
        <v>128345</v>
      </c>
      <c r="K357" s="69">
        <f>Table2[[#This Row],[Column10]]/J$432</f>
        <v>5.5672179374204713E-3</v>
      </c>
      <c r="L357" s="43">
        <f>D$441*Table2[[#This Row],[Column11]]</f>
        <v>5073.377870281588</v>
      </c>
      <c r="M357" s="43">
        <f>ROUND(Table2[[#This Row],[Column9]]+Table2[[#This Row],[Column12]],2)</f>
        <v>5073.38</v>
      </c>
      <c r="N357" s="43">
        <f>Table2[[#This Row],[Column6]]+Table2[[#This Row],[Column8]]+Table2[[#This Row],[Column13]]+0</f>
        <v>133418.38</v>
      </c>
      <c r="O357" s="19">
        <f t="shared" si="11"/>
        <v>19900150</v>
      </c>
    </row>
    <row r="358" spans="1:15" x14ac:dyDescent="0.25">
      <c r="A358" s="20" t="s">
        <v>367</v>
      </c>
      <c r="B358" s="5">
        <v>5663</v>
      </c>
      <c r="C358" s="8">
        <v>2034</v>
      </c>
      <c r="D358" s="6">
        <v>40</v>
      </c>
      <c r="E358" s="8">
        <v>2074</v>
      </c>
      <c r="F358" s="7">
        <v>146385</v>
      </c>
      <c r="G358" s="21">
        <f t="shared" si="10"/>
        <v>6.3475689116771466E-3</v>
      </c>
      <c r="H358" s="41"/>
      <c r="I358" s="43"/>
      <c r="J358" s="46">
        <f>Table2[[#This Row],[Column6]]+Table2[[#This Row],[Column8]]+Table2[[#This Row],[Column9]]</f>
        <v>146385</v>
      </c>
      <c r="K358" s="69">
        <f>Table2[[#This Row],[Column10]]/J$432</f>
        <v>6.349738577812113E-3</v>
      </c>
      <c r="L358" s="43">
        <f>D$441*Table2[[#This Row],[Column11]]</f>
        <v>5786.4850172672895</v>
      </c>
      <c r="M358" s="43">
        <f>ROUND(Table2[[#This Row],[Column9]]+Table2[[#This Row],[Column12]],2)</f>
        <v>5786.49</v>
      </c>
      <c r="N358" s="43">
        <f>Table2[[#This Row],[Column6]]+Table2[[#This Row],[Column8]]+Table2[[#This Row],[Column13]]+0</f>
        <v>152171.49</v>
      </c>
      <c r="O358" s="19">
        <f t="shared" si="11"/>
        <v>20046535</v>
      </c>
    </row>
    <row r="359" spans="1:15" x14ac:dyDescent="0.25">
      <c r="A359" s="20" t="s">
        <v>368</v>
      </c>
      <c r="B359" s="5">
        <v>5670</v>
      </c>
      <c r="C359" s="6">
        <v>283</v>
      </c>
      <c r="D359" s="6">
        <v>24</v>
      </c>
      <c r="E359" s="6">
        <v>307</v>
      </c>
      <c r="F359" s="7">
        <v>43055</v>
      </c>
      <c r="G359" s="21">
        <f t="shared" si="10"/>
        <v>1.8669575399956249E-3</v>
      </c>
      <c r="H359" s="41"/>
      <c r="I359" s="43"/>
      <c r="J359" s="46">
        <f>Table2[[#This Row],[Column6]]+Table2[[#This Row],[Column8]]+Table2[[#This Row],[Column9]]</f>
        <v>43055</v>
      </c>
      <c r="K359" s="69">
        <f>Table2[[#This Row],[Column10]]/J$432</f>
        <v>1.8675956858127576E-3</v>
      </c>
      <c r="L359" s="43">
        <f>D$441*Table2[[#This Row],[Column11]]</f>
        <v>1701.930610502737</v>
      </c>
      <c r="M359" s="43">
        <f>ROUND(Table2[[#This Row],[Column9]]+Table2[[#This Row],[Column12]],2)</f>
        <v>1701.93</v>
      </c>
      <c r="N359" s="43">
        <f>Table2[[#This Row],[Column6]]+Table2[[#This Row],[Column8]]+Table2[[#This Row],[Column13]]+0</f>
        <v>44756.93</v>
      </c>
      <c r="O359" s="19">
        <f t="shared" si="11"/>
        <v>20089590</v>
      </c>
    </row>
    <row r="360" spans="1:15" x14ac:dyDescent="0.25">
      <c r="A360" s="20" t="s">
        <v>369</v>
      </c>
      <c r="B360" s="5">
        <v>3510</v>
      </c>
      <c r="C360" s="6">
        <v>273</v>
      </c>
      <c r="D360" s="6">
        <v>39</v>
      </c>
      <c r="E360" s="6">
        <v>312</v>
      </c>
      <c r="F360" s="7">
        <v>6400</v>
      </c>
      <c r="G360" s="21">
        <f t="shared" si="10"/>
        <v>2.775177855294855E-4</v>
      </c>
      <c r="H360" s="41"/>
      <c r="I360" s="43"/>
      <c r="J360" s="46">
        <f>Table2[[#This Row],[Column6]]+Table2[[#This Row],[Column8]]+Table2[[#This Row],[Column9]]</f>
        <v>6400</v>
      </c>
      <c r="K360" s="69">
        <f>Table2[[#This Row],[Column10]]/J$432</f>
        <v>2.7761264404138077E-4</v>
      </c>
      <c r="L360" s="43">
        <f>D$441*Table2[[#This Row],[Column11]]</f>
        <v>252.9870144516901</v>
      </c>
      <c r="M360" s="43">
        <f>ROUND(Table2[[#This Row],[Column9]]+Table2[[#This Row],[Column12]],2)</f>
        <v>252.99</v>
      </c>
      <c r="N360" s="43">
        <f>Table2[[#This Row],[Column6]]+Table2[[#This Row],[Column8]]+Table2[[#This Row],[Column13]]+0</f>
        <v>6652.99</v>
      </c>
      <c r="O360" s="19">
        <f t="shared" si="11"/>
        <v>20095990</v>
      </c>
    </row>
    <row r="361" spans="1:15" x14ac:dyDescent="0.25">
      <c r="A361" s="20" t="s">
        <v>370</v>
      </c>
      <c r="B361" s="5">
        <v>5726</v>
      </c>
      <c r="C361" s="6">
        <v>442</v>
      </c>
      <c r="D361" s="6">
        <v>11</v>
      </c>
      <c r="E361" s="6">
        <v>453</v>
      </c>
      <c r="F361" s="7">
        <v>17155</v>
      </c>
      <c r="G361" s="21">
        <f t="shared" si="10"/>
        <v>7.4387775168098806E-4</v>
      </c>
      <c r="H361" s="41"/>
      <c r="I361" s="43"/>
      <c r="J361" s="46">
        <f>Table2[[#This Row],[Column6]]+Table2[[#This Row],[Column8]]+Table2[[#This Row],[Column9]]</f>
        <v>17155</v>
      </c>
      <c r="K361" s="69">
        <f>Table2[[#This Row],[Column10]]/J$432</f>
        <v>7.4413201695779487E-4</v>
      </c>
      <c r="L361" s="43">
        <f>D$441*Table2[[#This Row],[Column11]]</f>
        <v>678.1237863935537</v>
      </c>
      <c r="M361" s="43">
        <f>ROUND(Table2[[#This Row],[Column9]]+Table2[[#This Row],[Column12]],2)</f>
        <v>678.12</v>
      </c>
      <c r="N361" s="43">
        <f>Table2[[#This Row],[Column6]]+Table2[[#This Row],[Column8]]+Table2[[#This Row],[Column13]]+0</f>
        <v>17833.12</v>
      </c>
      <c r="O361" s="19">
        <f t="shared" si="11"/>
        <v>20113145</v>
      </c>
    </row>
    <row r="362" spans="1:15" x14ac:dyDescent="0.25">
      <c r="A362" s="20" t="s">
        <v>371</v>
      </c>
      <c r="B362" s="5">
        <v>5733</v>
      </c>
      <c r="C362" s="6">
        <v>340</v>
      </c>
      <c r="D362" s="6"/>
      <c r="E362" s="6">
        <v>340</v>
      </c>
      <c r="F362" s="7">
        <v>52945</v>
      </c>
      <c r="G362" s="21">
        <f t="shared" si="10"/>
        <v>2.2958092429466578E-3</v>
      </c>
      <c r="H362" s="41"/>
      <c r="I362" s="43"/>
      <c r="J362" s="46">
        <f>Table2[[#This Row],[Column6]]+Table2[[#This Row],[Column8]]+Table2[[#This Row],[Column9]]</f>
        <v>52945</v>
      </c>
      <c r="K362" s="69">
        <f>Table2[[#This Row],[Column10]]/J$432</f>
        <v>2.296593974807954E-3</v>
      </c>
      <c r="L362" s="43">
        <f>D$441*Table2[[#This Row],[Column11]]</f>
        <v>2092.8746062726145</v>
      </c>
      <c r="M362" s="43">
        <f>ROUND(Table2[[#This Row],[Column9]]+Table2[[#This Row],[Column12]],2)</f>
        <v>2092.87</v>
      </c>
      <c r="N362" s="43">
        <f>Table2[[#This Row],[Column6]]+Table2[[#This Row],[Column8]]+Table2[[#This Row],[Column13]]+0</f>
        <v>55037.87</v>
      </c>
      <c r="O362" s="19">
        <f t="shared" si="11"/>
        <v>20166090</v>
      </c>
    </row>
    <row r="363" spans="1:15" x14ac:dyDescent="0.25">
      <c r="A363" s="20" t="s">
        <v>372</v>
      </c>
      <c r="B363" s="5">
        <v>5740</v>
      </c>
      <c r="C363" s="6">
        <v>228</v>
      </c>
      <c r="D363" s="6">
        <v>4</v>
      </c>
      <c r="E363" s="6">
        <v>232</v>
      </c>
      <c r="F363" s="7">
        <v>9085</v>
      </c>
      <c r="G363" s="21">
        <f t="shared" si="10"/>
        <v>3.9394516898990246E-4</v>
      </c>
      <c r="H363" s="41"/>
      <c r="I363" s="43"/>
      <c r="J363" s="46">
        <f>Table2[[#This Row],[Column6]]+Table2[[#This Row],[Column8]]+Table2[[#This Row],[Column9]]</f>
        <v>9085</v>
      </c>
      <c r="K363" s="69">
        <f>Table2[[#This Row],[Column10]]/J$432</f>
        <v>3.9407982361186629E-4</v>
      </c>
      <c r="L363" s="43">
        <f>D$441*Table2[[#This Row],[Column11]]</f>
        <v>359.1229728583757</v>
      </c>
      <c r="M363" s="43">
        <f>ROUND(Table2[[#This Row],[Column9]]+Table2[[#This Row],[Column12]],2)</f>
        <v>359.12</v>
      </c>
      <c r="N363" s="43">
        <f>Table2[[#This Row],[Column6]]+Table2[[#This Row],[Column8]]+Table2[[#This Row],[Column13]]+0</f>
        <v>9444.1200000000008</v>
      </c>
      <c r="O363" s="19">
        <f t="shared" si="11"/>
        <v>20175175</v>
      </c>
    </row>
    <row r="364" spans="1:15" x14ac:dyDescent="0.25">
      <c r="A364" s="20" t="s">
        <v>373</v>
      </c>
      <c r="B364" s="5">
        <v>5747</v>
      </c>
      <c r="C364" s="8">
        <v>1951</v>
      </c>
      <c r="D364" s="6">
        <v>97</v>
      </c>
      <c r="E364" s="8">
        <v>2048</v>
      </c>
      <c r="F364" s="7">
        <v>130745</v>
      </c>
      <c r="G364" s="21">
        <f t="shared" si="10"/>
        <v>5.6693848232894656E-3</v>
      </c>
      <c r="H364" s="41"/>
      <c r="I364" s="43"/>
      <c r="J364" s="46">
        <f>Table2[[#This Row],[Column6]]+Table2[[#This Row],[Column8]]+Table2[[#This Row],[Column9]]</f>
        <v>130745</v>
      </c>
      <c r="K364" s="69">
        <f>Table2[[#This Row],[Column10]]/J$432</f>
        <v>5.6713226789359885E-3</v>
      </c>
      <c r="L364" s="43">
        <f>D$441*Table2[[#This Row],[Column11]]</f>
        <v>5168.2480007009717</v>
      </c>
      <c r="M364" s="43">
        <f>ROUND(Table2[[#This Row],[Column9]]+Table2[[#This Row],[Column12]],2)</f>
        <v>5168.25</v>
      </c>
      <c r="N364" s="43">
        <f>Table2[[#This Row],[Column6]]+Table2[[#This Row],[Column8]]+Table2[[#This Row],[Column13]]+0</f>
        <v>135913.25</v>
      </c>
      <c r="O364" s="19">
        <f t="shared" si="11"/>
        <v>20305920</v>
      </c>
    </row>
    <row r="365" spans="1:15" x14ac:dyDescent="0.25">
      <c r="A365" s="20" t="s">
        <v>374</v>
      </c>
      <c r="B365" s="5">
        <v>5754</v>
      </c>
      <c r="C365" s="6">
        <v>929</v>
      </c>
      <c r="D365" s="6">
        <v>46</v>
      </c>
      <c r="E365" s="6">
        <v>975</v>
      </c>
      <c r="F365" s="7">
        <v>63425</v>
      </c>
      <c r="G365" s="21">
        <f t="shared" si="10"/>
        <v>2.7502446167511903E-3</v>
      </c>
      <c r="H365" s="41"/>
      <c r="I365" s="43"/>
      <c r="J365" s="46">
        <f>Table2[[#This Row],[Column6]]+Table2[[#This Row],[Column8]]+Table2[[#This Row],[Column9]]</f>
        <v>63425</v>
      </c>
      <c r="K365" s="69">
        <f>Table2[[#This Row],[Column10]]/J$432</f>
        <v>2.7511846794257147E-3</v>
      </c>
      <c r="L365" s="43">
        <f>D$441*Table2[[#This Row],[Column11]]</f>
        <v>2507.1408424372567</v>
      </c>
      <c r="M365" s="43">
        <f>ROUND(Table2[[#This Row],[Column9]]+Table2[[#This Row],[Column12]],2)</f>
        <v>2507.14</v>
      </c>
      <c r="N365" s="43">
        <f>Table2[[#This Row],[Column6]]+Table2[[#This Row],[Column8]]+Table2[[#This Row],[Column13]]+0</f>
        <v>65932.14</v>
      </c>
      <c r="O365" s="19">
        <f t="shared" si="11"/>
        <v>20369345</v>
      </c>
    </row>
    <row r="366" spans="1:15" x14ac:dyDescent="0.25">
      <c r="A366" s="20" t="s">
        <v>375</v>
      </c>
      <c r="B366" s="5">
        <v>126</v>
      </c>
      <c r="C366" s="6">
        <v>840</v>
      </c>
      <c r="D366" s="6"/>
      <c r="E366" s="6">
        <v>840</v>
      </c>
      <c r="F366" s="7">
        <v>47025</v>
      </c>
      <c r="G366" s="21">
        <f t="shared" si="10"/>
        <v>2.0391052913318838E-3</v>
      </c>
      <c r="H366" s="41"/>
      <c r="I366" s="43"/>
      <c r="J366" s="46">
        <f>Table2[[#This Row],[Column6]]+Table2[[#This Row],[Column8]]+Table2[[#This Row],[Column9]]</f>
        <v>47025</v>
      </c>
      <c r="K366" s="69">
        <f>Table2[[#This Row],[Column10]]/J$432</f>
        <v>2.0398022790696765E-3</v>
      </c>
      <c r="L366" s="43">
        <f>D$441*Table2[[#This Row],[Column11]]</f>
        <v>1858.8616179048008</v>
      </c>
      <c r="M366" s="43">
        <f>ROUND(Table2[[#This Row],[Column9]]+Table2[[#This Row],[Column12]],2)</f>
        <v>1858.86</v>
      </c>
      <c r="N366" s="43">
        <f>Table2[[#This Row],[Column6]]+Table2[[#This Row],[Column8]]+Table2[[#This Row],[Column13]]+0</f>
        <v>48883.86</v>
      </c>
      <c r="O366" s="19">
        <f t="shared" si="11"/>
        <v>20416370</v>
      </c>
    </row>
    <row r="367" spans="1:15" x14ac:dyDescent="0.25">
      <c r="A367" s="20" t="s">
        <v>376</v>
      </c>
      <c r="B367" s="5">
        <v>5780</v>
      </c>
      <c r="C367" s="6">
        <v>469</v>
      </c>
      <c r="D367" s="6"/>
      <c r="E367" s="6">
        <v>469</v>
      </c>
      <c r="F367" s="7">
        <v>8605</v>
      </c>
      <c r="G367" s="21">
        <f t="shared" si="10"/>
        <v>3.7313133507519108E-4</v>
      </c>
      <c r="H367" s="41"/>
      <c r="I367" s="43"/>
      <c r="J367" s="46">
        <f>Table2[[#This Row],[Column6]]+Table2[[#This Row],[Column8]]+Table2[[#This Row],[Column9]]</f>
        <v>8605</v>
      </c>
      <c r="K367" s="69">
        <f>Table2[[#This Row],[Column10]]/J$432</f>
        <v>3.7325887530876271E-4</v>
      </c>
      <c r="L367" s="43">
        <f>D$441*Table2[[#This Row],[Column11]]</f>
        <v>340.14894677449894</v>
      </c>
      <c r="M367" s="43">
        <f>ROUND(Table2[[#This Row],[Column9]]+Table2[[#This Row],[Column12]],2)</f>
        <v>340.15</v>
      </c>
      <c r="N367" s="43">
        <f>Table2[[#This Row],[Column6]]+Table2[[#This Row],[Column8]]+Table2[[#This Row],[Column13]]+0</f>
        <v>8945.15</v>
      </c>
      <c r="O367" s="19">
        <f t="shared" si="11"/>
        <v>20424975</v>
      </c>
    </row>
    <row r="368" spans="1:15" x14ac:dyDescent="0.25">
      <c r="A368" s="20" t="s">
        <v>377</v>
      </c>
      <c r="B368" s="5">
        <v>4375</v>
      </c>
      <c r="C368" s="6">
        <v>388</v>
      </c>
      <c r="D368" s="6"/>
      <c r="E368" s="6">
        <v>388</v>
      </c>
      <c r="F368" s="7">
        <v>28730</v>
      </c>
      <c r="G368" s="21">
        <f t="shared" si="10"/>
        <v>1.2457946841034561E-3</v>
      </c>
      <c r="H368" s="41"/>
      <c r="I368" s="43"/>
      <c r="J368" s="46">
        <f>Table2[[#This Row],[Column6]]+Table2[[#This Row],[Column8]]+Table2[[#This Row],[Column9]]</f>
        <v>28730</v>
      </c>
      <c r="K368" s="69">
        <f>Table2[[#This Row],[Column10]]/J$432</f>
        <v>1.2462205098920109E-3</v>
      </c>
      <c r="L368" s="43">
        <f>D$441*Table2[[#This Row],[Column11]]</f>
        <v>1135.6745195620401</v>
      </c>
      <c r="M368" s="43">
        <f>ROUND(Table2[[#This Row],[Column9]]+Table2[[#This Row],[Column12]],2)</f>
        <v>1135.67</v>
      </c>
      <c r="N368" s="43">
        <f>Table2[[#This Row],[Column6]]+Table2[[#This Row],[Column8]]+Table2[[#This Row],[Column13]]+0</f>
        <v>29865.67</v>
      </c>
      <c r="O368" s="19">
        <f t="shared" si="11"/>
        <v>20453705</v>
      </c>
    </row>
    <row r="369" spans="1:15" x14ac:dyDescent="0.25">
      <c r="A369" s="20" t="s">
        <v>378</v>
      </c>
      <c r="B369" s="5">
        <v>5810</v>
      </c>
      <c r="C369" s="6">
        <v>521</v>
      </c>
      <c r="D369" s="6"/>
      <c r="E369" s="6">
        <v>521</v>
      </c>
      <c r="F369" s="7">
        <v>16185</v>
      </c>
      <c r="G369" s="21">
        <f t="shared" si="10"/>
        <v>7.0181646231167545E-4</v>
      </c>
      <c r="H369" s="41"/>
      <c r="I369" s="43"/>
      <c r="J369" s="46">
        <f>Table2[[#This Row],[Column6]]+Table2[[#This Row],[Column8]]+Table2[[#This Row],[Column9]]</f>
        <v>16185</v>
      </c>
      <c r="K369" s="69">
        <f>Table2[[#This Row],[Column10]]/J$432</f>
        <v>7.0205635059527303E-4</v>
      </c>
      <c r="L369" s="43">
        <f>D$441*Table2[[#This Row],[Column11]]</f>
        <v>639.78044201571936</v>
      </c>
      <c r="M369" s="43">
        <f>ROUND(Table2[[#This Row],[Column9]]+Table2[[#This Row],[Column12]],2)</f>
        <v>639.78</v>
      </c>
      <c r="N369" s="43">
        <f>Table2[[#This Row],[Column6]]+Table2[[#This Row],[Column8]]+Table2[[#This Row],[Column13]]+0</f>
        <v>16824.78</v>
      </c>
      <c r="O369" s="19">
        <f t="shared" si="11"/>
        <v>20469890</v>
      </c>
    </row>
    <row r="370" spans="1:15" x14ac:dyDescent="0.25">
      <c r="A370" s="20" t="s">
        <v>379</v>
      </c>
      <c r="B370" s="5">
        <v>5817</v>
      </c>
      <c r="C370" s="6">
        <v>276</v>
      </c>
      <c r="D370" s="6"/>
      <c r="E370" s="6">
        <v>276</v>
      </c>
      <c r="F370" s="7">
        <v>4620</v>
      </c>
      <c r="G370" s="21">
        <f t="shared" si="10"/>
        <v>2.0033315142909734E-4</v>
      </c>
      <c r="H370" s="41"/>
      <c r="I370" s="43"/>
      <c r="J370" s="46">
        <f>Table2[[#This Row],[Column6]]+Table2[[#This Row],[Column8]]+Table2[[#This Row],[Column9]]</f>
        <v>4620</v>
      </c>
      <c r="K370" s="69">
        <f>Table2[[#This Row],[Column10]]/J$432</f>
        <v>2.0040162741737175E-4</v>
      </c>
      <c r="L370" s="43">
        <f>D$441*Table2[[#This Row],[Column11]]</f>
        <v>182.6250010573138</v>
      </c>
      <c r="M370" s="43">
        <f>ROUND(Table2[[#This Row],[Column9]]+Table2[[#This Row],[Column12]],2)</f>
        <v>182.63</v>
      </c>
      <c r="N370" s="43">
        <f>Table2[[#This Row],[Column6]]+Table2[[#This Row],[Column8]]+Table2[[#This Row],[Column13]]+0</f>
        <v>4802.63</v>
      </c>
      <c r="O370" s="19">
        <f t="shared" si="11"/>
        <v>20474510</v>
      </c>
    </row>
    <row r="371" spans="1:15" x14ac:dyDescent="0.25">
      <c r="A371" s="20" t="s">
        <v>380</v>
      </c>
      <c r="B371" s="5">
        <v>5824</v>
      </c>
      <c r="C371" s="8">
        <v>1037</v>
      </c>
      <c r="D371" s="6">
        <v>14</v>
      </c>
      <c r="E371" s="8">
        <v>1051</v>
      </c>
      <c r="F371" s="7">
        <v>29935</v>
      </c>
      <c r="G371" s="21">
        <f t="shared" si="10"/>
        <v>1.2980460796601795E-3</v>
      </c>
      <c r="H371" s="41"/>
      <c r="I371" s="43"/>
      <c r="J371" s="46">
        <f>Table2[[#This Row],[Column6]]+Table2[[#This Row],[Column8]]+Table2[[#This Row],[Column9]]</f>
        <v>29935</v>
      </c>
      <c r="K371" s="69">
        <f>Table2[[#This Row],[Column10]]/J$432</f>
        <v>1.298489765527927E-3</v>
      </c>
      <c r="L371" s="43">
        <f>D$441*Table2[[#This Row],[Column11]]</f>
        <v>1183.3072308767721</v>
      </c>
      <c r="M371" s="43">
        <f>ROUND(Table2[[#This Row],[Column9]]+Table2[[#This Row],[Column12]],2)</f>
        <v>1183.31</v>
      </c>
      <c r="N371" s="43">
        <f>Table2[[#This Row],[Column6]]+Table2[[#This Row],[Column8]]+Table2[[#This Row],[Column13]]+0</f>
        <v>31118.31</v>
      </c>
      <c r="O371" s="19">
        <f t="shared" si="11"/>
        <v>20504445</v>
      </c>
    </row>
    <row r="372" spans="1:15" x14ac:dyDescent="0.25">
      <c r="A372" s="20" t="s">
        <v>381</v>
      </c>
      <c r="B372" s="5">
        <v>5859</v>
      </c>
      <c r="C372" s="6">
        <v>240</v>
      </c>
      <c r="D372" s="6"/>
      <c r="E372" s="6">
        <v>240</v>
      </c>
      <c r="F372" s="7">
        <v>5120</v>
      </c>
      <c r="G372" s="21">
        <f t="shared" si="10"/>
        <v>2.220142284235884E-4</v>
      </c>
      <c r="H372" s="41"/>
      <c r="I372" s="43"/>
      <c r="J372" s="46">
        <f>Table2[[#This Row],[Column6]]+Table2[[#This Row],[Column8]]+Table2[[#This Row],[Column9]]</f>
        <v>5120</v>
      </c>
      <c r="K372" s="69">
        <f>Table2[[#This Row],[Column10]]/J$432</f>
        <v>2.2209011523310462E-4</v>
      </c>
      <c r="L372" s="43">
        <f>D$441*Table2[[#This Row],[Column11]]</f>
        <v>202.38961156135207</v>
      </c>
      <c r="M372" s="43">
        <f>ROUND(Table2[[#This Row],[Column9]]+Table2[[#This Row],[Column12]],2)</f>
        <v>202.39</v>
      </c>
      <c r="N372" s="43">
        <f>Table2[[#This Row],[Column6]]+Table2[[#This Row],[Column8]]+Table2[[#This Row],[Column13]]+0</f>
        <v>5322.39</v>
      </c>
      <c r="O372" s="19">
        <f t="shared" si="11"/>
        <v>20509565</v>
      </c>
    </row>
    <row r="373" spans="1:15" x14ac:dyDescent="0.25">
      <c r="A373" s="20" t="s">
        <v>382</v>
      </c>
      <c r="B373" s="5">
        <v>5852</v>
      </c>
      <c r="C373" s="6">
        <v>197</v>
      </c>
      <c r="D373" s="6"/>
      <c r="E373" s="6">
        <v>197</v>
      </c>
      <c r="F373" s="7">
        <v>16490</v>
      </c>
      <c r="G373" s="21">
        <f t="shared" si="10"/>
        <v>7.1504191927831496E-4</v>
      </c>
      <c r="H373" s="41"/>
      <c r="I373" s="43"/>
      <c r="J373" s="46">
        <f>Table2[[#This Row],[Column6]]+Table2[[#This Row],[Column8]]+Table2[[#This Row],[Column9]]</f>
        <v>16490</v>
      </c>
      <c r="K373" s="69">
        <f>Table2[[#This Row],[Column10]]/J$432</f>
        <v>7.1528632816287012E-4</v>
      </c>
      <c r="L373" s="43">
        <f>D$441*Table2[[#This Row],[Column11]]</f>
        <v>651.83685442318279</v>
      </c>
      <c r="M373" s="43">
        <f>ROUND(Table2[[#This Row],[Column9]]+Table2[[#This Row],[Column12]],2)</f>
        <v>651.84</v>
      </c>
      <c r="N373" s="43">
        <f>Table2[[#This Row],[Column6]]+Table2[[#This Row],[Column8]]+Table2[[#This Row],[Column13]]+0</f>
        <v>17141.84</v>
      </c>
      <c r="O373" s="19">
        <f t="shared" si="11"/>
        <v>20526055</v>
      </c>
    </row>
    <row r="374" spans="1:15" x14ac:dyDescent="0.25">
      <c r="A374" s="20" t="s">
        <v>383</v>
      </c>
      <c r="B374" s="5">
        <v>238</v>
      </c>
      <c r="C374" s="8">
        <v>1124</v>
      </c>
      <c r="D374" s="6"/>
      <c r="E374" s="8">
        <v>1124</v>
      </c>
      <c r="F374" s="7">
        <v>67125</v>
      </c>
      <c r="G374" s="21">
        <f t="shared" si="10"/>
        <v>2.9106845865104242E-3</v>
      </c>
      <c r="H374" s="41"/>
      <c r="I374" s="43"/>
      <c r="J374" s="46">
        <f>Table2[[#This Row],[Column6]]+Table2[[#This Row],[Column8]]+Table2[[#This Row],[Column9]]</f>
        <v>67125</v>
      </c>
      <c r="K374" s="69">
        <f>Table2[[#This Row],[Column10]]/J$432</f>
        <v>2.9116794892621381E-3</v>
      </c>
      <c r="L374" s="43">
        <f>D$441*Table2[[#This Row],[Column11]]</f>
        <v>2653.3989601671401</v>
      </c>
      <c r="M374" s="43">
        <f>ROUND(Table2[[#This Row],[Column9]]+Table2[[#This Row],[Column12]],2)</f>
        <v>2653.4</v>
      </c>
      <c r="N374" s="43">
        <f>Table2[[#This Row],[Column6]]+Table2[[#This Row],[Column8]]+Table2[[#This Row],[Column13]]+0</f>
        <v>69778.399999999994</v>
      </c>
      <c r="O374" s="19">
        <f t="shared" si="11"/>
        <v>20593180</v>
      </c>
    </row>
    <row r="375" spans="1:15" x14ac:dyDescent="0.25">
      <c r="A375" s="20" t="s">
        <v>384</v>
      </c>
      <c r="B375" s="5">
        <v>5866</v>
      </c>
      <c r="C375" s="8">
        <v>1032</v>
      </c>
      <c r="D375" s="6">
        <v>86</v>
      </c>
      <c r="E375" s="8">
        <v>1118</v>
      </c>
      <c r="F375" s="7">
        <v>58855</v>
      </c>
      <c r="G375" s="21">
        <f t="shared" si="10"/>
        <v>2.5520795730215422E-3</v>
      </c>
      <c r="H375" s="41"/>
      <c r="I375" s="43"/>
      <c r="J375" s="46">
        <f>Table2[[#This Row],[Column6]]+Table2[[#This Row],[Column8]]+Table2[[#This Row],[Column9]]</f>
        <v>58855</v>
      </c>
      <c r="K375" s="69">
        <f>Table2[[#This Row],[Column10]]/J$432</f>
        <v>2.5529519007899165E-3</v>
      </c>
      <c r="L375" s="43">
        <f>D$441*Table2[[#This Row],[Column11]]</f>
        <v>2326.4923024303471</v>
      </c>
      <c r="M375" s="43">
        <f>ROUND(Table2[[#This Row],[Column9]]+Table2[[#This Row],[Column12]],2)</f>
        <v>2326.4899999999998</v>
      </c>
      <c r="N375" s="43">
        <f>Table2[[#This Row],[Column6]]+Table2[[#This Row],[Column8]]+Table2[[#This Row],[Column13]]+0</f>
        <v>61181.49</v>
      </c>
      <c r="O375" s="19">
        <f t="shared" si="11"/>
        <v>20652035</v>
      </c>
    </row>
    <row r="376" spans="1:15" x14ac:dyDescent="0.25">
      <c r="A376" s="20" t="s">
        <v>385</v>
      </c>
      <c r="B376" s="5">
        <v>5901</v>
      </c>
      <c r="C376" s="8">
        <v>3335</v>
      </c>
      <c r="D376" s="6"/>
      <c r="E376" s="8">
        <v>3335</v>
      </c>
      <c r="F376" s="7">
        <v>119430</v>
      </c>
      <c r="G376" s="21">
        <f t="shared" si="10"/>
        <v>5.1787420509041334E-3</v>
      </c>
      <c r="H376" s="41"/>
      <c r="I376" s="43"/>
      <c r="J376" s="46">
        <f>Table2[[#This Row],[Column6]]+Table2[[#This Row],[Column8]]+Table2[[#This Row],[Column9]]</f>
        <v>119430</v>
      </c>
      <c r="K376" s="69">
        <f>Table2[[#This Row],[Column10]]/J$432</f>
        <v>5.1805121996659539E-3</v>
      </c>
      <c r="L376" s="43">
        <f>D$441*Table2[[#This Row],[Column11]]</f>
        <v>4720.974864994585</v>
      </c>
      <c r="M376" s="43">
        <f>ROUND(Table2[[#This Row],[Column9]]+Table2[[#This Row],[Column12]],2)</f>
        <v>4720.97</v>
      </c>
      <c r="N376" s="43">
        <f>Table2[[#This Row],[Column6]]+Table2[[#This Row],[Column8]]+Table2[[#This Row],[Column13]]+0</f>
        <v>124150.97</v>
      </c>
      <c r="O376" s="19">
        <f t="shared" si="11"/>
        <v>20771465</v>
      </c>
    </row>
    <row r="377" spans="1:15" x14ac:dyDescent="0.25">
      <c r="A377" s="20" t="s">
        <v>386</v>
      </c>
      <c r="B377" s="5">
        <v>5985</v>
      </c>
      <c r="C377" s="6">
        <v>603</v>
      </c>
      <c r="D377" s="6">
        <v>41</v>
      </c>
      <c r="E377" s="6">
        <v>644</v>
      </c>
      <c r="F377" s="7">
        <v>54775</v>
      </c>
      <c r="G377" s="21">
        <f t="shared" si="10"/>
        <v>2.3751619847464951E-3</v>
      </c>
      <c r="H377" s="48">
        <v>-1130</v>
      </c>
      <c r="I377" s="43"/>
      <c r="J377" s="46">
        <f>Table2[[#This Row],[Column6]]+Table2[[#This Row],[Column8]]+Table2[[#This Row],[Column9]]</f>
        <v>53645</v>
      </c>
      <c r="K377" s="69">
        <f>Table2[[#This Row],[Column10]]/J$432</f>
        <v>2.3269578577499797E-3</v>
      </c>
      <c r="L377" s="43">
        <f>D$441*Table2[[#This Row],[Column11]]</f>
        <v>2120.5450609782679</v>
      </c>
      <c r="M377" s="43">
        <f>ROUND(Table2[[#This Row],[Column9]]+Table2[[#This Row],[Column12]],2)</f>
        <v>2120.5500000000002</v>
      </c>
      <c r="N377" s="43">
        <f>Table2[[#This Row],[Column6]]+Table2[[#This Row],[Column8]]+Table2[[#This Row],[Column13]]+0</f>
        <v>55765.55</v>
      </c>
      <c r="O377" s="19">
        <f t="shared" si="11"/>
        <v>20826240</v>
      </c>
    </row>
    <row r="378" spans="1:15" x14ac:dyDescent="0.25">
      <c r="A378" s="20" t="s">
        <v>387</v>
      </c>
      <c r="B378" s="5">
        <v>5992</v>
      </c>
      <c r="C378" s="6">
        <v>423</v>
      </c>
      <c r="D378" s="6"/>
      <c r="E378" s="6">
        <v>423</v>
      </c>
      <c r="F378" s="7">
        <v>50685</v>
      </c>
      <c r="G378" s="21">
        <f t="shared" si="10"/>
        <v>2.1978107749315583E-3</v>
      </c>
      <c r="H378" s="41"/>
      <c r="I378" s="43"/>
      <c r="J378" s="46">
        <f>Table2[[#This Row],[Column6]]+Table2[[#This Row],[Column8]]+Table2[[#This Row],[Column9]]</f>
        <v>50685</v>
      </c>
      <c r="K378" s="69">
        <f>Table2[[#This Row],[Column10]]/J$432</f>
        <v>2.1985620098808412E-3</v>
      </c>
      <c r="L378" s="43">
        <f>D$441*Table2[[#This Row],[Column11]]</f>
        <v>2003.5385667943613</v>
      </c>
      <c r="M378" s="43">
        <f>ROUND(Table2[[#This Row],[Column9]]+Table2[[#This Row],[Column12]],2)</f>
        <v>2003.54</v>
      </c>
      <c r="N378" s="43">
        <f>Table2[[#This Row],[Column6]]+Table2[[#This Row],[Column8]]+Table2[[#This Row],[Column13]]+0</f>
        <v>52688.54</v>
      </c>
      <c r="O378" s="19">
        <f t="shared" si="11"/>
        <v>20876925</v>
      </c>
    </row>
    <row r="379" spans="1:15" x14ac:dyDescent="0.25">
      <c r="A379" s="20" t="s">
        <v>388</v>
      </c>
      <c r="B379" s="5">
        <v>6022</v>
      </c>
      <c r="C379" s="6">
        <v>261</v>
      </c>
      <c r="D379" s="6">
        <v>13</v>
      </c>
      <c r="E379" s="6">
        <v>274</v>
      </c>
      <c r="F379" s="7">
        <v>6355</v>
      </c>
      <c r="G379" s="21">
        <f t="shared" si="10"/>
        <v>2.7556648859998131E-4</v>
      </c>
      <c r="H379" s="41"/>
      <c r="I379" s="43"/>
      <c r="J379" s="46">
        <f>Table2[[#This Row],[Column6]]+Table2[[#This Row],[Column8]]+Table2[[#This Row],[Column9]]</f>
        <v>6355</v>
      </c>
      <c r="K379" s="69">
        <f>Table2[[#This Row],[Column10]]/J$432</f>
        <v>2.7566068013796483E-4</v>
      </c>
      <c r="L379" s="43">
        <f>D$441*Table2[[#This Row],[Column11]]</f>
        <v>251.20819950632665</v>
      </c>
      <c r="M379" s="43">
        <f>ROUND(Table2[[#This Row],[Column9]]+Table2[[#This Row],[Column12]],2)</f>
        <v>251.21</v>
      </c>
      <c r="N379" s="43">
        <f>Table2[[#This Row],[Column6]]+Table2[[#This Row],[Column8]]+Table2[[#This Row],[Column13]]+0</f>
        <v>6606.21</v>
      </c>
      <c r="O379" s="19">
        <f t="shared" si="11"/>
        <v>20883280</v>
      </c>
    </row>
    <row r="380" spans="1:15" x14ac:dyDescent="0.25">
      <c r="A380" s="20" t="s">
        <v>389</v>
      </c>
      <c r="B380" s="5">
        <v>6027</v>
      </c>
      <c r="C380" s="6">
        <v>270</v>
      </c>
      <c r="D380" s="6">
        <v>30</v>
      </c>
      <c r="E380" s="6">
        <v>300</v>
      </c>
      <c r="F380" s="7">
        <v>16070</v>
      </c>
      <c r="G380" s="21">
        <f t="shared" si="10"/>
        <v>6.9682981460294255E-4</v>
      </c>
      <c r="H380" s="41"/>
      <c r="I380" s="43"/>
      <c r="J380" s="46">
        <f>Table2[[#This Row],[Column6]]+Table2[[#This Row],[Column8]]+Table2[[#This Row],[Column9]]</f>
        <v>16070</v>
      </c>
      <c r="K380" s="69">
        <f>Table2[[#This Row],[Column10]]/J$432</f>
        <v>6.9706799839765448E-4</v>
      </c>
      <c r="L380" s="43">
        <f>D$441*Table2[[#This Row],[Column11]]</f>
        <v>635.23458159979054</v>
      </c>
      <c r="M380" s="43">
        <f>ROUND(Table2[[#This Row],[Column9]]+Table2[[#This Row],[Column12]],2)</f>
        <v>635.23</v>
      </c>
      <c r="N380" s="43">
        <f>Table2[[#This Row],[Column6]]+Table2[[#This Row],[Column8]]+Table2[[#This Row],[Column13]]+0</f>
        <v>16705.23</v>
      </c>
      <c r="O380" s="19">
        <f t="shared" si="11"/>
        <v>20899350</v>
      </c>
    </row>
    <row r="381" spans="1:15" x14ac:dyDescent="0.25">
      <c r="A381" s="20" t="s">
        <v>390</v>
      </c>
      <c r="B381" s="5">
        <v>6069</v>
      </c>
      <c r="C381" s="6">
        <v>62</v>
      </c>
      <c r="D381" s="6"/>
      <c r="E381" s="6">
        <v>62</v>
      </c>
      <c r="F381" s="7">
        <v>2770</v>
      </c>
      <c r="G381" s="21">
        <f t="shared" si="10"/>
        <v>1.2011316654948044E-4</v>
      </c>
      <c r="H381" s="41"/>
      <c r="I381" s="43"/>
      <c r="J381" s="46">
        <f>Table2[[#This Row],[Column6]]+Table2[[#This Row],[Column8]]+Table2[[#This Row],[Column9]]</f>
        <v>2770</v>
      </c>
      <c r="K381" s="69">
        <f>Table2[[#This Row],[Column10]]/J$432</f>
        <v>1.2015422249916012E-4</v>
      </c>
      <c r="L381" s="43">
        <f>D$441*Table2[[#This Row],[Column11]]</f>
        <v>109.49594219237211</v>
      </c>
      <c r="M381" s="43">
        <f>ROUND(Table2[[#This Row],[Column9]]+Table2[[#This Row],[Column12]],2)</f>
        <v>109.5</v>
      </c>
      <c r="N381" s="43">
        <f>Table2[[#This Row],[Column6]]+Table2[[#This Row],[Column8]]+Table2[[#This Row],[Column13]]+0</f>
        <v>2879.5</v>
      </c>
      <c r="O381" s="19">
        <f t="shared" si="11"/>
        <v>20902120</v>
      </c>
    </row>
    <row r="382" spans="1:15" x14ac:dyDescent="0.25">
      <c r="A382" s="20" t="s">
        <v>391</v>
      </c>
      <c r="B382" s="5">
        <v>6104</v>
      </c>
      <c r="C382" s="6">
        <v>138</v>
      </c>
      <c r="D382" s="6"/>
      <c r="E382" s="6">
        <v>138</v>
      </c>
      <c r="F382" s="7">
        <v>3080</v>
      </c>
      <c r="G382" s="21">
        <f t="shared" si="10"/>
        <v>1.3355543428606489E-4</v>
      </c>
      <c r="H382" s="41"/>
      <c r="I382" s="43"/>
      <c r="J382" s="46">
        <f>Table2[[#This Row],[Column6]]+Table2[[#This Row],[Column8]]+Table2[[#This Row],[Column9]]</f>
        <v>3080</v>
      </c>
      <c r="K382" s="69">
        <f>Table2[[#This Row],[Column10]]/J$432</f>
        <v>1.336010849449145E-4</v>
      </c>
      <c r="L382" s="43">
        <f>D$441*Table2[[#This Row],[Column11]]</f>
        <v>121.75000070487586</v>
      </c>
      <c r="M382" s="43">
        <f>ROUND(Table2[[#This Row],[Column9]]+Table2[[#This Row],[Column12]],2)</f>
        <v>121.75</v>
      </c>
      <c r="N382" s="43">
        <f>Table2[[#This Row],[Column6]]+Table2[[#This Row],[Column8]]+Table2[[#This Row],[Column13]]+0</f>
        <v>3201.75</v>
      </c>
      <c r="O382" s="19">
        <f t="shared" si="11"/>
        <v>20905200</v>
      </c>
    </row>
    <row r="383" spans="1:15" x14ac:dyDescent="0.25">
      <c r="A383" s="20" t="s">
        <v>392</v>
      </c>
      <c r="B383" s="5">
        <v>6113</v>
      </c>
      <c r="C383" s="6">
        <v>434</v>
      </c>
      <c r="D383" s="6">
        <v>16</v>
      </c>
      <c r="E383" s="6">
        <v>450</v>
      </c>
      <c r="F383" s="7">
        <v>18000</v>
      </c>
      <c r="G383" s="21">
        <f t="shared" si="10"/>
        <v>7.8051877180167803E-4</v>
      </c>
      <c r="H383" s="41"/>
      <c r="I383" s="43"/>
      <c r="J383" s="46">
        <f>Table2[[#This Row],[Column6]]+Table2[[#This Row],[Column8]]+Table2[[#This Row],[Column9]]</f>
        <v>18000</v>
      </c>
      <c r="K383" s="69">
        <f>Table2[[#This Row],[Column10]]/J$432</f>
        <v>7.8078556136638338E-4</v>
      </c>
      <c r="L383" s="43">
        <f>D$441*Table2[[#This Row],[Column11]]</f>
        <v>711.5259781453783</v>
      </c>
      <c r="M383" s="43">
        <f>ROUND(Table2[[#This Row],[Column9]]+Table2[[#This Row],[Column12]],2)</f>
        <v>711.53</v>
      </c>
      <c r="N383" s="43">
        <f>Table2[[#This Row],[Column6]]+Table2[[#This Row],[Column8]]+Table2[[#This Row],[Column13]]+0</f>
        <v>18711.53</v>
      </c>
      <c r="O383" s="19">
        <f t="shared" si="11"/>
        <v>20923200</v>
      </c>
    </row>
    <row r="384" spans="1:15" x14ac:dyDescent="0.25">
      <c r="A384" s="20" t="s">
        <v>393</v>
      </c>
      <c r="B384" s="5">
        <v>6083</v>
      </c>
      <c r="C384" s="6">
        <v>923</v>
      </c>
      <c r="D384" s="6">
        <v>1</v>
      </c>
      <c r="E384" s="6">
        <v>924</v>
      </c>
      <c r="F384" s="7">
        <v>35280</v>
      </c>
      <c r="G384" s="21">
        <f t="shared" si="10"/>
        <v>1.5298167927312888E-3</v>
      </c>
      <c r="H384" s="41"/>
      <c r="I384" s="43"/>
      <c r="J384" s="46">
        <f>Table2[[#This Row],[Column6]]+Table2[[#This Row],[Column8]]+Table2[[#This Row],[Column9]]</f>
        <v>35280</v>
      </c>
      <c r="K384" s="69">
        <f>Table2[[#This Row],[Column10]]/J$432</f>
        <v>1.5303397002781115E-3</v>
      </c>
      <c r="L384" s="43">
        <f>D$441*Table2[[#This Row],[Column11]]</f>
        <v>1394.5909171649416</v>
      </c>
      <c r="M384" s="43">
        <f>ROUND(Table2[[#This Row],[Column9]]+Table2[[#This Row],[Column12]],2)</f>
        <v>1394.59</v>
      </c>
      <c r="N384" s="43">
        <f>Table2[[#This Row],[Column6]]+Table2[[#This Row],[Column8]]+Table2[[#This Row],[Column13]]+0</f>
        <v>36674.589999999997</v>
      </c>
      <c r="O384" s="19">
        <f t="shared" si="11"/>
        <v>20958480</v>
      </c>
    </row>
    <row r="385" spans="1:15" x14ac:dyDescent="0.25">
      <c r="A385" s="20" t="s">
        <v>394</v>
      </c>
      <c r="B385" s="5">
        <v>6118</v>
      </c>
      <c r="C385" s="6">
        <v>277</v>
      </c>
      <c r="D385" s="6">
        <v>22</v>
      </c>
      <c r="E385" s="6">
        <v>299</v>
      </c>
      <c r="F385" s="7">
        <v>14495</v>
      </c>
      <c r="G385" s="21">
        <f t="shared" si="10"/>
        <v>6.2853442207029563E-4</v>
      </c>
      <c r="H385" s="41"/>
      <c r="I385" s="43"/>
      <c r="J385" s="46">
        <f>Table2[[#This Row],[Column6]]+Table2[[#This Row],[Column8]]+Table2[[#This Row],[Column9]]</f>
        <v>14495</v>
      </c>
      <c r="K385" s="69">
        <f>Table2[[#This Row],[Column10]]/J$432</f>
        <v>6.2874926177809601E-4</v>
      </c>
      <c r="L385" s="43">
        <f>D$441*Table2[[#This Row],[Column11]]</f>
        <v>572.97605851207004</v>
      </c>
      <c r="M385" s="43">
        <f>ROUND(Table2[[#This Row],[Column9]]+Table2[[#This Row],[Column12]],2)</f>
        <v>572.98</v>
      </c>
      <c r="N385" s="43">
        <f>Table2[[#This Row],[Column6]]+Table2[[#This Row],[Column8]]+Table2[[#This Row],[Column13]]+0</f>
        <v>15067.98</v>
      </c>
      <c r="O385" s="19">
        <f t="shared" si="11"/>
        <v>20972975</v>
      </c>
    </row>
    <row r="386" spans="1:15" x14ac:dyDescent="0.25">
      <c r="A386" s="20" t="s">
        <v>395</v>
      </c>
      <c r="B386" s="5">
        <v>6125</v>
      </c>
      <c r="C386" s="8">
        <v>1601</v>
      </c>
      <c r="D386" s="6">
        <v>253</v>
      </c>
      <c r="E386" s="8">
        <v>1854</v>
      </c>
      <c r="F386" s="7">
        <v>65090</v>
      </c>
      <c r="G386" s="21">
        <f t="shared" si="10"/>
        <v>2.8224426031428457E-3</v>
      </c>
      <c r="H386" s="41"/>
      <c r="I386" s="43"/>
      <c r="J386" s="46">
        <f>Table2[[#This Row],[Column6]]+Table2[[#This Row],[Column8]]+Table2[[#This Row],[Column9]]</f>
        <v>65090</v>
      </c>
      <c r="K386" s="69">
        <f>Table2[[#This Row],[Column10]]/J$432</f>
        <v>2.8234073438521052E-3</v>
      </c>
      <c r="L386" s="43">
        <f>D$441*Table2[[#This Row],[Column11]]</f>
        <v>2572.9569954157041</v>
      </c>
      <c r="M386" s="43">
        <f>ROUND(Table2[[#This Row],[Column9]]+Table2[[#This Row],[Column12]],2)</f>
        <v>2572.96</v>
      </c>
      <c r="N386" s="43">
        <f>Table2[[#This Row],[Column6]]+Table2[[#This Row],[Column8]]+Table2[[#This Row],[Column13]]+0</f>
        <v>67662.960000000006</v>
      </c>
      <c r="O386" s="19">
        <f t="shared" si="11"/>
        <v>21038065</v>
      </c>
    </row>
    <row r="387" spans="1:15" x14ac:dyDescent="0.25">
      <c r="A387" s="20" t="s">
        <v>396</v>
      </c>
      <c r="B387" s="5">
        <v>6174</v>
      </c>
      <c r="C387" s="8">
        <v>3515</v>
      </c>
      <c r="D387" s="6">
        <v>521</v>
      </c>
      <c r="E387" s="8">
        <v>4036</v>
      </c>
      <c r="F387" s="7">
        <v>134850</v>
      </c>
      <c r="G387" s="21">
        <f t="shared" si="10"/>
        <v>5.847386465414238E-3</v>
      </c>
      <c r="H387" s="41"/>
      <c r="I387" s="43"/>
      <c r="J387" s="46">
        <f>Table2[[#This Row],[Column6]]+Table2[[#This Row],[Column8]]+Table2[[#This Row],[Column9]]</f>
        <v>134850</v>
      </c>
      <c r="K387" s="69">
        <f>Table2[[#This Row],[Column10]]/J$432</f>
        <v>5.8493851639031553E-3</v>
      </c>
      <c r="L387" s="43">
        <f>D$441*Table2[[#This Row],[Column11]]</f>
        <v>5330.5154529391257</v>
      </c>
      <c r="M387" s="43">
        <f>ROUND(Table2[[#This Row],[Column9]]+Table2[[#This Row],[Column12]],2)</f>
        <v>5330.52</v>
      </c>
      <c r="N387" s="43">
        <f>Table2[[#This Row],[Column6]]+Table2[[#This Row],[Column8]]+Table2[[#This Row],[Column13]]+0</f>
        <v>140180.51999999999</v>
      </c>
      <c r="O387" s="19">
        <f t="shared" si="11"/>
        <v>21172915</v>
      </c>
    </row>
    <row r="388" spans="1:15" x14ac:dyDescent="0.25">
      <c r="A388" s="20" t="s">
        <v>397</v>
      </c>
      <c r="B388" s="5">
        <v>6181</v>
      </c>
      <c r="C388" s="8">
        <v>2673</v>
      </c>
      <c r="D388" s="6">
        <v>86</v>
      </c>
      <c r="E388" s="8">
        <v>2759</v>
      </c>
      <c r="F388" s="7">
        <v>66060</v>
      </c>
      <c r="G388" s="21">
        <f t="shared" si="10"/>
        <v>2.8645038925121584E-3</v>
      </c>
      <c r="H388" s="41"/>
      <c r="I388" s="43"/>
      <c r="J388" s="46">
        <f>Table2[[#This Row],[Column6]]+Table2[[#This Row],[Column8]]+Table2[[#This Row],[Column9]]</f>
        <v>66060</v>
      </c>
      <c r="K388" s="69">
        <f>Table2[[#This Row],[Column10]]/J$432</f>
        <v>2.8654830102146272E-3</v>
      </c>
      <c r="L388" s="43">
        <f>D$441*Table2[[#This Row],[Column11]]</f>
        <v>2611.3003397935386</v>
      </c>
      <c r="M388" s="43">
        <f>ROUND(Table2[[#This Row],[Column9]]+Table2[[#This Row],[Column12]],2)</f>
        <v>2611.3000000000002</v>
      </c>
      <c r="N388" s="43">
        <f>Table2[[#This Row],[Column6]]+Table2[[#This Row],[Column8]]+Table2[[#This Row],[Column13]]+0</f>
        <v>68671.3</v>
      </c>
      <c r="O388" s="19">
        <f t="shared" si="11"/>
        <v>21238975</v>
      </c>
    </row>
    <row r="389" spans="1:15" x14ac:dyDescent="0.25">
      <c r="A389" s="20" t="s">
        <v>398</v>
      </c>
      <c r="B389" s="5">
        <v>6195</v>
      </c>
      <c r="C389" s="8">
        <v>1532</v>
      </c>
      <c r="D389" s="6">
        <v>46</v>
      </c>
      <c r="E389" s="8">
        <v>1578</v>
      </c>
      <c r="F389" s="7">
        <v>73950</v>
      </c>
      <c r="G389" s="21">
        <f t="shared" si="10"/>
        <v>3.2066312874852272E-3</v>
      </c>
      <c r="H389" s="41"/>
      <c r="I389" s="43"/>
      <c r="J389" s="46">
        <f>Table2[[#This Row],[Column6]]+Table2[[#This Row],[Column8]]+Table2[[#This Row],[Column9]]</f>
        <v>73950</v>
      </c>
      <c r="K389" s="69">
        <f>Table2[[#This Row],[Column10]]/J$432</f>
        <v>3.2077273479468918E-3</v>
      </c>
      <c r="L389" s="43">
        <f>D$441*Table2[[#This Row],[Column11]]</f>
        <v>2923.1858935472628</v>
      </c>
      <c r="M389" s="43">
        <f>ROUND(Table2[[#This Row],[Column9]]+Table2[[#This Row],[Column12]],2)</f>
        <v>2923.19</v>
      </c>
      <c r="N389" s="43">
        <f>Table2[[#This Row],[Column6]]+Table2[[#This Row],[Column8]]+Table2[[#This Row],[Column13]]+0</f>
        <v>76873.19</v>
      </c>
      <c r="O389" s="19">
        <f t="shared" si="11"/>
        <v>21312925</v>
      </c>
    </row>
    <row r="390" spans="1:15" x14ac:dyDescent="0.25">
      <c r="A390" s="20" t="s">
        <v>399</v>
      </c>
      <c r="B390" s="5">
        <v>6216</v>
      </c>
      <c r="C390" s="6">
        <v>761</v>
      </c>
      <c r="D390" s="6">
        <v>88</v>
      </c>
      <c r="E390" s="6">
        <v>849</v>
      </c>
      <c r="F390" s="7">
        <v>53010</v>
      </c>
      <c r="G390" s="21">
        <f t="shared" si="10"/>
        <v>2.2986277829559415E-3</v>
      </c>
      <c r="H390" s="41"/>
      <c r="I390" s="43"/>
      <c r="J390" s="46">
        <f>Table2[[#This Row],[Column6]]+Table2[[#This Row],[Column8]]+Table2[[#This Row],[Column9]]</f>
        <v>53010</v>
      </c>
      <c r="K390" s="69">
        <f>Table2[[#This Row],[Column10]]/J$432</f>
        <v>2.2994134782239992E-3</v>
      </c>
      <c r="L390" s="43">
        <f>D$441*Table2[[#This Row],[Column11]]</f>
        <v>2095.4440056381395</v>
      </c>
      <c r="M390" s="43">
        <f>ROUND(Table2[[#This Row],[Column9]]+Table2[[#This Row],[Column12]],2)</f>
        <v>2095.44</v>
      </c>
      <c r="N390" s="43">
        <f>Table2[[#This Row],[Column6]]+Table2[[#This Row],[Column8]]+Table2[[#This Row],[Column13]]+0</f>
        <v>55105.440000000002</v>
      </c>
      <c r="O390" s="19">
        <f t="shared" si="11"/>
        <v>21365935</v>
      </c>
    </row>
    <row r="391" spans="1:15" x14ac:dyDescent="0.25">
      <c r="A391" s="20" t="s">
        <v>400</v>
      </c>
      <c r="B391" s="5">
        <v>6223</v>
      </c>
      <c r="C391" s="8">
        <v>3992</v>
      </c>
      <c r="D391" s="6">
        <v>78</v>
      </c>
      <c r="E391" s="8">
        <v>4070</v>
      </c>
      <c r="F391" s="7">
        <v>165745</v>
      </c>
      <c r="G391" s="21">
        <f t="shared" ref="G391:G422" si="12">F391/F$432</f>
        <v>7.1870602129038398E-3</v>
      </c>
      <c r="H391" s="41"/>
      <c r="I391" s="43"/>
      <c r="J391" s="46">
        <f>Table2[[#This Row],[Column6]]+Table2[[#This Row],[Column8]]+Table2[[#This Row],[Column9]]</f>
        <v>165745</v>
      </c>
      <c r="K391" s="69">
        <f>Table2[[#This Row],[Column10]]/J$432</f>
        <v>7.1895168260372897E-3</v>
      </c>
      <c r="L391" s="43">
        <f>D$441*Table2[[#This Row],[Column11]]</f>
        <v>6551.7707359836522</v>
      </c>
      <c r="M391" s="43">
        <f>ROUND(Table2[[#This Row],[Column9]]+Table2[[#This Row],[Column12]],2)</f>
        <v>6551.77</v>
      </c>
      <c r="N391" s="43">
        <f>Table2[[#This Row],[Column6]]+Table2[[#This Row],[Column8]]+Table2[[#This Row],[Column13]]+0</f>
        <v>172296.77</v>
      </c>
      <c r="O391" s="19">
        <f t="shared" si="11"/>
        <v>21531680</v>
      </c>
    </row>
    <row r="392" spans="1:15" x14ac:dyDescent="0.25">
      <c r="A392" s="20" t="s">
        <v>401</v>
      </c>
      <c r="B392" s="5">
        <v>6230</v>
      </c>
      <c r="C392" s="6">
        <v>429</v>
      </c>
      <c r="D392" s="6"/>
      <c r="E392" s="6">
        <v>429</v>
      </c>
      <c r="F392" s="7">
        <v>58860</v>
      </c>
      <c r="G392" s="21">
        <f t="shared" si="12"/>
        <v>2.5522963837914872E-3</v>
      </c>
      <c r="H392" s="41"/>
      <c r="I392" s="43"/>
      <c r="J392" s="46">
        <f>Table2[[#This Row],[Column6]]+Table2[[#This Row],[Column8]]+Table2[[#This Row],[Column9]]</f>
        <v>58860</v>
      </c>
      <c r="K392" s="69">
        <f>Table2[[#This Row],[Column10]]/J$432</f>
        <v>2.5531687856680738E-3</v>
      </c>
      <c r="L392" s="43">
        <f>D$441*Table2[[#This Row],[Column11]]</f>
        <v>2326.6899485353874</v>
      </c>
      <c r="M392" s="43">
        <f>ROUND(Table2[[#This Row],[Column9]]+Table2[[#This Row],[Column12]],2)</f>
        <v>2326.69</v>
      </c>
      <c r="N392" s="43">
        <f>Table2[[#This Row],[Column6]]+Table2[[#This Row],[Column8]]+Table2[[#This Row],[Column13]]+0</f>
        <v>61186.69</v>
      </c>
      <c r="O392" s="19">
        <f t="shared" si="11"/>
        <v>21590540</v>
      </c>
    </row>
    <row r="393" spans="1:15" x14ac:dyDescent="0.25">
      <c r="A393" s="20" t="s">
        <v>402</v>
      </c>
      <c r="B393" s="5">
        <v>6237</v>
      </c>
      <c r="C393" s="8">
        <v>1210</v>
      </c>
      <c r="D393" s="6"/>
      <c r="E393" s="8">
        <v>1210</v>
      </c>
      <c r="F393" s="7">
        <v>70430</v>
      </c>
      <c r="G393" s="21">
        <f t="shared" si="12"/>
        <v>3.0539965054440102E-3</v>
      </c>
      <c r="H393" s="41"/>
      <c r="I393" s="43"/>
      <c r="J393" s="46">
        <f>Table2[[#This Row],[Column6]]+Table2[[#This Row],[Column8]]+Table2[[#This Row],[Column9]]</f>
        <v>70430</v>
      </c>
      <c r="K393" s="69">
        <f>Table2[[#This Row],[Column10]]/J$432</f>
        <v>3.0550403937241325E-3</v>
      </c>
      <c r="L393" s="43">
        <f>D$441*Table2[[#This Row],[Column11]]</f>
        <v>2784.0430355988333</v>
      </c>
      <c r="M393" s="43">
        <f>ROUND(Table2[[#This Row],[Column9]]+Table2[[#This Row],[Column12]],2)</f>
        <v>2784.04</v>
      </c>
      <c r="N393" s="43">
        <f>Table2[[#This Row],[Column6]]+Table2[[#This Row],[Column8]]+Table2[[#This Row],[Column13]]+0</f>
        <v>73214.039999999994</v>
      </c>
      <c r="O393" s="19">
        <f t="shared" si="11"/>
        <v>21660970</v>
      </c>
    </row>
    <row r="394" spans="1:15" x14ac:dyDescent="0.25">
      <c r="A394" s="20" t="s">
        <v>403</v>
      </c>
      <c r="B394" s="5">
        <v>6251</v>
      </c>
      <c r="C394" s="6">
        <v>205</v>
      </c>
      <c r="D394" s="6"/>
      <c r="E394" s="6">
        <v>205</v>
      </c>
      <c r="F394" s="7">
        <v>16265</v>
      </c>
      <c r="G394" s="21">
        <f t="shared" si="12"/>
        <v>7.0528543463079408E-4</v>
      </c>
      <c r="H394" s="41"/>
      <c r="I394" s="43"/>
      <c r="J394" s="46">
        <f>Table2[[#This Row],[Column6]]+Table2[[#This Row],[Column8]]+Table2[[#This Row],[Column9]]</f>
        <v>16265</v>
      </c>
      <c r="K394" s="69">
        <f>Table2[[#This Row],[Column10]]/J$432</f>
        <v>7.0552650864579036E-4</v>
      </c>
      <c r="L394" s="43">
        <f>D$441*Table2[[#This Row],[Column11]]</f>
        <v>642.94277969636551</v>
      </c>
      <c r="M394" s="43">
        <f>ROUND(Table2[[#This Row],[Column9]]+Table2[[#This Row],[Column12]],2)</f>
        <v>642.94000000000005</v>
      </c>
      <c r="N394" s="43">
        <f>Table2[[#This Row],[Column6]]+Table2[[#This Row],[Column8]]+Table2[[#This Row],[Column13]]+0</f>
        <v>16907.939999999999</v>
      </c>
      <c r="O394" s="19">
        <f t="shared" ref="O394:O422" si="13">O393+F394</f>
        <v>21677235</v>
      </c>
    </row>
    <row r="395" spans="1:15" x14ac:dyDescent="0.25">
      <c r="A395" s="20" t="s">
        <v>404</v>
      </c>
      <c r="B395" s="5">
        <v>6293</v>
      </c>
      <c r="C395" s="6">
        <v>439</v>
      </c>
      <c r="D395" s="6"/>
      <c r="E395" s="6">
        <v>439</v>
      </c>
      <c r="F395" s="7">
        <v>59415</v>
      </c>
      <c r="G395" s="21">
        <f t="shared" si="12"/>
        <v>2.5763623792553719E-3</v>
      </c>
      <c r="H395" s="41"/>
      <c r="I395" s="43"/>
      <c r="J395" s="46">
        <f>Table2[[#This Row],[Column6]]+Table2[[#This Row],[Column8]]+Table2[[#This Row],[Column9]]</f>
        <v>59415</v>
      </c>
      <c r="K395" s="69">
        <f>Table2[[#This Row],[Column10]]/J$432</f>
        <v>2.5772430071435374E-3</v>
      </c>
      <c r="L395" s="43">
        <f>D$441*Table2[[#This Row],[Column11]]</f>
        <v>2348.6286661948698</v>
      </c>
      <c r="M395" s="43">
        <f>ROUND(Table2[[#This Row],[Column9]]+Table2[[#This Row],[Column12]],2)</f>
        <v>2348.63</v>
      </c>
      <c r="N395" s="43">
        <f>Table2[[#This Row],[Column6]]+Table2[[#This Row],[Column8]]+Table2[[#This Row],[Column13]]+0</f>
        <v>61763.63</v>
      </c>
      <c r="O395" s="19">
        <f t="shared" si="13"/>
        <v>21736650</v>
      </c>
    </row>
    <row r="396" spans="1:15" x14ac:dyDescent="0.25">
      <c r="A396" s="20" t="s">
        <v>405</v>
      </c>
      <c r="B396" s="5">
        <v>6300</v>
      </c>
      <c r="C396" s="8">
        <v>1204</v>
      </c>
      <c r="D396" s="6">
        <v>27</v>
      </c>
      <c r="E396" s="8">
        <v>1231</v>
      </c>
      <c r="F396" s="7">
        <v>31345</v>
      </c>
      <c r="G396" s="21">
        <f t="shared" si="12"/>
        <v>1.3591867167846443E-3</v>
      </c>
      <c r="H396" s="41"/>
      <c r="I396" s="43"/>
      <c r="J396" s="46">
        <f>Table2[[#This Row],[Column6]]+Table2[[#This Row],[Column8]]+Table2[[#This Row],[Column9]]</f>
        <v>31345</v>
      </c>
      <c r="K396" s="69">
        <f>Table2[[#This Row],[Column10]]/J$432</f>
        <v>1.3596513011682938E-3</v>
      </c>
      <c r="L396" s="43">
        <f>D$441*Table2[[#This Row],[Column11]]</f>
        <v>1239.0434324981602</v>
      </c>
      <c r="M396" s="43">
        <f>ROUND(Table2[[#This Row],[Column9]]+Table2[[#This Row],[Column12]],2)</f>
        <v>1239.04</v>
      </c>
      <c r="N396" s="43">
        <f>Table2[[#This Row],[Column6]]+Table2[[#This Row],[Column8]]+Table2[[#This Row],[Column13]]+0</f>
        <v>32584.04</v>
      </c>
      <c r="O396" s="19">
        <f t="shared" si="13"/>
        <v>21767995</v>
      </c>
    </row>
    <row r="397" spans="1:15" x14ac:dyDescent="0.25">
      <c r="A397" s="20" t="s">
        <v>406</v>
      </c>
      <c r="B397" s="5">
        <v>6307</v>
      </c>
      <c r="C397" s="8">
        <v>2719</v>
      </c>
      <c r="D397" s="6">
        <v>270</v>
      </c>
      <c r="E397" s="8">
        <v>2989</v>
      </c>
      <c r="F397" s="7">
        <v>133575</v>
      </c>
      <c r="G397" s="21">
        <f t="shared" si="12"/>
        <v>5.792099719078285E-3</v>
      </c>
      <c r="H397" s="48">
        <v>-5130</v>
      </c>
      <c r="I397" s="43"/>
      <c r="J397" s="46">
        <f>Table2[[#This Row],[Column6]]+Table2[[#This Row],[Column8]]+Table2[[#This Row],[Column9]]</f>
        <v>128445</v>
      </c>
      <c r="K397" s="69">
        <f>Table2[[#This Row],[Column10]]/J$432</f>
        <v>5.5715556349836175E-3</v>
      </c>
      <c r="L397" s="43">
        <f>D$441*Table2[[#This Row],[Column11]]</f>
        <v>5077.3307923823959</v>
      </c>
      <c r="M397" s="43">
        <f>ROUND(Table2[[#This Row],[Column9]]+Table2[[#This Row],[Column12]],2)</f>
        <v>5077.33</v>
      </c>
      <c r="N397" s="43">
        <f>Table2[[#This Row],[Column6]]+Table2[[#This Row],[Column8]]+Table2[[#This Row],[Column13]]+0</f>
        <v>133522.32999999999</v>
      </c>
      <c r="O397" s="19">
        <f t="shared" si="13"/>
        <v>21901570</v>
      </c>
    </row>
    <row r="398" spans="1:15" x14ac:dyDescent="0.25">
      <c r="A398" s="20" t="s">
        <v>407</v>
      </c>
      <c r="B398" s="5">
        <v>6328</v>
      </c>
      <c r="C398" s="8">
        <v>1824</v>
      </c>
      <c r="D398" s="6">
        <v>157</v>
      </c>
      <c r="E398" s="8">
        <v>1981</v>
      </c>
      <c r="F398" s="7">
        <v>79535</v>
      </c>
      <c r="G398" s="21">
        <f t="shared" si="12"/>
        <v>3.448808917513692E-3</v>
      </c>
      <c r="H398" s="41"/>
      <c r="I398" s="43"/>
      <c r="J398" s="46">
        <f>Table2[[#This Row],[Column6]]+Table2[[#This Row],[Column8]]+Table2[[#This Row],[Column9]]</f>
        <v>79535</v>
      </c>
      <c r="K398" s="69">
        <f>Table2[[#This Row],[Column10]]/J$432</f>
        <v>3.4499877568486279E-3</v>
      </c>
      <c r="L398" s="43">
        <f>D$441*Table2[[#This Row],[Column11]]</f>
        <v>3143.9565928773704</v>
      </c>
      <c r="M398" s="43">
        <f>ROUND(Table2[[#This Row],[Column9]]+Table2[[#This Row],[Column12]],2)</f>
        <v>3143.96</v>
      </c>
      <c r="N398" s="43">
        <f>Table2[[#This Row],[Column6]]+Table2[[#This Row],[Column8]]+Table2[[#This Row],[Column13]]+0</f>
        <v>82678.960000000006</v>
      </c>
      <c r="O398" s="19">
        <f t="shared" si="13"/>
        <v>21981105</v>
      </c>
    </row>
    <row r="399" spans="1:15" x14ac:dyDescent="0.25">
      <c r="A399" s="20" t="s">
        <v>408</v>
      </c>
      <c r="B399" s="5">
        <v>6370</v>
      </c>
      <c r="C399" s="8">
        <v>1027</v>
      </c>
      <c r="D399" s="6">
        <v>36</v>
      </c>
      <c r="E399" s="8">
        <v>1063</v>
      </c>
      <c r="F399" s="7">
        <v>61315</v>
      </c>
      <c r="G399" s="21">
        <f t="shared" si="12"/>
        <v>2.6587504718344379E-3</v>
      </c>
      <c r="H399" s="41"/>
      <c r="I399" s="43"/>
      <c r="J399" s="46">
        <f>Table2[[#This Row],[Column6]]+Table2[[#This Row],[Column8]]+Table2[[#This Row],[Column9]]</f>
        <v>61315</v>
      </c>
      <c r="K399" s="69">
        <f>Table2[[#This Row],[Column10]]/J$432</f>
        <v>2.6596592608433222E-3</v>
      </c>
      <c r="L399" s="43">
        <f>D$441*Table2[[#This Row],[Column11]]</f>
        <v>2423.7341861102154</v>
      </c>
      <c r="M399" s="43">
        <f>ROUND(Table2[[#This Row],[Column9]]+Table2[[#This Row],[Column12]],2)</f>
        <v>2423.73</v>
      </c>
      <c r="N399" s="43">
        <f>Table2[[#This Row],[Column6]]+Table2[[#This Row],[Column8]]+Table2[[#This Row],[Column13]]+0</f>
        <v>63738.73</v>
      </c>
      <c r="O399" s="19">
        <f t="shared" si="13"/>
        <v>22042420</v>
      </c>
    </row>
    <row r="400" spans="1:15" x14ac:dyDescent="0.25">
      <c r="A400" s="20" t="s">
        <v>409</v>
      </c>
      <c r="B400" s="5">
        <v>6321</v>
      </c>
      <c r="C400" s="6">
        <v>620</v>
      </c>
      <c r="D400" s="6">
        <v>38</v>
      </c>
      <c r="E400" s="6">
        <v>658</v>
      </c>
      <c r="F400" s="7">
        <v>63215</v>
      </c>
      <c r="G400" s="21">
        <f t="shared" si="12"/>
        <v>2.7411385644135039E-3</v>
      </c>
      <c r="H400" s="41"/>
      <c r="I400" s="43"/>
      <c r="J400" s="46">
        <f>Table2[[#This Row],[Column6]]+Table2[[#This Row],[Column8]]+Table2[[#This Row],[Column9]]</f>
        <v>63215</v>
      </c>
      <c r="K400" s="69">
        <f>Table2[[#This Row],[Column10]]/J$432</f>
        <v>2.742075514543107E-3</v>
      </c>
      <c r="L400" s="43">
        <f>D$441*Table2[[#This Row],[Column11]]</f>
        <v>2498.8397060255606</v>
      </c>
      <c r="M400" s="43">
        <f>ROUND(Table2[[#This Row],[Column9]]+Table2[[#This Row],[Column12]],2)</f>
        <v>2498.84</v>
      </c>
      <c r="N400" s="43">
        <f>Table2[[#This Row],[Column6]]+Table2[[#This Row],[Column8]]+Table2[[#This Row],[Column13]]+0</f>
        <v>65713.84</v>
      </c>
      <c r="O400" s="19">
        <f t="shared" si="13"/>
        <v>22105635</v>
      </c>
    </row>
    <row r="401" spans="1:15" x14ac:dyDescent="0.25">
      <c r="A401" s="20" t="s">
        <v>410</v>
      </c>
      <c r="B401" s="5">
        <v>6335</v>
      </c>
      <c r="C401" s="6">
        <v>707</v>
      </c>
      <c r="D401" s="6"/>
      <c r="E401" s="6">
        <v>707</v>
      </c>
      <c r="F401" s="7">
        <v>82310</v>
      </c>
      <c r="G401" s="21">
        <f t="shared" si="12"/>
        <v>3.5691388948331177E-3</v>
      </c>
      <c r="H401" s="41"/>
      <c r="I401" s="43"/>
      <c r="J401" s="46">
        <f>Table2[[#This Row],[Column6]]+Table2[[#This Row],[Column8]]+Table2[[#This Row],[Column9]]</f>
        <v>82310</v>
      </c>
      <c r="K401" s="69">
        <f>Table2[[#This Row],[Column10]]/J$432</f>
        <v>3.5703588642259456E-3</v>
      </c>
      <c r="L401" s="43">
        <f>D$441*Table2[[#This Row],[Column11]]</f>
        <v>3253.650181174783</v>
      </c>
      <c r="M401" s="43">
        <f>ROUND(Table2[[#This Row],[Column9]]+Table2[[#This Row],[Column12]],2)</f>
        <v>3253.65</v>
      </c>
      <c r="N401" s="43">
        <f>Table2[[#This Row],[Column6]]+Table2[[#This Row],[Column8]]+Table2[[#This Row],[Column13]]+0</f>
        <v>85563.65</v>
      </c>
      <c r="O401" s="19">
        <f t="shared" si="13"/>
        <v>22187945</v>
      </c>
    </row>
    <row r="402" spans="1:15" x14ac:dyDescent="0.25">
      <c r="A402" s="20" t="s">
        <v>411</v>
      </c>
      <c r="B402" s="5">
        <v>6354</v>
      </c>
      <c r="C402" s="6">
        <v>333</v>
      </c>
      <c r="D402" s="6"/>
      <c r="E402" s="6">
        <v>333</v>
      </c>
      <c r="F402" s="7">
        <v>18760</v>
      </c>
      <c r="G402" s="21">
        <f t="shared" si="12"/>
        <v>8.1347400883330443E-4</v>
      </c>
      <c r="H402" s="41"/>
      <c r="I402" s="43"/>
      <c r="J402" s="46">
        <f>Table2[[#This Row],[Column6]]+Table2[[#This Row],[Column8]]+Table2[[#This Row],[Column9]]</f>
        <v>18760</v>
      </c>
      <c r="K402" s="69">
        <f>Table2[[#This Row],[Column10]]/J$432</f>
        <v>8.1375206284629734E-4</v>
      </c>
      <c r="L402" s="43">
        <f>D$441*Table2[[#This Row],[Column11]]</f>
        <v>741.56818611151652</v>
      </c>
      <c r="M402" s="43">
        <f>ROUND(Table2[[#This Row],[Column9]]+Table2[[#This Row],[Column12]],2)</f>
        <v>741.57</v>
      </c>
      <c r="N402" s="43">
        <f>Table2[[#This Row],[Column6]]+Table2[[#This Row],[Column8]]+Table2[[#This Row],[Column13]]+0</f>
        <v>19501.57</v>
      </c>
      <c r="O402" s="19">
        <f t="shared" si="13"/>
        <v>22206705</v>
      </c>
    </row>
    <row r="403" spans="1:15" x14ac:dyDescent="0.25">
      <c r="A403" s="20" t="s">
        <v>412</v>
      </c>
      <c r="B403" s="5">
        <v>6384</v>
      </c>
      <c r="C403" s="6">
        <v>573</v>
      </c>
      <c r="D403" s="6">
        <v>62</v>
      </c>
      <c r="E403" s="6">
        <v>635</v>
      </c>
      <c r="F403" s="7">
        <v>41310</v>
      </c>
      <c r="G403" s="21">
        <f t="shared" si="12"/>
        <v>1.7912905812848511E-3</v>
      </c>
      <c r="H403" s="41"/>
      <c r="I403" s="43"/>
      <c r="J403" s="46">
        <f>Table2[[#This Row],[Column6]]+Table2[[#This Row],[Column8]]+Table2[[#This Row],[Column9]]</f>
        <v>41310</v>
      </c>
      <c r="K403" s="69">
        <f>Table2[[#This Row],[Column10]]/J$432</f>
        <v>1.79190286333585E-3</v>
      </c>
      <c r="L403" s="43">
        <f>D$441*Table2[[#This Row],[Column11]]</f>
        <v>1632.9521198436435</v>
      </c>
      <c r="M403" s="43">
        <f>ROUND(Table2[[#This Row],[Column9]]+Table2[[#This Row],[Column12]],2)</f>
        <v>1632.95</v>
      </c>
      <c r="N403" s="43">
        <f>Table2[[#This Row],[Column6]]+Table2[[#This Row],[Column8]]+Table2[[#This Row],[Column13]]+0</f>
        <v>42942.95</v>
      </c>
      <c r="O403" s="19">
        <f t="shared" si="13"/>
        <v>22248015</v>
      </c>
    </row>
    <row r="404" spans="1:15" x14ac:dyDescent="0.25">
      <c r="A404" s="20" t="s">
        <v>413</v>
      </c>
      <c r="B404" s="5">
        <v>6412</v>
      </c>
      <c r="C404" s="6">
        <v>455</v>
      </c>
      <c r="D404" s="6"/>
      <c r="E404" s="6">
        <v>455</v>
      </c>
      <c r="F404" s="7">
        <v>14060</v>
      </c>
      <c r="G404" s="21">
        <f t="shared" si="12"/>
        <v>6.0967188508508844E-4</v>
      </c>
      <c r="H404" s="41"/>
      <c r="I404" s="43"/>
      <c r="J404" s="46">
        <f>Table2[[#This Row],[Column6]]+Table2[[#This Row],[Column8]]+Table2[[#This Row],[Column9]]</f>
        <v>14060</v>
      </c>
      <c r="K404" s="69">
        <f>Table2[[#This Row],[Column10]]/J$432</f>
        <v>6.0988027737840836E-4</v>
      </c>
      <c r="L404" s="43">
        <f>D$441*Table2[[#This Row],[Column11]]</f>
        <v>555.78084737355664</v>
      </c>
      <c r="M404" s="43">
        <f>ROUND(Table2[[#This Row],[Column9]]+Table2[[#This Row],[Column12]],2)</f>
        <v>555.78</v>
      </c>
      <c r="N404" s="43">
        <f>Table2[[#This Row],[Column6]]+Table2[[#This Row],[Column8]]+Table2[[#This Row],[Column13]]+0</f>
        <v>14615.78</v>
      </c>
      <c r="O404" s="19">
        <f t="shared" si="13"/>
        <v>22262075</v>
      </c>
    </row>
    <row r="405" spans="1:15" x14ac:dyDescent="0.25">
      <c r="A405" s="20" t="s">
        <v>414</v>
      </c>
      <c r="B405" s="5">
        <v>6440</v>
      </c>
      <c r="C405" s="6">
        <v>122</v>
      </c>
      <c r="D405" s="6"/>
      <c r="E405" s="6">
        <v>122</v>
      </c>
      <c r="F405" s="7">
        <v>7970</v>
      </c>
      <c r="G405" s="21">
        <f t="shared" si="12"/>
        <v>3.4559636729218743E-4</v>
      </c>
      <c r="H405" s="41"/>
      <c r="I405" s="43"/>
      <c r="J405" s="46">
        <f>Table2[[#This Row],[Column6]]+Table2[[#This Row],[Column8]]+Table2[[#This Row],[Column9]]</f>
        <v>7970</v>
      </c>
      <c r="K405" s="69">
        <f>Table2[[#This Row],[Column10]]/J$432</f>
        <v>3.4571449578278197E-4</v>
      </c>
      <c r="L405" s="43">
        <f>D$441*Table2[[#This Row],[Column11]]</f>
        <v>315.04789143437029</v>
      </c>
      <c r="M405" s="43">
        <f>ROUND(Table2[[#This Row],[Column9]]+Table2[[#This Row],[Column12]],2)</f>
        <v>315.05</v>
      </c>
      <c r="N405" s="43">
        <f>Table2[[#This Row],[Column6]]+Table2[[#This Row],[Column8]]+Table2[[#This Row],[Column13]]+0</f>
        <v>8285.0499999999993</v>
      </c>
      <c r="O405" s="19">
        <f t="shared" si="13"/>
        <v>22270045</v>
      </c>
    </row>
    <row r="406" spans="1:15" x14ac:dyDescent="0.25">
      <c r="A406" s="20" t="s">
        <v>415</v>
      </c>
      <c r="B406" s="5">
        <v>6419</v>
      </c>
      <c r="C406" s="6"/>
      <c r="D406" s="6">
        <v>11</v>
      </c>
      <c r="E406" s="6">
        <v>11</v>
      </c>
      <c r="F406" s="7">
        <v>385</v>
      </c>
      <c r="G406" s="21">
        <f t="shared" si="12"/>
        <v>1.6694429285758111E-5</v>
      </c>
      <c r="H406" s="41"/>
      <c r="I406" s="43"/>
      <c r="J406" s="46">
        <f>Table2[[#This Row],[Column6]]+Table2[[#This Row],[Column8]]+Table2[[#This Row],[Column9]]</f>
        <v>385</v>
      </c>
      <c r="K406" s="69">
        <f>Table2[[#This Row],[Column10]]/J$432</f>
        <v>1.6700135618114313E-5</v>
      </c>
      <c r="L406" s="43">
        <f>D$441*Table2[[#This Row],[Column11]]</f>
        <v>15.218750088109482</v>
      </c>
      <c r="M406" s="43">
        <f>ROUND(Table2[[#This Row],[Column9]]+Table2[[#This Row],[Column12]],2)</f>
        <v>15.22</v>
      </c>
      <c r="N406" s="43">
        <f>Table2[[#This Row],[Column6]]+Table2[[#This Row],[Column8]]+Table2[[#This Row],[Column13]]+0</f>
        <v>400.22</v>
      </c>
      <c r="O406" s="19">
        <f t="shared" si="13"/>
        <v>22270430</v>
      </c>
    </row>
    <row r="407" spans="1:15" x14ac:dyDescent="0.25">
      <c r="A407" s="20" t="s">
        <v>416</v>
      </c>
      <c r="B407" s="5">
        <v>6426</v>
      </c>
      <c r="C407" s="6">
        <v>567</v>
      </c>
      <c r="D407" s="6">
        <v>18</v>
      </c>
      <c r="E407" s="6">
        <v>585</v>
      </c>
      <c r="F407" s="7">
        <v>50660</v>
      </c>
      <c r="G407" s="21">
        <f t="shared" si="12"/>
        <v>2.1967267210818335E-3</v>
      </c>
      <c r="H407" s="41"/>
      <c r="I407" s="43"/>
      <c r="J407" s="46">
        <f>Table2[[#This Row],[Column6]]+Table2[[#This Row],[Column8]]+Table2[[#This Row],[Column9]]</f>
        <v>50660</v>
      </c>
      <c r="K407" s="69">
        <f>Table2[[#This Row],[Column10]]/J$432</f>
        <v>2.1974775854900546E-3</v>
      </c>
      <c r="L407" s="43">
        <f>D$441*Table2[[#This Row],[Column11]]</f>
        <v>2002.5503362691593</v>
      </c>
      <c r="M407" s="43">
        <f>ROUND(Table2[[#This Row],[Column9]]+Table2[[#This Row],[Column12]],2)</f>
        <v>2002.55</v>
      </c>
      <c r="N407" s="43">
        <f>Table2[[#This Row],[Column6]]+Table2[[#This Row],[Column8]]+Table2[[#This Row],[Column13]]+0</f>
        <v>52662.55</v>
      </c>
      <c r="O407" s="19">
        <f t="shared" si="13"/>
        <v>22321090</v>
      </c>
    </row>
    <row r="408" spans="1:15" x14ac:dyDescent="0.25">
      <c r="A408" s="20" t="s">
        <v>417</v>
      </c>
      <c r="B408" s="5">
        <v>6461</v>
      </c>
      <c r="C408" s="6">
        <v>919</v>
      </c>
      <c r="D408" s="6">
        <v>8</v>
      </c>
      <c r="E408" s="6">
        <v>927</v>
      </c>
      <c r="F408" s="7">
        <v>40445</v>
      </c>
      <c r="G408" s="21">
        <f t="shared" si="12"/>
        <v>1.7537823180843815E-3</v>
      </c>
      <c r="H408" s="41"/>
      <c r="I408" s="43"/>
      <c r="J408" s="46">
        <f>Table2[[#This Row],[Column6]]+Table2[[#This Row],[Column8]]+Table2[[#This Row],[Column9]]</f>
        <v>40445</v>
      </c>
      <c r="K408" s="69">
        <f>Table2[[#This Row],[Column10]]/J$432</f>
        <v>1.754381779414632E-3</v>
      </c>
      <c r="L408" s="43">
        <f>D$441*Table2[[#This Row],[Column11]]</f>
        <v>1598.759343671657</v>
      </c>
      <c r="M408" s="43">
        <f>ROUND(Table2[[#This Row],[Column9]]+Table2[[#This Row],[Column12]],2)</f>
        <v>1598.76</v>
      </c>
      <c r="N408" s="43">
        <f>Table2[[#This Row],[Column6]]+Table2[[#This Row],[Column8]]+Table2[[#This Row],[Column13]]+0</f>
        <v>42043.76</v>
      </c>
      <c r="O408" s="19">
        <f t="shared" si="13"/>
        <v>22361535</v>
      </c>
    </row>
    <row r="409" spans="1:15" x14ac:dyDescent="0.25">
      <c r="A409" s="20" t="s">
        <v>418</v>
      </c>
      <c r="B409" s="5">
        <v>6470</v>
      </c>
      <c r="C409" s="6">
        <v>930</v>
      </c>
      <c r="D409" s="6">
        <v>58</v>
      </c>
      <c r="E409" s="6">
        <v>988</v>
      </c>
      <c r="F409" s="7">
        <v>23680</v>
      </c>
      <c r="G409" s="21">
        <f t="shared" si="12"/>
        <v>1.0268158064590963E-3</v>
      </c>
      <c r="H409" s="41"/>
      <c r="I409" s="43"/>
      <c r="J409" s="46">
        <f>Table2[[#This Row],[Column6]]+Table2[[#This Row],[Column8]]+Table2[[#This Row],[Column9]]</f>
        <v>23680</v>
      </c>
      <c r="K409" s="69">
        <f>Table2[[#This Row],[Column10]]/J$432</f>
        <v>1.0271667829531087E-3</v>
      </c>
      <c r="L409" s="43">
        <f>D$441*Table2[[#This Row],[Column11]]</f>
        <v>936.05195347125323</v>
      </c>
      <c r="M409" s="43">
        <f>ROUND(Table2[[#This Row],[Column9]]+Table2[[#This Row],[Column12]],2)</f>
        <v>936.05</v>
      </c>
      <c r="N409" s="43">
        <f>Table2[[#This Row],[Column6]]+Table2[[#This Row],[Column8]]+Table2[[#This Row],[Column13]]+0</f>
        <v>24616.05</v>
      </c>
      <c r="O409" s="19">
        <f t="shared" si="13"/>
        <v>22385215</v>
      </c>
    </row>
    <row r="410" spans="1:15" x14ac:dyDescent="0.25">
      <c r="A410" s="20" t="s">
        <v>419</v>
      </c>
      <c r="B410" s="5">
        <v>6475</v>
      </c>
      <c r="C410" s="6">
        <v>437</v>
      </c>
      <c r="D410" s="6"/>
      <c r="E410" s="6">
        <v>437</v>
      </c>
      <c r="F410" s="7">
        <v>48010</v>
      </c>
      <c r="G410" s="21">
        <f t="shared" si="12"/>
        <v>2.0818170130110312E-3</v>
      </c>
      <c r="H410" s="41"/>
      <c r="I410" s="43"/>
      <c r="J410" s="46">
        <f>Table2[[#This Row],[Column6]]+Table2[[#This Row],[Column8]]+Table2[[#This Row],[Column9]]</f>
        <v>48010</v>
      </c>
      <c r="K410" s="69">
        <f>Table2[[#This Row],[Column10]]/J$432</f>
        <v>2.0825286000666706E-3</v>
      </c>
      <c r="L410" s="43">
        <f>D$441*Table2[[#This Row],[Column11]]</f>
        <v>1897.7979005977566</v>
      </c>
      <c r="M410" s="43">
        <f>ROUND(Table2[[#This Row],[Column9]]+Table2[[#This Row],[Column12]],2)</f>
        <v>1897.8</v>
      </c>
      <c r="N410" s="43">
        <f>Table2[[#This Row],[Column6]]+Table2[[#This Row],[Column8]]+Table2[[#This Row],[Column13]]+0</f>
        <v>49907.8</v>
      </c>
      <c r="O410" s="19">
        <f t="shared" si="13"/>
        <v>22433225</v>
      </c>
    </row>
    <row r="411" spans="1:15" x14ac:dyDescent="0.25">
      <c r="A411" s="20" t="s">
        <v>420</v>
      </c>
      <c r="B411" s="5">
        <v>6482</v>
      </c>
      <c r="C411" s="6">
        <v>335</v>
      </c>
      <c r="D411" s="6"/>
      <c r="E411" s="6">
        <v>335</v>
      </c>
      <c r="F411" s="7">
        <v>7625</v>
      </c>
      <c r="G411" s="21">
        <f t="shared" si="12"/>
        <v>3.3063642416598861E-4</v>
      </c>
      <c r="H411" s="41"/>
      <c r="I411" s="43"/>
      <c r="J411" s="46">
        <f>Table2[[#This Row],[Column6]]+Table2[[#This Row],[Column8]]+Table2[[#This Row],[Column9]]</f>
        <v>7625</v>
      </c>
      <c r="K411" s="69">
        <f>Table2[[#This Row],[Column10]]/J$432</f>
        <v>3.3074943918992632E-4</v>
      </c>
      <c r="L411" s="43">
        <f>D$441*Table2[[#This Row],[Column11]]</f>
        <v>301.4103101865839</v>
      </c>
      <c r="M411" s="43">
        <f>ROUND(Table2[[#This Row],[Column9]]+Table2[[#This Row],[Column12]],2)</f>
        <v>301.41000000000003</v>
      </c>
      <c r="N411" s="43">
        <f>Table2[[#This Row],[Column6]]+Table2[[#This Row],[Column8]]+Table2[[#This Row],[Column13]]+0</f>
        <v>7926.41</v>
      </c>
      <c r="O411" s="19">
        <f t="shared" si="13"/>
        <v>22440850</v>
      </c>
    </row>
    <row r="412" spans="1:15" x14ac:dyDescent="0.25">
      <c r="A412" s="20" t="s">
        <v>421</v>
      </c>
      <c r="B412" s="5">
        <v>6545</v>
      </c>
      <c r="C412" s="6">
        <v>716</v>
      </c>
      <c r="D412" s="6"/>
      <c r="E412" s="6">
        <v>716</v>
      </c>
      <c r="F412" s="7">
        <v>28475</v>
      </c>
      <c r="G412" s="21">
        <f t="shared" si="12"/>
        <v>1.2347373348362656E-3</v>
      </c>
      <c r="H412" s="41"/>
      <c r="I412" s="43"/>
      <c r="J412" s="46">
        <f>Table2[[#This Row],[Column6]]+Table2[[#This Row],[Column8]]+Table2[[#This Row],[Column9]]</f>
        <v>28475</v>
      </c>
      <c r="K412" s="69">
        <f>Table2[[#This Row],[Column10]]/J$432</f>
        <v>1.235159381105987E-3</v>
      </c>
      <c r="L412" s="43">
        <f>D$441*Table2[[#This Row],[Column11]]</f>
        <v>1125.5945682049805</v>
      </c>
      <c r="M412" s="43">
        <f>ROUND(Table2[[#This Row],[Column9]]+Table2[[#This Row],[Column12]],2)</f>
        <v>1125.5899999999999</v>
      </c>
      <c r="N412" s="43">
        <f>Table2[[#This Row],[Column6]]+Table2[[#This Row],[Column8]]+Table2[[#This Row],[Column13]]+0</f>
        <v>29600.59</v>
      </c>
      <c r="O412" s="19">
        <f t="shared" si="13"/>
        <v>22469325</v>
      </c>
    </row>
    <row r="413" spans="1:15" x14ac:dyDescent="0.25">
      <c r="A413" s="20" t="s">
        <v>422</v>
      </c>
      <c r="B413" s="5">
        <v>6608</v>
      </c>
      <c r="C413" s="8">
        <v>1025</v>
      </c>
      <c r="D413" s="6"/>
      <c r="E413" s="8">
        <v>1025</v>
      </c>
      <c r="F413" s="7">
        <v>63720</v>
      </c>
      <c r="G413" s="21">
        <f t="shared" si="12"/>
        <v>2.76303645217794E-3</v>
      </c>
      <c r="H413" s="41"/>
      <c r="I413" s="43"/>
      <c r="J413" s="46">
        <f>Table2[[#This Row],[Column6]]+Table2[[#This Row],[Column8]]+Table2[[#This Row],[Column9]]</f>
        <v>63720</v>
      </c>
      <c r="K413" s="69">
        <f>Table2[[#This Row],[Column10]]/J$432</f>
        <v>2.7639808872369971E-3</v>
      </c>
      <c r="L413" s="43">
        <f>D$441*Table2[[#This Row],[Column11]]</f>
        <v>2518.801962634639</v>
      </c>
      <c r="M413" s="43">
        <f>ROUND(Table2[[#This Row],[Column9]]+Table2[[#This Row],[Column12]],2)</f>
        <v>2518.8000000000002</v>
      </c>
      <c r="N413" s="43">
        <f>Table2[[#This Row],[Column6]]+Table2[[#This Row],[Column8]]+Table2[[#This Row],[Column13]]+0</f>
        <v>66238.8</v>
      </c>
      <c r="O413" s="19">
        <f t="shared" si="13"/>
        <v>22533045</v>
      </c>
    </row>
    <row r="414" spans="1:15" x14ac:dyDescent="0.25">
      <c r="A414" s="20" t="s">
        <v>423</v>
      </c>
      <c r="B414" s="5">
        <v>6615</v>
      </c>
      <c r="C414" s="6">
        <v>271</v>
      </c>
      <c r="D414" s="6"/>
      <c r="E414" s="6">
        <v>271</v>
      </c>
      <c r="F414" s="7">
        <v>30135</v>
      </c>
      <c r="G414" s="21">
        <f t="shared" si="12"/>
        <v>1.3067185104579759E-3</v>
      </c>
      <c r="H414" s="41"/>
      <c r="I414" s="43"/>
      <c r="J414" s="46">
        <f>Table2[[#This Row],[Column6]]+Table2[[#This Row],[Column8]]+Table2[[#This Row],[Column9]]</f>
        <v>30135</v>
      </c>
      <c r="K414" s="69">
        <f>Table2[[#This Row],[Column10]]/J$432</f>
        <v>1.3071651606542203E-3</v>
      </c>
      <c r="L414" s="43">
        <f>D$441*Table2[[#This Row],[Column11]]</f>
        <v>1191.2130750783876</v>
      </c>
      <c r="M414" s="43">
        <f>ROUND(Table2[[#This Row],[Column9]]+Table2[[#This Row],[Column12]],2)</f>
        <v>1191.21</v>
      </c>
      <c r="N414" s="43">
        <f>Table2[[#This Row],[Column6]]+Table2[[#This Row],[Column8]]+Table2[[#This Row],[Column13]]+0</f>
        <v>31326.21</v>
      </c>
      <c r="O414" s="19">
        <f t="shared" si="13"/>
        <v>22563180</v>
      </c>
    </row>
    <row r="415" spans="1:15" x14ac:dyDescent="0.25">
      <c r="A415" s="20" t="s">
        <v>424</v>
      </c>
      <c r="B415" s="5">
        <v>6678</v>
      </c>
      <c r="C415" s="8">
        <v>1128</v>
      </c>
      <c r="D415" s="6">
        <v>16</v>
      </c>
      <c r="E415" s="8">
        <v>1144</v>
      </c>
      <c r="F415" s="7">
        <v>76155</v>
      </c>
      <c r="G415" s="21">
        <f t="shared" si="12"/>
        <v>3.3022448370309326E-3</v>
      </c>
      <c r="H415" s="48">
        <v>-455</v>
      </c>
      <c r="I415" s="43"/>
      <c r="J415" s="46">
        <f>Table2[[#This Row],[Column6]]+Table2[[#This Row],[Column8]]+Table2[[#This Row],[Column9]]</f>
        <v>75700</v>
      </c>
      <c r="K415" s="69">
        <f>Table2[[#This Row],[Column10]]/J$432</f>
        <v>3.2836370553019569E-3</v>
      </c>
      <c r="L415" s="43">
        <f>D$441*Table2[[#This Row],[Column11]]</f>
        <v>2992.3620303113967</v>
      </c>
      <c r="M415" s="43">
        <f>ROUND(Table2[[#This Row],[Column9]]+Table2[[#This Row],[Column12]],2)</f>
        <v>2992.36</v>
      </c>
      <c r="N415" s="43">
        <f>Table2[[#This Row],[Column6]]+Table2[[#This Row],[Column8]]+Table2[[#This Row],[Column13]]+0</f>
        <v>78692.36</v>
      </c>
      <c r="O415" s="19">
        <f t="shared" si="13"/>
        <v>22639335</v>
      </c>
    </row>
    <row r="416" spans="1:15" x14ac:dyDescent="0.25">
      <c r="A416" s="20" t="s">
        <v>425</v>
      </c>
      <c r="B416" s="5">
        <v>469</v>
      </c>
      <c r="C416" s="6">
        <v>623</v>
      </c>
      <c r="D416" s="6">
        <v>18</v>
      </c>
      <c r="E416" s="6">
        <v>641</v>
      </c>
      <c r="F416" s="7">
        <v>22040</v>
      </c>
      <c r="G416" s="21">
        <f t="shared" si="12"/>
        <v>9.5570187391716573E-4</v>
      </c>
      <c r="H416" s="41"/>
      <c r="I416" s="43"/>
      <c r="J416" s="46">
        <f>Table2[[#This Row],[Column6]]+Table2[[#This Row],[Column8]]+Table2[[#This Row],[Column9]]</f>
        <v>22040</v>
      </c>
      <c r="K416" s="69">
        <f>Table2[[#This Row],[Column10]]/J$432</f>
        <v>9.5602854291750505E-4</v>
      </c>
      <c r="L416" s="43">
        <f>D$441*Table2[[#This Row],[Column11]]</f>
        <v>871.22403101800774</v>
      </c>
      <c r="M416" s="43">
        <f>ROUND(Table2[[#This Row],[Column9]]+Table2[[#This Row],[Column12]],2)</f>
        <v>871.22</v>
      </c>
      <c r="N416" s="43">
        <f>Table2[[#This Row],[Column6]]+Table2[[#This Row],[Column8]]+Table2[[#This Row],[Column13]]+0</f>
        <v>22911.22</v>
      </c>
      <c r="O416" s="19">
        <f t="shared" si="13"/>
        <v>22661375</v>
      </c>
    </row>
    <row r="417" spans="1:15" x14ac:dyDescent="0.25">
      <c r="A417" s="20" t="s">
        <v>426</v>
      </c>
      <c r="B417" s="5">
        <v>6685</v>
      </c>
      <c r="C417" s="8">
        <v>2719</v>
      </c>
      <c r="D417" s="6">
        <v>209</v>
      </c>
      <c r="E417" s="8">
        <v>2928</v>
      </c>
      <c r="F417" s="7">
        <v>133055</v>
      </c>
      <c r="G417" s="21">
        <f t="shared" si="12"/>
        <v>5.7695513990040151E-3</v>
      </c>
      <c r="H417" s="41"/>
      <c r="I417" s="43"/>
      <c r="J417" s="46">
        <f>Table2[[#This Row],[Column6]]+Table2[[#This Row],[Column8]]+Table2[[#This Row],[Column9]]</f>
        <v>133055</v>
      </c>
      <c r="K417" s="69">
        <f>Table2[[#This Row],[Column10]]/J$432</f>
        <v>5.7715234926446748E-3</v>
      </c>
      <c r="L417" s="43">
        <f>D$441*Table2[[#This Row],[Column11]]</f>
        <v>5259.5605012296292</v>
      </c>
      <c r="M417" s="43">
        <f>ROUND(Table2[[#This Row],[Column9]]+Table2[[#This Row],[Column12]],2)</f>
        <v>5259.56</v>
      </c>
      <c r="N417" s="43">
        <f>Table2[[#This Row],[Column6]]+Table2[[#This Row],[Column8]]+Table2[[#This Row],[Column13]]+0</f>
        <v>138314.56</v>
      </c>
      <c r="O417" s="19">
        <f t="shared" si="13"/>
        <v>22794430</v>
      </c>
    </row>
    <row r="418" spans="1:15" x14ac:dyDescent="0.25">
      <c r="A418" s="20" t="s">
        <v>427</v>
      </c>
      <c r="B418" s="5">
        <v>6692</v>
      </c>
      <c r="C418" s="6">
        <v>754</v>
      </c>
      <c r="D418" s="6"/>
      <c r="E418" s="6">
        <v>754</v>
      </c>
      <c r="F418" s="7">
        <v>59055</v>
      </c>
      <c r="G418" s="21">
        <f t="shared" si="12"/>
        <v>2.5607520038193384E-3</v>
      </c>
      <c r="H418" s="41"/>
      <c r="I418" s="43"/>
      <c r="J418" s="46">
        <f>Table2[[#This Row],[Column6]]+Table2[[#This Row],[Column8]]+Table2[[#This Row],[Column9]]</f>
        <v>59055</v>
      </c>
      <c r="K418" s="69">
        <f>Table2[[#This Row],[Column10]]/J$432</f>
        <v>2.5616272959162094E-3</v>
      </c>
      <c r="L418" s="43">
        <f>D$441*Table2[[#This Row],[Column11]]</f>
        <v>2334.3981466319619</v>
      </c>
      <c r="M418" s="43">
        <f>ROUND(Table2[[#This Row],[Column9]]+Table2[[#This Row],[Column12]],2)</f>
        <v>2334.4</v>
      </c>
      <c r="N418" s="43">
        <f>Table2[[#This Row],[Column6]]+Table2[[#This Row],[Column8]]+Table2[[#This Row],[Column13]]+0</f>
        <v>61389.4</v>
      </c>
      <c r="O418" s="19">
        <f t="shared" si="13"/>
        <v>22853485</v>
      </c>
    </row>
    <row r="419" spans="1:15" x14ac:dyDescent="0.25">
      <c r="A419" s="20" t="s">
        <v>428</v>
      </c>
      <c r="B419" s="5">
        <v>6713</v>
      </c>
      <c r="C419" s="6">
        <v>330</v>
      </c>
      <c r="D419" s="6">
        <v>24</v>
      </c>
      <c r="E419" s="6">
        <v>354</v>
      </c>
      <c r="F419" s="7">
        <v>17810</v>
      </c>
      <c r="G419" s="21">
        <f t="shared" si="12"/>
        <v>7.7227996254377142E-4</v>
      </c>
      <c r="H419" s="41"/>
      <c r="I419" s="43"/>
      <c r="J419" s="46">
        <f>Table2[[#This Row],[Column6]]+Table2[[#This Row],[Column8]]+Table2[[#This Row],[Column9]]</f>
        <v>17810</v>
      </c>
      <c r="K419" s="69">
        <f>Table2[[#This Row],[Column10]]/J$432</f>
        <v>7.7254393599640494E-4</v>
      </c>
      <c r="L419" s="43">
        <f>D$441*Table2[[#This Row],[Column11]]</f>
        <v>704.0154261538438</v>
      </c>
      <c r="M419" s="43">
        <f>ROUND(Table2[[#This Row],[Column9]]+Table2[[#This Row],[Column12]],2)</f>
        <v>704.02</v>
      </c>
      <c r="N419" s="43">
        <f>Table2[[#This Row],[Column6]]+Table2[[#This Row],[Column8]]+Table2[[#This Row],[Column13]]+0</f>
        <v>18514.02</v>
      </c>
      <c r="O419" s="19">
        <f t="shared" si="13"/>
        <v>22871295</v>
      </c>
    </row>
    <row r="420" spans="1:15" x14ac:dyDescent="0.25">
      <c r="A420" s="20" t="s">
        <v>429</v>
      </c>
      <c r="B420" s="5">
        <v>6720</v>
      </c>
      <c r="C420" s="6">
        <v>405</v>
      </c>
      <c r="D420" s="6"/>
      <c r="E420" s="6">
        <v>405</v>
      </c>
      <c r="F420" s="7">
        <v>17905</v>
      </c>
      <c r="G420" s="21">
        <f t="shared" si="12"/>
        <v>7.7639936717272472E-4</v>
      </c>
      <c r="H420" s="41"/>
      <c r="I420" s="43"/>
      <c r="J420" s="46">
        <f>Table2[[#This Row],[Column6]]+Table2[[#This Row],[Column8]]+Table2[[#This Row],[Column9]]</f>
        <v>17905</v>
      </c>
      <c r="K420" s="69">
        <f>Table2[[#This Row],[Column10]]/J$432</f>
        <v>7.7666474868139416E-4</v>
      </c>
      <c r="L420" s="43">
        <f>D$441*Table2[[#This Row],[Column11]]</f>
        <v>707.77070214961111</v>
      </c>
      <c r="M420" s="43">
        <f>ROUND(Table2[[#This Row],[Column9]]+Table2[[#This Row],[Column12]],2)</f>
        <v>707.77</v>
      </c>
      <c r="N420" s="43">
        <f>Table2[[#This Row],[Column6]]+Table2[[#This Row],[Column8]]+Table2[[#This Row],[Column13]]+0</f>
        <v>18612.77</v>
      </c>
      <c r="O420" s="19">
        <f t="shared" si="13"/>
        <v>22889200</v>
      </c>
    </row>
    <row r="421" spans="1:15" x14ac:dyDescent="0.25">
      <c r="A421" s="20" t="s">
        <v>430</v>
      </c>
      <c r="B421" s="5">
        <v>6734</v>
      </c>
      <c r="C421" s="8">
        <v>1247</v>
      </c>
      <c r="D421" s="6">
        <v>123</v>
      </c>
      <c r="E421" s="8">
        <v>1370</v>
      </c>
      <c r="F421" s="7">
        <v>48220</v>
      </c>
      <c r="G421" s="21">
        <f t="shared" si="12"/>
        <v>2.0909230653487175E-3</v>
      </c>
      <c r="H421" s="41"/>
      <c r="I421" s="43"/>
      <c r="J421" s="46">
        <f>Table2[[#This Row],[Column6]]+Table2[[#This Row],[Column8]]+Table2[[#This Row],[Column9]]</f>
        <v>48220</v>
      </c>
      <c r="K421" s="69">
        <f>Table2[[#This Row],[Column10]]/J$432</f>
        <v>2.0916377649492783E-3</v>
      </c>
      <c r="L421" s="43">
        <f>D$441*Table2[[#This Row],[Column11]]</f>
        <v>1906.0990370094526</v>
      </c>
      <c r="M421" s="43">
        <f>ROUND(Table2[[#This Row],[Column9]]+Table2[[#This Row],[Column12]],2)</f>
        <v>1906.1</v>
      </c>
      <c r="N421" s="43">
        <f>Table2[[#This Row],[Column6]]+Table2[[#This Row],[Column8]]+Table2[[#This Row],[Column13]]+0</f>
        <v>50126.1</v>
      </c>
      <c r="O421" s="19">
        <f t="shared" si="13"/>
        <v>22937420</v>
      </c>
    </row>
    <row r="422" spans="1:15" x14ac:dyDescent="0.25">
      <c r="A422" s="20" t="s">
        <v>431</v>
      </c>
      <c r="B422" s="5">
        <v>6748</v>
      </c>
      <c r="C422" s="6">
        <v>319</v>
      </c>
      <c r="D422" s="6"/>
      <c r="E422" s="6">
        <v>319</v>
      </c>
      <c r="F422" s="7">
        <v>13115</v>
      </c>
      <c r="G422" s="21">
        <f t="shared" si="12"/>
        <v>5.6869464956550036E-4</v>
      </c>
      <c r="H422" s="42"/>
      <c r="I422" s="43"/>
      <c r="J422" s="46">
        <f>Table2[[#This Row],[Column6]]+Table2[[#This Row],[Column8]]+Table2[[#This Row],[Column9]]</f>
        <v>13115</v>
      </c>
      <c r="K422" s="69">
        <f>Table2[[#This Row],[Column10]]/J$432</f>
        <v>5.6888903540667319E-4</v>
      </c>
      <c r="L422" s="43">
        <f>D$441*Table2[[#This Row],[Column11]]</f>
        <v>518.42573352092427</v>
      </c>
      <c r="M422" s="43">
        <f>ROUND(Table2[[#This Row],[Column9]]+Table2[[#This Row],[Column12]],2)</f>
        <v>518.42999999999995</v>
      </c>
      <c r="N422" s="43">
        <f>Table2[[#This Row],[Column6]]+Table2[[#This Row],[Column8]]+Table2[[#This Row],[Column13]]+0</f>
        <v>13633.43</v>
      </c>
      <c r="O422" s="19">
        <f t="shared" si="13"/>
        <v>22950535</v>
      </c>
    </row>
    <row r="423" spans="1:15" ht="8.35" customHeight="1" x14ac:dyDescent="0.25">
      <c r="A423" s="25"/>
      <c r="B423" s="26"/>
      <c r="C423" s="27"/>
      <c r="D423" s="27"/>
      <c r="E423" s="27"/>
      <c r="F423" s="28"/>
      <c r="G423" s="37"/>
      <c r="H423" s="29"/>
      <c r="I423" s="38"/>
      <c r="J423" s="38"/>
      <c r="K423" s="38"/>
      <c r="L423" s="33"/>
      <c r="M423" s="33"/>
      <c r="N423" s="33"/>
      <c r="O423" s="19">
        <f>O422+F423</f>
        <v>22950535</v>
      </c>
    </row>
    <row r="424" spans="1:15" ht="0.7" customHeight="1" x14ac:dyDescent="0.25">
      <c r="A424" s="20" t="s">
        <v>440</v>
      </c>
      <c r="B424" s="5" t="s">
        <v>441</v>
      </c>
      <c r="C424" s="6" t="s">
        <v>442</v>
      </c>
      <c r="D424" s="6" t="s">
        <v>443</v>
      </c>
      <c r="E424" s="6" t="s">
        <v>444</v>
      </c>
      <c r="F424" s="7" t="s">
        <v>445</v>
      </c>
      <c r="G424" s="21" t="s">
        <v>446</v>
      </c>
      <c r="H424" s="50" t="s">
        <v>451</v>
      </c>
      <c r="I424" s="51" t="s">
        <v>452</v>
      </c>
      <c r="J424" s="51" t="s">
        <v>453</v>
      </c>
      <c r="K424" s="50" t="s">
        <v>458</v>
      </c>
      <c r="L424" s="51" t="s">
        <v>462</v>
      </c>
      <c r="M424" s="51" t="s">
        <v>463</v>
      </c>
      <c r="N424" s="51" t="s">
        <v>466</v>
      </c>
      <c r="O424" s="19">
        <f t="shared" ref="O424:O429" si="14">O423+F425</f>
        <v>22962225</v>
      </c>
    </row>
    <row r="425" spans="1:15" x14ac:dyDescent="0.25">
      <c r="A425" s="20" t="s">
        <v>90</v>
      </c>
      <c r="B425" s="5">
        <v>8109</v>
      </c>
      <c r="C425" s="6">
        <v>334</v>
      </c>
      <c r="D425" s="6"/>
      <c r="E425" s="6">
        <v>334</v>
      </c>
      <c r="F425" s="7">
        <v>11690</v>
      </c>
      <c r="G425" s="21">
        <f t="shared" ref="G425:G430" si="15">F425/F$432</f>
        <v>5.0690358013120084E-4</v>
      </c>
      <c r="H425" s="43">
        <v>0</v>
      </c>
      <c r="I425" s="43">
        <v>0</v>
      </c>
      <c r="J425" s="43">
        <f>Table5[[#This Row],[Column6]]+Table5[[#This Row],[Column8]]+Table5[[#This Row],[Column9]]</f>
        <v>11690</v>
      </c>
      <c r="K425" s="69">
        <f>Table5[[#This Row],[Column10]]/J$432</f>
        <v>5.070768451318346E-4</v>
      </c>
      <c r="L425" s="43">
        <f>D$441*Table5[[#This Row],[Column11]]</f>
        <v>462.09659358441519</v>
      </c>
      <c r="M425" s="43">
        <f>ROUND(Table5[[#This Row],[Column9]]+Table5[[#This Row],[Column12]],2)</f>
        <v>462.1</v>
      </c>
      <c r="N425" s="43">
        <f>Table5[[#This Row],[Column6]]+Table5[[#This Row],[Column8]]+Table5[[#This Row],[Column13]]+0</f>
        <v>12152.1</v>
      </c>
      <c r="O425" s="19">
        <f t="shared" si="14"/>
        <v>22970070</v>
      </c>
    </row>
    <row r="426" spans="1:15" x14ac:dyDescent="0.25">
      <c r="A426" s="20" t="s">
        <v>231</v>
      </c>
      <c r="B426" s="5">
        <v>8129</v>
      </c>
      <c r="C426" s="6">
        <v>219</v>
      </c>
      <c r="D426" s="6"/>
      <c r="E426" s="6">
        <v>219</v>
      </c>
      <c r="F426" s="7">
        <v>7845</v>
      </c>
      <c r="G426" s="21">
        <f t="shared" si="15"/>
        <v>3.4017609804356467E-4</v>
      </c>
      <c r="H426" s="43"/>
      <c r="I426" s="43"/>
      <c r="J426" s="43">
        <f>Table5[[#This Row],[Column6]]+Table5[[#This Row],[Column8]]+Table5[[#This Row],[Column9]]</f>
        <v>7845</v>
      </c>
      <c r="K426" s="69">
        <f>Table5[[#This Row],[Column10]]/J$432</f>
        <v>3.4029237382884875E-4</v>
      </c>
      <c r="L426" s="43">
        <f>D$441*Table5[[#This Row],[Column11]]</f>
        <v>310.10673880836072</v>
      </c>
      <c r="M426" s="43">
        <f>ROUND(Table5[[#This Row],[Column9]]+Table5[[#This Row],[Column12]],2)</f>
        <v>310.11</v>
      </c>
      <c r="N426" s="43">
        <f>Table5[[#This Row],[Column6]]+Table5[[#This Row],[Column8]]+Table5[[#This Row],[Column13]]+0</f>
        <v>8155.11</v>
      </c>
      <c r="O426" s="19">
        <f t="shared" si="14"/>
        <v>22978525</v>
      </c>
    </row>
    <row r="427" spans="1:15" x14ac:dyDescent="0.25">
      <c r="A427" s="20" t="s">
        <v>233</v>
      </c>
      <c r="B427" s="5">
        <v>8127</v>
      </c>
      <c r="C427" s="6">
        <v>197</v>
      </c>
      <c r="D427" s="6"/>
      <c r="E427" s="6">
        <v>197</v>
      </c>
      <c r="F427" s="7">
        <v>8455</v>
      </c>
      <c r="G427" s="21">
        <f t="shared" si="15"/>
        <v>3.6662701197684374E-4</v>
      </c>
      <c r="H427" s="43"/>
      <c r="I427" s="43"/>
      <c r="J427" s="43">
        <f>Table5[[#This Row],[Column6]]+Table5[[#This Row],[Column8]]+Table5[[#This Row],[Column9]]</f>
        <v>8455</v>
      </c>
      <c r="K427" s="69">
        <f>Table5[[#This Row],[Column10]]/J$432</f>
        <v>3.6675232896404288E-4</v>
      </c>
      <c r="L427" s="43">
        <f>D$441*Table5[[#This Row],[Column11]]</f>
        <v>334.21956362328746</v>
      </c>
      <c r="M427" s="43">
        <f>ROUND(Table5[[#This Row],[Column9]]+Table5[[#This Row],[Column12]],2)</f>
        <v>334.22</v>
      </c>
      <c r="N427" s="43">
        <f>Table5[[#This Row],[Column6]]+Table5[[#This Row],[Column8]]+Table5[[#This Row],[Column13]]+0</f>
        <v>8789.2199999999993</v>
      </c>
      <c r="O427" s="19">
        <f t="shared" si="14"/>
        <v>23043400</v>
      </c>
    </row>
    <row r="428" spans="1:15" x14ac:dyDescent="0.25">
      <c r="A428" s="20" t="s">
        <v>235</v>
      </c>
      <c r="B428" s="5">
        <v>8106</v>
      </c>
      <c r="C428" s="6">
        <v>853</v>
      </c>
      <c r="D428" s="6"/>
      <c r="E428" s="6">
        <v>853</v>
      </c>
      <c r="F428" s="7">
        <v>64875</v>
      </c>
      <c r="G428" s="21">
        <f t="shared" si="15"/>
        <v>2.8131197400352143E-3</v>
      </c>
      <c r="H428" s="43"/>
      <c r="I428" s="43"/>
      <c r="J428" s="43">
        <f>Table5[[#This Row],[Column6]]+Table5[[#This Row],[Column8]]+Table5[[#This Row],[Column9]]</f>
        <v>64875</v>
      </c>
      <c r="K428" s="69">
        <f>Table5[[#This Row],[Column10]]/J$432</f>
        <v>2.8140812940913402E-3</v>
      </c>
      <c r="L428" s="43">
        <f>D$441*Table5[[#This Row],[Column11]]</f>
        <v>2564.4582128989678</v>
      </c>
      <c r="M428" s="43">
        <f>ROUND(Table5[[#This Row],[Column9]]+Table5[[#This Row],[Column12]],2)</f>
        <v>2564.46</v>
      </c>
      <c r="N428" s="43">
        <f>Table5[[#This Row],[Column6]]+Table5[[#This Row],[Column8]]+Table5[[#This Row],[Column13]]+0</f>
        <v>67439.460000000006</v>
      </c>
      <c r="O428" s="19">
        <f t="shared" si="14"/>
        <v>23051750</v>
      </c>
    </row>
    <row r="429" spans="1:15" x14ac:dyDescent="0.25">
      <c r="A429" s="20" t="s">
        <v>236</v>
      </c>
      <c r="B429" s="5">
        <v>8128</v>
      </c>
      <c r="C429" s="6">
        <v>190</v>
      </c>
      <c r="D429" s="6"/>
      <c r="E429" s="6">
        <v>190</v>
      </c>
      <c r="F429" s="7">
        <v>8350</v>
      </c>
      <c r="G429" s="21">
        <f t="shared" si="15"/>
        <v>3.6207398580800063E-4</v>
      </c>
      <c r="H429" s="43"/>
      <c r="I429" s="43"/>
      <c r="J429" s="43">
        <f>Table5[[#This Row],[Column6]]+Table5[[#This Row],[Column8]]+Table5[[#This Row],[Column9]]</f>
        <v>8350</v>
      </c>
      <c r="K429" s="69">
        <f>Table5[[#This Row],[Column10]]/J$432</f>
        <v>3.6219774652273895E-4</v>
      </c>
      <c r="L429" s="43">
        <f>D$441*Table5[[#This Row],[Column11]]</f>
        <v>330.0689954174394</v>
      </c>
      <c r="M429" s="43">
        <f>ROUND(Table5[[#This Row],[Column9]]+Table5[[#This Row],[Column12]],2)</f>
        <v>330.07</v>
      </c>
      <c r="N429" s="43">
        <f>Table5[[#This Row],[Column6]]+Table5[[#This Row],[Column8]]+Table5[[#This Row],[Column13]]+0</f>
        <v>8680.07</v>
      </c>
      <c r="O429" s="19">
        <f t="shared" si="14"/>
        <v>23061585</v>
      </c>
    </row>
    <row r="430" spans="1:15" x14ac:dyDescent="0.25">
      <c r="A430" s="20" t="s">
        <v>336</v>
      </c>
      <c r="B430" s="5">
        <v>8001</v>
      </c>
      <c r="C430" s="6">
        <v>252</v>
      </c>
      <c r="D430" s="6"/>
      <c r="E430" s="6">
        <v>252</v>
      </c>
      <c r="F430" s="7">
        <v>9835</v>
      </c>
      <c r="G430" s="21">
        <f t="shared" si="15"/>
        <v>4.2646678448163907E-4</v>
      </c>
      <c r="H430" s="43"/>
      <c r="I430" s="43"/>
      <c r="J430" s="43">
        <f>Table5[[#This Row],[Column6]]+Table5[[#This Row],[Column8]]+Table5[[#This Row],[Column9]]</f>
        <v>9835</v>
      </c>
      <c r="K430" s="69">
        <f>Table5[[#This Row],[Column10]]/J$432</f>
        <v>4.2661255533546559E-4</v>
      </c>
      <c r="L430" s="43">
        <f>D$441*Table5[[#This Row],[Column11]]</f>
        <v>388.76988861443311</v>
      </c>
      <c r="M430" s="43">
        <f>ROUND(Table5[[#This Row],[Column9]]+Table5[[#This Row],[Column12]],2)</f>
        <v>388.77</v>
      </c>
      <c r="N430" s="43">
        <f>Table5[[#This Row],[Column6]]+Table5[[#This Row],[Column8]]+Table5[[#This Row],[Column13]]+0</f>
        <v>10223.77</v>
      </c>
      <c r="O430" s="19" t="s">
        <v>439</v>
      </c>
    </row>
    <row r="431" spans="1:15" ht="3.1" customHeight="1" x14ac:dyDescent="0.25">
      <c r="O431" s="19">
        <f>F431+F432</f>
        <v>23061585</v>
      </c>
    </row>
    <row r="432" spans="1:15" ht="16.3" thickBot="1" x14ac:dyDescent="0.3">
      <c r="A432" s="107" t="s">
        <v>432</v>
      </c>
      <c r="B432" s="108"/>
      <c r="C432" s="4">
        <f t="shared" ref="C432:J432" si="16">SUM(C7:C430)</f>
        <v>448866</v>
      </c>
      <c r="D432" s="4">
        <f t="shared" si="16"/>
        <v>28722</v>
      </c>
      <c r="E432" s="4">
        <f t="shared" si="16"/>
        <v>477588</v>
      </c>
      <c r="F432" s="10">
        <f t="shared" si="16"/>
        <v>23061585</v>
      </c>
      <c r="G432" s="12">
        <f t="shared" si="16"/>
        <v>0.99999999999999978</v>
      </c>
      <c r="H432" s="39">
        <f t="shared" si="16"/>
        <v>-8495</v>
      </c>
      <c r="I432" s="39">
        <f t="shared" si="16"/>
        <v>615</v>
      </c>
      <c r="J432" s="39">
        <f t="shared" si="16"/>
        <v>23053705</v>
      </c>
      <c r="K432" s="12">
        <f t="shared" ref="K432:N432" si="17">SUM(K7:K430)</f>
        <v>0.99999999999999944</v>
      </c>
      <c r="L432" s="39">
        <f t="shared" si="17"/>
        <v>911295.00000000047</v>
      </c>
      <c r="M432" s="39">
        <f t="shared" si="17"/>
        <v>911909.97000000032</v>
      </c>
      <c r="N432" s="39">
        <f t="shared" si="17"/>
        <v>23964999.999999996</v>
      </c>
    </row>
    <row r="433" spans="1:14" s="9" customFormat="1" ht="16.3" thickBot="1" x14ac:dyDescent="0.3">
      <c r="A433" s="3"/>
      <c r="B433" s="3"/>
      <c r="C433" s="3"/>
      <c r="D433" s="3"/>
      <c r="E433" s="3"/>
      <c r="F433" s="3"/>
      <c r="G433"/>
      <c r="H433"/>
      <c r="I433" s="34"/>
      <c r="J433" s="34"/>
      <c r="K433" s="67"/>
      <c r="L433" s="34"/>
      <c r="M433" s="101" t="s">
        <v>464</v>
      </c>
      <c r="N433" s="72">
        <f>D437</f>
        <v>35000</v>
      </c>
    </row>
    <row r="434" spans="1:14" s="9" customFormat="1" ht="18.350000000000001" thickBot="1" x14ac:dyDescent="0.45">
      <c r="A434" s="52" t="s">
        <v>435</v>
      </c>
      <c r="B434" s="13"/>
      <c r="C434" s="53"/>
      <c r="D434" s="133">
        <f>F432</f>
        <v>23061585</v>
      </c>
      <c r="E434" s="14"/>
      <c r="F434" s="15"/>
      <c r="G434" s="16"/>
      <c r="H434" s="16"/>
      <c r="I434" s="35"/>
      <c r="J434" s="35"/>
      <c r="K434" s="67"/>
      <c r="L434" s="34"/>
      <c r="M434" s="70" t="s">
        <v>465</v>
      </c>
      <c r="N434" s="71">
        <f>N432+N433</f>
        <v>23999999.999999996</v>
      </c>
    </row>
    <row r="435" spans="1:14" s="9" customFormat="1" ht="18.350000000000001" thickBot="1" x14ac:dyDescent="0.45">
      <c r="A435" s="66" t="s">
        <v>436</v>
      </c>
      <c r="B435" s="81"/>
      <c r="C435" s="82"/>
      <c r="D435" s="134">
        <v>24000000</v>
      </c>
      <c r="E435" s="114"/>
      <c r="F435" s="115"/>
      <c r="G435" s="116"/>
      <c r="H435" s="16"/>
      <c r="I435" s="35"/>
      <c r="J435" s="54" t="s">
        <v>439</v>
      </c>
      <c r="K435" s="67"/>
      <c r="L435" s="67"/>
      <c r="M435" s="67"/>
      <c r="N435" s="67"/>
    </row>
    <row r="436" spans="1:14" s="9" customFormat="1" ht="18.350000000000001" thickBot="1" x14ac:dyDescent="0.45">
      <c r="A436" s="83" t="s">
        <v>437</v>
      </c>
      <c r="B436" s="84"/>
      <c r="C436" s="85"/>
      <c r="D436" s="135">
        <f>D435-F432</f>
        <v>938415</v>
      </c>
      <c r="E436" s="117"/>
      <c r="F436" s="118"/>
      <c r="G436" s="119"/>
      <c r="H436" s="31"/>
      <c r="I436" s="36"/>
      <c r="J436" s="74"/>
      <c r="K436" s="75"/>
      <c r="L436" s="95">
        <f>D436/D435</f>
        <v>3.9100625E-2</v>
      </c>
      <c r="M436" s="67"/>
      <c r="N436" s="67"/>
    </row>
    <row r="437" spans="1:14" s="9" customFormat="1" ht="18.350000000000001" thickBot="1" x14ac:dyDescent="0.45">
      <c r="A437" s="86" t="s">
        <v>438</v>
      </c>
      <c r="B437" s="87"/>
      <c r="C437" s="87"/>
      <c r="D437" s="136">
        <v>35000</v>
      </c>
      <c r="E437" s="120"/>
      <c r="F437" s="121"/>
      <c r="G437" s="122"/>
      <c r="H437" s="55"/>
      <c r="I437" s="56"/>
      <c r="J437" s="76"/>
      <c r="K437" s="77"/>
      <c r="L437" s="96">
        <f>D437/D435</f>
        <v>1.4583333333333334E-3</v>
      </c>
      <c r="M437" s="67"/>
      <c r="N437" s="67"/>
    </row>
    <row r="438" spans="1:14" ht="18.350000000000001" thickBot="1" x14ac:dyDescent="0.45">
      <c r="A438" s="88" t="s">
        <v>454</v>
      </c>
      <c r="B438" s="89"/>
      <c r="C438" s="89"/>
      <c r="D438" s="137">
        <f>D436-D437</f>
        <v>903415</v>
      </c>
      <c r="E438" s="123"/>
      <c r="F438" s="124"/>
      <c r="G438" s="125"/>
      <c r="H438" s="57"/>
      <c r="I438" s="58"/>
      <c r="J438" s="58"/>
      <c r="K438" s="78"/>
      <c r="L438" s="97">
        <f>D438/D435</f>
        <v>3.7642291666666668E-2</v>
      </c>
      <c r="M438" s="67"/>
      <c r="N438" s="67"/>
    </row>
    <row r="439" spans="1:14" ht="18.350000000000001" thickBot="1" x14ac:dyDescent="0.45">
      <c r="A439" s="90" t="s">
        <v>455</v>
      </c>
      <c r="B439" s="91"/>
      <c r="C439" s="92"/>
      <c r="D439" s="138">
        <f>-I432</f>
        <v>-615</v>
      </c>
      <c r="E439" s="114"/>
      <c r="F439" s="126"/>
      <c r="G439" s="30"/>
      <c r="L439" s="98">
        <f>D439/D435</f>
        <v>-2.5624999999999999E-5</v>
      </c>
    </row>
    <row r="440" spans="1:14" ht="18.350000000000001" thickBot="1" x14ac:dyDescent="0.45">
      <c r="A440" s="65" t="s">
        <v>456</v>
      </c>
      <c r="B440" s="59"/>
      <c r="C440" s="60"/>
      <c r="D440" s="139">
        <f>-H432</f>
        <v>8495</v>
      </c>
      <c r="E440" s="127"/>
      <c r="F440" s="128"/>
      <c r="G440" s="129"/>
      <c r="H440" s="61"/>
      <c r="I440" s="62"/>
      <c r="J440" s="62"/>
      <c r="K440" s="79"/>
      <c r="L440" s="99">
        <f>D440/D435</f>
        <v>3.5395833333333335E-4</v>
      </c>
    </row>
    <row r="441" spans="1:14" ht="18.350000000000001" thickBot="1" x14ac:dyDescent="0.45">
      <c r="A441" s="102" t="s">
        <v>457</v>
      </c>
      <c r="B441" s="103"/>
      <c r="C441" s="104"/>
      <c r="D441" s="140">
        <f>D438+D439+D440</f>
        <v>911295</v>
      </c>
      <c r="E441" s="130"/>
      <c r="F441" s="131"/>
      <c r="G441" s="132"/>
      <c r="H441" s="63"/>
      <c r="I441" s="64"/>
      <c r="J441" s="64"/>
      <c r="K441" s="80"/>
      <c r="L441" s="100">
        <f>D441/D435</f>
        <v>3.7970625000000001E-2</v>
      </c>
    </row>
  </sheetData>
  <sortState ref="A423:G428">
    <sortCondition ref="A423:A428"/>
  </sortState>
  <mergeCells count="9">
    <mergeCell ref="A2:E2"/>
    <mergeCell ref="L3:L5"/>
    <mergeCell ref="H3:H5"/>
    <mergeCell ref="M3:M5"/>
    <mergeCell ref="N3:N5"/>
    <mergeCell ref="A432:B432"/>
    <mergeCell ref="K3:K5"/>
    <mergeCell ref="I3:I5"/>
    <mergeCell ref="J3:J5"/>
  </mergeCells>
  <pageMargins left="0.5" right="0.5" top="0.75" bottom="0.75" header="0.5" footer="0.5"/>
  <pageSetup scale="83" fitToHeight="0" orientation="portrait" r:id="rId1"/>
  <headerFooter>
    <oddHeader>&amp;C&amp;"-,Bold"&amp;14&amp;F</oddHeader>
    <oddFooter>&amp;C&amp;"-,Bold"&amp;14Page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2019 Eligible Payment</vt:lpstr>
      <vt:lpstr>'June 2019 Eligible Payment'!Print_Titles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Department of Public Instruction</cp:lastModifiedBy>
  <cp:lastPrinted>2019-01-03T21:49:18Z</cp:lastPrinted>
  <dcterms:created xsi:type="dcterms:W3CDTF">2019-01-03T19:55:54Z</dcterms:created>
  <dcterms:modified xsi:type="dcterms:W3CDTF">2019-05-29T13:44:29Z</dcterms:modified>
</cp:coreProperties>
</file>