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TCULATIONS BY YEAR\2019-2020 Payable\"/>
    </mc:Choice>
  </mc:AlternateContent>
  <bookViews>
    <workbookView xWindow="0" yWindow="0" windowWidth="16800" windowHeight="6750"/>
  </bookViews>
  <sheets>
    <sheet name="2020-all_ptw_eligibili" sheetId="2" r:id="rId1"/>
  </sheets>
  <definedNames>
    <definedName name="_xlnm.Print_Titles" localSheetId="0">'2020-all_ptw_eligibili'!$1:$5</definedName>
  </definedNames>
  <calcPr calcId="162913"/>
</workbook>
</file>

<file path=xl/calcChain.xml><?xml version="1.0" encoding="utf-8"?>
<calcChain xmlns="http://schemas.openxmlformats.org/spreadsheetml/2006/main">
  <c r="L7" i="2" l="1"/>
  <c r="L8" i="2"/>
  <c r="N8" i="2" s="1"/>
  <c r="L9" i="2"/>
  <c r="L10" i="2"/>
  <c r="L11" i="2"/>
  <c r="L12" i="2"/>
  <c r="L13" i="2"/>
  <c r="L14" i="2"/>
  <c r="L15" i="2"/>
  <c r="L16" i="2"/>
  <c r="N16" i="2" s="1"/>
  <c r="L17" i="2"/>
  <c r="L18" i="2"/>
  <c r="L19" i="2"/>
  <c r="L20" i="2"/>
  <c r="L21" i="2"/>
  <c r="L22" i="2"/>
  <c r="L23" i="2"/>
  <c r="L24" i="2"/>
  <c r="N24" i="2" s="1"/>
  <c r="L25" i="2"/>
  <c r="L26" i="2"/>
  <c r="L27" i="2"/>
  <c r="L28" i="2"/>
  <c r="L29" i="2"/>
  <c r="L30" i="2"/>
  <c r="L31" i="2"/>
  <c r="L32" i="2"/>
  <c r="N32" i="2" s="1"/>
  <c r="L33" i="2"/>
  <c r="L34" i="2"/>
  <c r="L35" i="2"/>
  <c r="L36" i="2"/>
  <c r="L37" i="2"/>
  <c r="L38" i="2"/>
  <c r="L39" i="2"/>
  <c r="L40" i="2"/>
  <c r="N40" i="2" s="1"/>
  <c r="L41" i="2"/>
  <c r="L42" i="2"/>
  <c r="L43" i="2"/>
  <c r="L44" i="2"/>
  <c r="L45" i="2"/>
  <c r="L46" i="2"/>
  <c r="L47" i="2"/>
  <c r="L48" i="2"/>
  <c r="N48" i="2" s="1"/>
  <c r="L49" i="2"/>
  <c r="L50" i="2"/>
  <c r="L51" i="2"/>
  <c r="L52" i="2"/>
  <c r="L53" i="2"/>
  <c r="L54" i="2"/>
  <c r="L55" i="2"/>
  <c r="L56" i="2"/>
  <c r="N56" i="2" s="1"/>
  <c r="L57" i="2"/>
  <c r="L58" i="2"/>
  <c r="N58" i="2" s="1"/>
  <c r="L59" i="2"/>
  <c r="L60" i="2"/>
  <c r="L61" i="2"/>
  <c r="L62" i="2"/>
  <c r="L63" i="2"/>
  <c r="L64" i="2"/>
  <c r="N64" i="2" s="1"/>
  <c r="L65" i="2"/>
  <c r="L66" i="2"/>
  <c r="N66" i="2" s="1"/>
  <c r="L67" i="2"/>
  <c r="L68" i="2"/>
  <c r="L69" i="2"/>
  <c r="L70" i="2"/>
  <c r="L71" i="2"/>
  <c r="L72" i="2"/>
  <c r="N72" i="2" s="1"/>
  <c r="L73" i="2"/>
  <c r="L74" i="2"/>
  <c r="N74" i="2" s="1"/>
  <c r="L75" i="2"/>
  <c r="L76" i="2"/>
  <c r="L77" i="2"/>
  <c r="L78" i="2"/>
  <c r="L79" i="2"/>
  <c r="L80" i="2"/>
  <c r="N80" i="2" s="1"/>
  <c r="L81" i="2"/>
  <c r="L82" i="2"/>
  <c r="N82" i="2" s="1"/>
  <c r="L83" i="2"/>
  <c r="L84" i="2"/>
  <c r="L85" i="2"/>
  <c r="L86" i="2"/>
  <c r="L87" i="2"/>
  <c r="L88" i="2"/>
  <c r="N88" i="2" s="1"/>
  <c r="L89" i="2"/>
  <c r="L90" i="2"/>
  <c r="N90" i="2" s="1"/>
  <c r="L91" i="2"/>
  <c r="L92" i="2"/>
  <c r="L93" i="2"/>
  <c r="L94" i="2"/>
  <c r="L95" i="2"/>
  <c r="L96" i="2"/>
  <c r="N96" i="2" s="1"/>
  <c r="L97" i="2"/>
  <c r="L98" i="2"/>
  <c r="N98" i="2" s="1"/>
  <c r="L99" i="2"/>
  <c r="L100" i="2"/>
  <c r="L101" i="2"/>
  <c r="L102" i="2"/>
  <c r="L103" i="2"/>
  <c r="L104" i="2"/>
  <c r="N104" i="2" s="1"/>
  <c r="L105" i="2"/>
  <c r="L106" i="2"/>
  <c r="N106" i="2" s="1"/>
  <c r="L107" i="2"/>
  <c r="L108" i="2"/>
  <c r="L109" i="2"/>
  <c r="L110" i="2"/>
  <c r="L111" i="2"/>
  <c r="L112" i="2"/>
  <c r="N112" i="2" s="1"/>
  <c r="L113" i="2"/>
  <c r="L114" i="2"/>
  <c r="N114" i="2" s="1"/>
  <c r="L115" i="2"/>
  <c r="L116" i="2"/>
  <c r="L117" i="2"/>
  <c r="L118" i="2"/>
  <c r="L119" i="2"/>
  <c r="L120" i="2"/>
  <c r="N120" i="2" s="1"/>
  <c r="L121" i="2"/>
  <c r="L122" i="2"/>
  <c r="N122" i="2" s="1"/>
  <c r="L123" i="2"/>
  <c r="L124" i="2"/>
  <c r="L125" i="2"/>
  <c r="L126" i="2"/>
  <c r="L127" i="2"/>
  <c r="L128" i="2"/>
  <c r="N128" i="2" s="1"/>
  <c r="L129" i="2"/>
  <c r="L130" i="2"/>
  <c r="N130" i="2" s="1"/>
  <c r="L131" i="2"/>
  <c r="L132" i="2"/>
  <c r="L133" i="2"/>
  <c r="L134" i="2"/>
  <c r="L135" i="2"/>
  <c r="L136" i="2"/>
  <c r="N136" i="2" s="1"/>
  <c r="L137" i="2"/>
  <c r="L138" i="2"/>
  <c r="N138" i="2" s="1"/>
  <c r="L139" i="2"/>
  <c r="L140" i="2"/>
  <c r="L141" i="2"/>
  <c r="L142" i="2"/>
  <c r="L143" i="2"/>
  <c r="L144" i="2"/>
  <c r="N144" i="2" s="1"/>
  <c r="L145" i="2"/>
  <c r="L146" i="2"/>
  <c r="N146" i="2" s="1"/>
  <c r="L147" i="2"/>
  <c r="L148" i="2"/>
  <c r="L149" i="2"/>
  <c r="L150" i="2"/>
  <c r="L151" i="2"/>
  <c r="L152" i="2"/>
  <c r="N152" i="2" s="1"/>
  <c r="L153" i="2"/>
  <c r="L154" i="2"/>
  <c r="N154" i="2" s="1"/>
  <c r="L155" i="2"/>
  <c r="L156" i="2"/>
  <c r="L157" i="2"/>
  <c r="L158" i="2"/>
  <c r="L159" i="2"/>
  <c r="L160" i="2"/>
  <c r="N160" i="2" s="1"/>
  <c r="L161" i="2"/>
  <c r="L162" i="2"/>
  <c r="N162" i="2" s="1"/>
  <c r="L163" i="2"/>
  <c r="L164" i="2"/>
  <c r="L165" i="2"/>
  <c r="L166" i="2"/>
  <c r="L167" i="2"/>
  <c r="L168" i="2"/>
  <c r="N168" i="2" s="1"/>
  <c r="L169" i="2"/>
  <c r="L170" i="2"/>
  <c r="N170" i="2" s="1"/>
  <c r="L171" i="2"/>
  <c r="L172" i="2"/>
  <c r="L173" i="2"/>
  <c r="L174" i="2"/>
  <c r="L175" i="2"/>
  <c r="L176" i="2"/>
  <c r="N176" i="2" s="1"/>
  <c r="L177" i="2"/>
  <c r="L178" i="2"/>
  <c r="N178" i="2" s="1"/>
  <c r="L179" i="2"/>
  <c r="L180" i="2"/>
  <c r="L181" i="2"/>
  <c r="L182" i="2"/>
  <c r="L183" i="2"/>
  <c r="L184" i="2"/>
  <c r="N184" i="2" s="1"/>
  <c r="L185" i="2"/>
  <c r="L186" i="2"/>
  <c r="N186" i="2" s="1"/>
  <c r="L187" i="2"/>
  <c r="L188" i="2"/>
  <c r="L189" i="2"/>
  <c r="L190" i="2"/>
  <c r="L191" i="2"/>
  <c r="L192" i="2"/>
  <c r="N192" i="2" s="1"/>
  <c r="L193" i="2"/>
  <c r="L194" i="2"/>
  <c r="N194" i="2" s="1"/>
  <c r="L195" i="2"/>
  <c r="L196" i="2"/>
  <c r="L197" i="2"/>
  <c r="L198" i="2"/>
  <c r="L199" i="2"/>
  <c r="L200" i="2"/>
  <c r="N200" i="2" s="1"/>
  <c r="L201" i="2"/>
  <c r="L202" i="2"/>
  <c r="N202" i="2" s="1"/>
  <c r="L203" i="2"/>
  <c r="L204" i="2"/>
  <c r="L205" i="2"/>
  <c r="L206" i="2"/>
  <c r="L207" i="2"/>
  <c r="L208" i="2"/>
  <c r="N208" i="2" s="1"/>
  <c r="L209" i="2"/>
  <c r="L210" i="2"/>
  <c r="N210" i="2" s="1"/>
  <c r="L211" i="2"/>
  <c r="L212" i="2"/>
  <c r="L213" i="2"/>
  <c r="L214" i="2"/>
  <c r="L215" i="2"/>
  <c r="L216" i="2"/>
  <c r="N216" i="2" s="1"/>
  <c r="L217" i="2"/>
  <c r="L218" i="2"/>
  <c r="N218" i="2" s="1"/>
  <c r="L219" i="2"/>
  <c r="L220" i="2"/>
  <c r="L221" i="2"/>
  <c r="L222" i="2"/>
  <c r="L223" i="2"/>
  <c r="L224" i="2"/>
  <c r="N224" i="2" s="1"/>
  <c r="L225" i="2"/>
  <c r="L226" i="2"/>
  <c r="N226" i="2" s="1"/>
  <c r="L227" i="2"/>
  <c r="L228" i="2"/>
  <c r="L229" i="2"/>
  <c r="L230" i="2"/>
  <c r="L231" i="2"/>
  <c r="L232" i="2"/>
  <c r="N232" i="2" s="1"/>
  <c r="L233" i="2"/>
  <c r="L234" i="2"/>
  <c r="N234" i="2" s="1"/>
  <c r="L235" i="2"/>
  <c r="L236" i="2"/>
  <c r="L237" i="2"/>
  <c r="L238" i="2"/>
  <c r="L239" i="2"/>
  <c r="L240" i="2"/>
  <c r="N240" i="2" s="1"/>
  <c r="L241" i="2"/>
  <c r="L242" i="2"/>
  <c r="N242" i="2" s="1"/>
  <c r="L243" i="2"/>
  <c r="L244" i="2"/>
  <c r="L245" i="2"/>
  <c r="L246" i="2"/>
  <c r="L247" i="2"/>
  <c r="L248" i="2"/>
  <c r="N248" i="2" s="1"/>
  <c r="L249" i="2"/>
  <c r="L250" i="2"/>
  <c r="N250" i="2" s="1"/>
  <c r="L251" i="2"/>
  <c r="L252" i="2"/>
  <c r="L253" i="2"/>
  <c r="L254" i="2"/>
  <c r="L255" i="2"/>
  <c r="L256" i="2"/>
  <c r="N256" i="2" s="1"/>
  <c r="L257" i="2"/>
  <c r="L258" i="2"/>
  <c r="N258" i="2" s="1"/>
  <c r="L259" i="2"/>
  <c r="L260" i="2"/>
  <c r="L261" i="2"/>
  <c r="L262" i="2"/>
  <c r="L263" i="2"/>
  <c r="L264" i="2"/>
  <c r="N264" i="2" s="1"/>
  <c r="L265" i="2"/>
  <c r="L266" i="2"/>
  <c r="N266" i="2" s="1"/>
  <c r="L267" i="2"/>
  <c r="L268" i="2"/>
  <c r="L269" i="2"/>
  <c r="L270" i="2"/>
  <c r="L271" i="2"/>
  <c r="L272" i="2"/>
  <c r="N272" i="2" s="1"/>
  <c r="L273" i="2"/>
  <c r="L274" i="2"/>
  <c r="N274" i="2" s="1"/>
  <c r="L275" i="2"/>
  <c r="L276" i="2"/>
  <c r="L277" i="2"/>
  <c r="L278" i="2"/>
  <c r="L279" i="2"/>
  <c r="L280" i="2"/>
  <c r="N280" i="2" s="1"/>
  <c r="L281" i="2"/>
  <c r="L282" i="2"/>
  <c r="N282" i="2" s="1"/>
  <c r="L283" i="2"/>
  <c r="L284" i="2"/>
  <c r="L285" i="2"/>
  <c r="L286" i="2"/>
  <c r="L287" i="2"/>
  <c r="L288" i="2"/>
  <c r="N288" i="2" s="1"/>
  <c r="L289" i="2"/>
  <c r="L290" i="2"/>
  <c r="N290" i="2" s="1"/>
  <c r="L291" i="2"/>
  <c r="L292" i="2"/>
  <c r="L293" i="2"/>
  <c r="L294" i="2"/>
  <c r="L295" i="2"/>
  <c r="L296" i="2"/>
  <c r="N296" i="2" s="1"/>
  <c r="L297" i="2"/>
  <c r="L298" i="2"/>
  <c r="N298" i="2" s="1"/>
  <c r="L299" i="2"/>
  <c r="L300" i="2"/>
  <c r="L301" i="2"/>
  <c r="L302" i="2"/>
  <c r="L303" i="2"/>
  <c r="L304" i="2"/>
  <c r="N304" i="2" s="1"/>
  <c r="L305" i="2"/>
  <c r="L306" i="2"/>
  <c r="N306" i="2" s="1"/>
  <c r="L307" i="2"/>
  <c r="L308" i="2"/>
  <c r="L309" i="2"/>
  <c r="L310" i="2"/>
  <c r="L311" i="2"/>
  <c r="L312" i="2"/>
  <c r="N312" i="2" s="1"/>
  <c r="L313" i="2"/>
  <c r="L314" i="2"/>
  <c r="N314" i="2" s="1"/>
  <c r="L315" i="2"/>
  <c r="L316" i="2"/>
  <c r="L317" i="2"/>
  <c r="L318" i="2"/>
  <c r="L319" i="2"/>
  <c r="L320" i="2"/>
  <c r="N320" i="2" s="1"/>
  <c r="L321" i="2"/>
  <c r="L322" i="2"/>
  <c r="N322" i="2" s="1"/>
  <c r="L323" i="2"/>
  <c r="L324" i="2"/>
  <c r="L325" i="2"/>
  <c r="L326" i="2"/>
  <c r="L327" i="2"/>
  <c r="L328" i="2"/>
  <c r="N328" i="2" s="1"/>
  <c r="L329" i="2"/>
  <c r="L330" i="2"/>
  <c r="N330" i="2" s="1"/>
  <c r="L331" i="2"/>
  <c r="L332" i="2"/>
  <c r="L333" i="2"/>
  <c r="L334" i="2"/>
  <c r="L335" i="2"/>
  <c r="L336" i="2"/>
  <c r="N336" i="2" s="1"/>
  <c r="L337" i="2"/>
  <c r="L338" i="2"/>
  <c r="N338" i="2" s="1"/>
  <c r="L339" i="2"/>
  <c r="L340" i="2"/>
  <c r="L341" i="2"/>
  <c r="L342" i="2"/>
  <c r="L343" i="2"/>
  <c r="L344" i="2"/>
  <c r="N344" i="2" s="1"/>
  <c r="L345" i="2"/>
  <c r="L346" i="2"/>
  <c r="N346" i="2" s="1"/>
  <c r="L347" i="2"/>
  <c r="L348" i="2"/>
  <c r="L349" i="2"/>
  <c r="L350" i="2"/>
  <c r="L351" i="2"/>
  <c r="L352" i="2"/>
  <c r="N352" i="2" s="1"/>
  <c r="L353" i="2"/>
  <c r="L354" i="2"/>
  <c r="N354" i="2" s="1"/>
  <c r="L355" i="2"/>
  <c r="L356" i="2"/>
  <c r="L357" i="2"/>
  <c r="L358" i="2"/>
  <c r="L359" i="2"/>
  <c r="L360" i="2"/>
  <c r="N360" i="2" s="1"/>
  <c r="L361" i="2"/>
  <c r="L362" i="2"/>
  <c r="N362" i="2" s="1"/>
  <c r="L363" i="2"/>
  <c r="L364" i="2"/>
  <c r="L365" i="2"/>
  <c r="L366" i="2"/>
  <c r="L367" i="2"/>
  <c r="L368" i="2"/>
  <c r="N368" i="2" s="1"/>
  <c r="L369" i="2"/>
  <c r="L370" i="2"/>
  <c r="N370" i="2" s="1"/>
  <c r="L371" i="2"/>
  <c r="L372" i="2"/>
  <c r="L373" i="2"/>
  <c r="L374" i="2"/>
  <c r="L375" i="2"/>
  <c r="L376" i="2"/>
  <c r="N376" i="2" s="1"/>
  <c r="L377" i="2"/>
  <c r="L378" i="2"/>
  <c r="N378" i="2" s="1"/>
  <c r="L379" i="2"/>
  <c r="L380" i="2"/>
  <c r="L381" i="2"/>
  <c r="L382" i="2"/>
  <c r="L383" i="2"/>
  <c r="L384" i="2"/>
  <c r="N384" i="2" s="1"/>
  <c r="L385" i="2"/>
  <c r="L386" i="2"/>
  <c r="N386" i="2" s="1"/>
  <c r="L387" i="2"/>
  <c r="L388" i="2"/>
  <c r="L389" i="2"/>
  <c r="L390" i="2"/>
  <c r="L391" i="2"/>
  <c r="L392" i="2"/>
  <c r="N392" i="2" s="1"/>
  <c r="L393" i="2"/>
  <c r="L394" i="2"/>
  <c r="N394" i="2" s="1"/>
  <c r="L395" i="2"/>
  <c r="L396" i="2"/>
  <c r="L397" i="2"/>
  <c r="L398" i="2"/>
  <c r="L399" i="2"/>
  <c r="L400" i="2"/>
  <c r="N400" i="2" s="1"/>
  <c r="L401" i="2"/>
  <c r="L402" i="2"/>
  <c r="N402" i="2" s="1"/>
  <c r="L403" i="2"/>
  <c r="L404" i="2"/>
  <c r="L405" i="2"/>
  <c r="L406" i="2"/>
  <c r="L407" i="2"/>
  <c r="L408" i="2"/>
  <c r="N408" i="2" s="1"/>
  <c r="L409" i="2"/>
  <c r="L410" i="2"/>
  <c r="N410" i="2" s="1"/>
  <c r="L411" i="2"/>
  <c r="L412" i="2"/>
  <c r="L413" i="2"/>
  <c r="L414" i="2"/>
  <c r="L415" i="2"/>
  <c r="L416" i="2"/>
  <c r="N416" i="2" s="1"/>
  <c r="L417" i="2"/>
  <c r="L418" i="2"/>
  <c r="N418" i="2" s="1"/>
  <c r="L419" i="2"/>
  <c r="L420" i="2"/>
  <c r="L421" i="2"/>
  <c r="N7" i="2"/>
  <c r="N9" i="2"/>
  <c r="N10" i="2"/>
  <c r="N11" i="2"/>
  <c r="N12" i="2"/>
  <c r="N13" i="2"/>
  <c r="N14" i="2"/>
  <c r="N15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3" i="2"/>
  <c r="N34" i="2"/>
  <c r="N35" i="2"/>
  <c r="N36" i="2"/>
  <c r="N37" i="2"/>
  <c r="N38" i="2"/>
  <c r="N39" i="2"/>
  <c r="N41" i="2"/>
  <c r="N42" i="2"/>
  <c r="N43" i="2"/>
  <c r="N44" i="2"/>
  <c r="N45" i="2"/>
  <c r="N46" i="2"/>
  <c r="N47" i="2"/>
  <c r="N49" i="2"/>
  <c r="N50" i="2"/>
  <c r="N51" i="2"/>
  <c r="N52" i="2"/>
  <c r="N53" i="2"/>
  <c r="N54" i="2"/>
  <c r="N55" i="2"/>
  <c r="N57" i="2"/>
  <c r="N59" i="2"/>
  <c r="N60" i="2"/>
  <c r="N61" i="2"/>
  <c r="N62" i="2"/>
  <c r="N63" i="2"/>
  <c r="N65" i="2"/>
  <c r="N67" i="2"/>
  <c r="N68" i="2"/>
  <c r="N69" i="2"/>
  <c r="N70" i="2"/>
  <c r="N71" i="2"/>
  <c r="N73" i="2"/>
  <c r="N75" i="2"/>
  <c r="N76" i="2"/>
  <c r="N77" i="2"/>
  <c r="N78" i="2"/>
  <c r="N79" i="2"/>
  <c r="N81" i="2"/>
  <c r="N83" i="2"/>
  <c r="N84" i="2"/>
  <c r="N85" i="2"/>
  <c r="N86" i="2"/>
  <c r="N87" i="2"/>
  <c r="N89" i="2"/>
  <c r="N91" i="2"/>
  <c r="N92" i="2"/>
  <c r="N93" i="2"/>
  <c r="N94" i="2"/>
  <c r="N95" i="2"/>
  <c r="N97" i="2"/>
  <c r="N99" i="2"/>
  <c r="N100" i="2"/>
  <c r="N101" i="2"/>
  <c r="N102" i="2"/>
  <c r="N103" i="2"/>
  <c r="N105" i="2"/>
  <c r="N107" i="2"/>
  <c r="N108" i="2"/>
  <c r="N109" i="2"/>
  <c r="N110" i="2"/>
  <c r="N111" i="2"/>
  <c r="N113" i="2"/>
  <c r="N115" i="2"/>
  <c r="N116" i="2"/>
  <c r="N117" i="2"/>
  <c r="N118" i="2"/>
  <c r="N119" i="2"/>
  <c r="N121" i="2"/>
  <c r="N123" i="2"/>
  <c r="N124" i="2"/>
  <c r="N125" i="2"/>
  <c r="N126" i="2"/>
  <c r="N127" i="2"/>
  <c r="N129" i="2"/>
  <c r="N131" i="2"/>
  <c r="N132" i="2"/>
  <c r="N133" i="2"/>
  <c r="N134" i="2"/>
  <c r="N135" i="2"/>
  <c r="N137" i="2"/>
  <c r="N139" i="2"/>
  <c r="N140" i="2"/>
  <c r="N141" i="2"/>
  <c r="N142" i="2"/>
  <c r="N143" i="2"/>
  <c r="N145" i="2"/>
  <c r="N147" i="2"/>
  <c r="N148" i="2"/>
  <c r="N149" i="2"/>
  <c r="N150" i="2"/>
  <c r="N151" i="2"/>
  <c r="N153" i="2"/>
  <c r="N155" i="2"/>
  <c r="N156" i="2"/>
  <c r="N157" i="2"/>
  <c r="N158" i="2"/>
  <c r="N159" i="2"/>
  <c r="N161" i="2"/>
  <c r="N163" i="2"/>
  <c r="N164" i="2"/>
  <c r="N165" i="2"/>
  <c r="N166" i="2"/>
  <c r="N167" i="2"/>
  <c r="N169" i="2"/>
  <c r="N171" i="2"/>
  <c r="N172" i="2"/>
  <c r="N173" i="2"/>
  <c r="N174" i="2"/>
  <c r="N175" i="2"/>
  <c r="N177" i="2"/>
  <c r="N179" i="2"/>
  <c r="N180" i="2"/>
  <c r="N181" i="2"/>
  <c r="N182" i="2"/>
  <c r="N183" i="2"/>
  <c r="N185" i="2"/>
  <c r="N187" i="2"/>
  <c r="N188" i="2"/>
  <c r="N189" i="2"/>
  <c r="N190" i="2"/>
  <c r="N191" i="2"/>
  <c r="N193" i="2"/>
  <c r="N195" i="2"/>
  <c r="N196" i="2"/>
  <c r="N197" i="2"/>
  <c r="N198" i="2"/>
  <c r="N199" i="2"/>
  <c r="N201" i="2"/>
  <c r="N203" i="2"/>
  <c r="N204" i="2"/>
  <c r="N205" i="2"/>
  <c r="N206" i="2"/>
  <c r="N207" i="2"/>
  <c r="N209" i="2"/>
  <c r="N211" i="2"/>
  <c r="N212" i="2"/>
  <c r="N213" i="2"/>
  <c r="N214" i="2"/>
  <c r="N215" i="2"/>
  <c r="N217" i="2"/>
  <c r="N219" i="2"/>
  <c r="N220" i="2"/>
  <c r="N221" i="2"/>
  <c r="N222" i="2"/>
  <c r="N223" i="2"/>
  <c r="N225" i="2"/>
  <c r="N227" i="2"/>
  <c r="N228" i="2"/>
  <c r="N229" i="2"/>
  <c r="N230" i="2"/>
  <c r="N231" i="2"/>
  <c r="N233" i="2"/>
  <c r="N235" i="2"/>
  <c r="N236" i="2"/>
  <c r="N237" i="2"/>
  <c r="N238" i="2"/>
  <c r="N239" i="2"/>
  <c r="N241" i="2"/>
  <c r="N243" i="2"/>
  <c r="N244" i="2"/>
  <c r="N245" i="2"/>
  <c r="N246" i="2"/>
  <c r="N247" i="2"/>
  <c r="N249" i="2"/>
  <c r="N251" i="2"/>
  <c r="N252" i="2"/>
  <c r="N253" i="2"/>
  <c r="N254" i="2"/>
  <c r="N255" i="2"/>
  <c r="N257" i="2"/>
  <c r="N259" i="2"/>
  <c r="N260" i="2"/>
  <c r="N261" i="2"/>
  <c r="N262" i="2"/>
  <c r="N263" i="2"/>
  <c r="N265" i="2"/>
  <c r="N267" i="2"/>
  <c r="N268" i="2"/>
  <c r="N269" i="2"/>
  <c r="N270" i="2"/>
  <c r="N271" i="2"/>
  <c r="N273" i="2"/>
  <c r="N275" i="2"/>
  <c r="N276" i="2"/>
  <c r="N277" i="2"/>
  <c r="N278" i="2"/>
  <c r="N279" i="2"/>
  <c r="N281" i="2"/>
  <c r="N283" i="2"/>
  <c r="N284" i="2"/>
  <c r="N285" i="2"/>
  <c r="N286" i="2"/>
  <c r="N287" i="2"/>
  <c r="N289" i="2"/>
  <c r="N291" i="2"/>
  <c r="N292" i="2"/>
  <c r="N293" i="2"/>
  <c r="N294" i="2"/>
  <c r="N295" i="2"/>
  <c r="N297" i="2"/>
  <c r="N299" i="2"/>
  <c r="N300" i="2"/>
  <c r="N301" i="2"/>
  <c r="N302" i="2"/>
  <c r="N303" i="2"/>
  <c r="N305" i="2"/>
  <c r="N307" i="2"/>
  <c r="N308" i="2"/>
  <c r="N309" i="2"/>
  <c r="N310" i="2"/>
  <c r="N311" i="2"/>
  <c r="N313" i="2"/>
  <c r="N315" i="2"/>
  <c r="N316" i="2"/>
  <c r="N317" i="2"/>
  <c r="N318" i="2"/>
  <c r="N319" i="2"/>
  <c r="N321" i="2"/>
  <c r="N323" i="2"/>
  <c r="N324" i="2"/>
  <c r="N325" i="2"/>
  <c r="N326" i="2"/>
  <c r="N327" i="2"/>
  <c r="N329" i="2"/>
  <c r="N331" i="2"/>
  <c r="N332" i="2"/>
  <c r="N333" i="2"/>
  <c r="N334" i="2"/>
  <c r="N335" i="2"/>
  <c r="N337" i="2"/>
  <c r="N339" i="2"/>
  <c r="N340" i="2"/>
  <c r="N341" i="2"/>
  <c r="N342" i="2"/>
  <c r="N343" i="2"/>
  <c r="N345" i="2"/>
  <c r="N347" i="2"/>
  <c r="N348" i="2"/>
  <c r="N349" i="2"/>
  <c r="N350" i="2"/>
  <c r="N351" i="2"/>
  <c r="N353" i="2"/>
  <c r="N355" i="2"/>
  <c r="N356" i="2"/>
  <c r="N357" i="2"/>
  <c r="N358" i="2"/>
  <c r="N359" i="2"/>
  <c r="N361" i="2"/>
  <c r="N363" i="2"/>
  <c r="N364" i="2"/>
  <c r="N365" i="2"/>
  <c r="N366" i="2"/>
  <c r="N367" i="2"/>
  <c r="N369" i="2"/>
  <c r="N371" i="2"/>
  <c r="N372" i="2"/>
  <c r="N373" i="2"/>
  <c r="N374" i="2"/>
  <c r="N375" i="2"/>
  <c r="N377" i="2"/>
  <c r="N379" i="2"/>
  <c r="N380" i="2"/>
  <c r="N381" i="2"/>
  <c r="N382" i="2"/>
  <c r="N383" i="2"/>
  <c r="N385" i="2"/>
  <c r="N387" i="2"/>
  <c r="N388" i="2"/>
  <c r="N389" i="2"/>
  <c r="N390" i="2"/>
  <c r="N391" i="2"/>
  <c r="N393" i="2"/>
  <c r="N395" i="2"/>
  <c r="N396" i="2"/>
  <c r="N397" i="2"/>
  <c r="N398" i="2"/>
  <c r="N399" i="2"/>
  <c r="N401" i="2"/>
  <c r="N403" i="2"/>
  <c r="N404" i="2"/>
  <c r="N405" i="2"/>
  <c r="N406" i="2"/>
  <c r="N407" i="2"/>
  <c r="N409" i="2"/>
  <c r="N411" i="2"/>
  <c r="N412" i="2"/>
  <c r="N413" i="2"/>
  <c r="N414" i="2"/>
  <c r="N415" i="2"/>
  <c r="N417" i="2"/>
  <c r="N419" i="2"/>
  <c r="N420" i="2"/>
  <c r="N421" i="2"/>
  <c r="M228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D435" i="2" l="1"/>
  <c r="D437" i="2" s="1"/>
  <c r="M431" i="2"/>
  <c r="D440" i="2" s="1"/>
  <c r="L438" i="2"/>
  <c r="N434" i="2"/>
  <c r="L437" i="2" l="1"/>
  <c r="D439" i="2"/>
  <c r="I431" i="2"/>
  <c r="J424" i="2"/>
  <c r="J425" i="2"/>
  <c r="J426" i="2"/>
  <c r="J427" i="2"/>
  <c r="J428" i="2"/>
  <c r="J429" i="2"/>
  <c r="J430" i="2"/>
  <c r="H431" i="2"/>
  <c r="L439" i="2" l="1"/>
  <c r="J431" i="2"/>
  <c r="J433" i="2" s="1"/>
  <c r="K230" i="2" l="1"/>
  <c r="K429" i="2"/>
  <c r="K428" i="2"/>
  <c r="K430" i="2"/>
  <c r="K424" i="2"/>
  <c r="K425" i="2"/>
  <c r="K426" i="2"/>
  <c r="K427" i="2"/>
  <c r="K125" i="2"/>
  <c r="K187" i="2"/>
  <c r="K56" i="2"/>
  <c r="K260" i="2"/>
  <c r="K36" i="2"/>
  <c r="K63" i="2"/>
  <c r="K249" i="2"/>
  <c r="K255" i="2"/>
  <c r="K217" i="2"/>
  <c r="K238" i="2"/>
  <c r="K245" i="2"/>
  <c r="K99" i="2"/>
  <c r="K268" i="2"/>
  <c r="K382" i="2"/>
  <c r="K315" i="2"/>
  <c r="K178" i="2"/>
  <c r="K222" i="2"/>
  <c r="K155" i="2"/>
  <c r="K144" i="2"/>
  <c r="K258" i="2"/>
  <c r="K35" i="2"/>
  <c r="K132" i="2"/>
  <c r="K121" i="2"/>
  <c r="K154" i="2"/>
  <c r="K391" i="2"/>
  <c r="K279" i="2"/>
  <c r="K384" i="2"/>
  <c r="K319" i="2"/>
  <c r="K287" i="2"/>
  <c r="K223" i="2"/>
  <c r="K236" i="2"/>
  <c r="K69" i="2"/>
  <c r="K116" i="2"/>
  <c r="K320" i="2"/>
  <c r="K321" i="2"/>
  <c r="K309" i="2"/>
  <c r="K334" i="2"/>
  <c r="K353" i="2"/>
  <c r="K37" i="2"/>
  <c r="K295" i="2"/>
  <c r="K399" i="2"/>
  <c r="K182" i="2"/>
  <c r="K149" i="2"/>
  <c r="K294" i="2"/>
  <c r="K29" i="2"/>
  <c r="K323" i="2"/>
  <c r="K42" i="2"/>
  <c r="K9" i="2"/>
  <c r="K325" i="2"/>
  <c r="K64" i="2"/>
  <c r="K199" i="2"/>
  <c r="K362" i="2"/>
  <c r="K163" i="2"/>
  <c r="K298" i="2"/>
  <c r="K28" i="2"/>
  <c r="K356" i="2"/>
  <c r="K151" i="2"/>
  <c r="K275" i="2"/>
  <c r="K416" i="2"/>
  <c r="K387" i="2"/>
  <c r="K14" i="2"/>
  <c r="K16" i="2"/>
  <c r="K80" i="2"/>
  <c r="K139" i="2"/>
  <c r="K203" i="2"/>
  <c r="K269" i="2"/>
  <c r="K333" i="2"/>
  <c r="K316" i="2"/>
  <c r="K379" i="2"/>
  <c r="K265" i="2"/>
  <c r="K137" i="2"/>
  <c r="K10" i="2"/>
  <c r="K73" i="2"/>
  <c r="K133" i="2"/>
  <c r="K196" i="2"/>
  <c r="K262" i="2"/>
  <c r="K409" i="2"/>
  <c r="K241" i="2"/>
  <c r="K266" i="2"/>
  <c r="K50" i="2"/>
  <c r="K114" i="2"/>
  <c r="K170" i="2"/>
  <c r="K233" i="2"/>
  <c r="K301" i="2"/>
  <c r="K372" i="2"/>
  <c r="K395" i="2"/>
  <c r="K337" i="2"/>
  <c r="K304" i="2"/>
  <c r="K51" i="2"/>
  <c r="K115" i="2"/>
  <c r="K94" i="2"/>
  <c r="K234" i="2"/>
  <c r="K123" i="2"/>
  <c r="K130" i="2"/>
  <c r="K371" i="2"/>
  <c r="K54" i="2"/>
  <c r="K328" i="2"/>
  <c r="K253" i="2"/>
  <c r="K401" i="2"/>
  <c r="K117" i="2"/>
  <c r="K246" i="2"/>
  <c r="K107" i="2"/>
  <c r="K346" i="2"/>
  <c r="K281" i="2"/>
  <c r="K76" i="2"/>
  <c r="K167" i="2"/>
  <c r="K392" i="2"/>
  <c r="K405" i="2"/>
  <c r="K62" i="2"/>
  <c r="K185" i="2"/>
  <c r="K314" i="2"/>
  <c r="K417" i="2"/>
  <c r="K59" i="2"/>
  <c r="K38" i="2"/>
  <c r="K413" i="2"/>
  <c r="K71" i="2"/>
  <c r="K158" i="2"/>
  <c r="K293" i="2"/>
  <c r="K408" i="2"/>
  <c r="K13" i="2"/>
  <c r="K88" i="2"/>
  <c r="K25" i="2"/>
  <c r="K90" i="2"/>
  <c r="K147" i="2"/>
  <c r="K212" i="2"/>
  <c r="K276" i="2"/>
  <c r="K341" i="2"/>
  <c r="K351" i="2"/>
  <c r="K411" i="2"/>
  <c r="K303" i="2"/>
  <c r="K183" i="2"/>
  <c r="K17" i="2"/>
  <c r="K81" i="2"/>
  <c r="K141" i="2"/>
  <c r="K204" i="2"/>
  <c r="K270" i="2"/>
  <c r="K302" i="2"/>
  <c r="K310" i="2"/>
  <c r="K311" i="2"/>
  <c r="K57" i="2"/>
  <c r="K205" i="2"/>
  <c r="K179" i="2"/>
  <c r="K240" i="2"/>
  <c r="K308" i="2"/>
  <c r="K378" i="2"/>
  <c r="K52" i="2"/>
  <c r="K388" i="2"/>
  <c r="K318" i="2"/>
  <c r="K58" i="2"/>
  <c r="K122" i="2"/>
  <c r="K181" i="2"/>
  <c r="K184" i="2"/>
  <c r="K171" i="2"/>
  <c r="K172" i="2"/>
  <c r="K284" i="2"/>
  <c r="K296" i="2"/>
  <c r="K374" i="2"/>
  <c r="K256" i="2"/>
  <c r="K406" i="2"/>
  <c r="K370" i="2"/>
  <c r="K162" i="2"/>
  <c r="K288" i="2"/>
  <c r="K77" i="2"/>
  <c r="K202" i="2"/>
  <c r="K307" i="2"/>
  <c r="K60" i="2"/>
  <c r="K79" i="2"/>
  <c r="K175" i="2"/>
  <c r="K326" i="2"/>
  <c r="K108" i="2"/>
  <c r="K157" i="2"/>
  <c r="K32" i="2"/>
  <c r="K97" i="2"/>
  <c r="K152" i="2"/>
  <c r="K220" i="2"/>
  <c r="K285" i="2"/>
  <c r="K350" i="2"/>
  <c r="K40" i="2"/>
  <c r="K21" i="2"/>
  <c r="K347" i="2"/>
  <c r="K209" i="2"/>
  <c r="K26" i="2"/>
  <c r="K173" i="2"/>
  <c r="K146" i="2"/>
  <c r="K213" i="2"/>
  <c r="K277" i="2"/>
  <c r="K363" i="2"/>
  <c r="K364" i="2"/>
  <c r="K375" i="2"/>
  <c r="K66" i="2"/>
  <c r="K127" i="2"/>
  <c r="K190" i="2"/>
  <c r="K247" i="2"/>
  <c r="K317" i="2"/>
  <c r="K386" i="2"/>
  <c r="K84" i="2"/>
  <c r="K53" i="2"/>
  <c r="K389" i="2"/>
  <c r="K65" i="2"/>
  <c r="K128" i="2"/>
  <c r="K191" i="2"/>
  <c r="K248" i="2"/>
  <c r="K224" i="2"/>
  <c r="D441" i="2"/>
  <c r="K47" i="2"/>
  <c r="K95" i="2"/>
  <c r="K138" i="2"/>
  <c r="K174" i="2"/>
  <c r="K189" i="2"/>
  <c r="K267" i="2"/>
  <c r="K312" i="2"/>
  <c r="K176" i="2"/>
  <c r="K39" i="2"/>
  <c r="K218" i="2"/>
  <c r="K331" i="2"/>
  <c r="K414" i="2"/>
  <c r="K7" i="2"/>
  <c r="K70" i="2"/>
  <c r="K87" i="2"/>
  <c r="K118" i="2"/>
  <c r="K145" i="2"/>
  <c r="K166" i="2"/>
  <c r="K201" i="2"/>
  <c r="K243" i="2"/>
  <c r="K283" i="2"/>
  <c r="K324" i="2"/>
  <c r="K366" i="2"/>
  <c r="K397" i="2"/>
  <c r="K15" i="2"/>
  <c r="K124" i="2"/>
  <c r="K194" i="2"/>
  <c r="K237" i="2"/>
  <c r="K297" i="2"/>
  <c r="K348" i="2"/>
  <c r="K381" i="2"/>
  <c r="K30" i="2"/>
  <c r="K102" i="2"/>
  <c r="K131" i="2"/>
  <c r="K159" i="2"/>
  <c r="K210" i="2"/>
  <c r="K251" i="2"/>
  <c r="K305" i="2"/>
  <c r="K357" i="2"/>
  <c r="K404" i="2"/>
  <c r="K109" i="2"/>
  <c r="K290" i="2"/>
  <c r="K23" i="2"/>
  <c r="K61" i="2"/>
  <c r="K78" i="2"/>
  <c r="K322" i="2"/>
  <c r="K150" i="2"/>
  <c r="K186" i="2"/>
  <c r="K257" i="2"/>
  <c r="K274" i="2"/>
  <c r="K339" i="2"/>
  <c r="K390" i="2"/>
  <c r="K332" i="2"/>
  <c r="K93" i="2"/>
  <c r="K8" i="2"/>
  <c r="K306" i="2"/>
  <c r="K41" i="2"/>
  <c r="K219" i="2"/>
  <c r="K349" i="2"/>
  <c r="K343" i="2"/>
  <c r="K136" i="2"/>
  <c r="K110" i="2"/>
  <c r="K365" i="2"/>
  <c r="K89" i="2"/>
  <c r="K313" i="2"/>
  <c r="K67" i="2"/>
  <c r="K361" i="2"/>
  <c r="K164" i="2"/>
  <c r="K359" i="2"/>
  <c r="K415" i="2"/>
  <c r="K104" i="2"/>
  <c r="K160" i="2"/>
  <c r="K352" i="2"/>
  <c r="K291" i="2"/>
  <c r="K360" i="2"/>
  <c r="K398" i="2"/>
  <c r="K68" i="2"/>
  <c r="K380" i="2"/>
  <c r="K242" i="2"/>
  <c r="K34" i="2"/>
  <c r="K98" i="2"/>
  <c r="K153" i="2"/>
  <c r="K221" i="2"/>
  <c r="K286" i="2"/>
  <c r="K420" i="2"/>
  <c r="K421" i="2"/>
  <c r="K11" i="2"/>
  <c r="K74" i="2"/>
  <c r="K134" i="2"/>
  <c r="K197" i="2"/>
  <c r="K263" i="2"/>
  <c r="K327" i="2"/>
  <c r="K394" i="2"/>
  <c r="K129" i="2"/>
  <c r="K85" i="2"/>
  <c r="K12" i="2"/>
  <c r="K75" i="2"/>
  <c r="K135" i="2"/>
  <c r="K198" i="2"/>
  <c r="K367" i="2"/>
  <c r="K280" i="2"/>
  <c r="K273" i="2"/>
  <c r="K407" i="2"/>
  <c r="K252" i="2"/>
  <c r="K72" i="2"/>
  <c r="K354" i="2"/>
  <c r="K126" i="2"/>
  <c r="K200" i="2"/>
  <c r="K227" i="2"/>
  <c r="K105" i="2"/>
  <c r="K96" i="2"/>
  <c r="K261" i="2"/>
  <c r="K368" i="2"/>
  <c r="K385" i="2"/>
  <c r="K192" i="2"/>
  <c r="K344" i="2"/>
  <c r="K24" i="2"/>
  <c r="K103" i="2"/>
  <c r="K211" i="2"/>
  <c r="K340" i="2"/>
  <c r="K393" i="2"/>
  <c r="K229" i="2"/>
  <c r="K282" i="2"/>
  <c r="K48" i="2"/>
  <c r="K112" i="2"/>
  <c r="K168" i="2"/>
  <c r="K231" i="2"/>
  <c r="K299" i="2"/>
  <c r="K369" i="2"/>
  <c r="K419" i="2"/>
  <c r="K100" i="2"/>
  <c r="K412" i="2"/>
  <c r="K289" i="2"/>
  <c r="K43" i="2"/>
  <c r="K106" i="2"/>
  <c r="K161" i="2"/>
  <c r="K226" i="2"/>
  <c r="K292" i="2"/>
  <c r="K45" i="2"/>
  <c r="K46" i="2"/>
  <c r="K18" i="2"/>
  <c r="K82" i="2"/>
  <c r="K142" i="2"/>
  <c r="K206" i="2"/>
  <c r="K271" i="2"/>
  <c r="K335" i="2"/>
  <c r="K402" i="2"/>
  <c r="K156" i="2"/>
  <c r="K259" i="2"/>
  <c r="K19" i="2"/>
  <c r="K83" i="2"/>
  <c r="K140" i="2"/>
  <c r="K207" i="2"/>
  <c r="K336" i="2"/>
  <c r="K329" i="2"/>
  <c r="K86" i="2"/>
  <c r="K355" i="2"/>
  <c r="K400" i="2"/>
  <c r="K195" i="2"/>
  <c r="K216" i="2"/>
  <c r="K188" i="2"/>
  <c r="K44" i="2"/>
  <c r="K342" i="2"/>
  <c r="K250" i="2"/>
  <c r="K228" i="2"/>
  <c r="K119" i="2"/>
  <c r="K244" i="2"/>
  <c r="K376" i="2"/>
  <c r="K264" i="2"/>
  <c r="K235" i="2"/>
  <c r="K193" i="2"/>
  <c r="K31" i="2"/>
  <c r="K111" i="2"/>
  <c r="K225" i="2"/>
  <c r="K358" i="2"/>
  <c r="K418" i="2"/>
  <c r="K33" i="2"/>
  <c r="K338" i="2"/>
  <c r="K55" i="2"/>
  <c r="K120" i="2"/>
  <c r="K177" i="2"/>
  <c r="K239" i="2"/>
  <c r="K254" i="2"/>
  <c r="K377" i="2"/>
  <c r="K272" i="2"/>
  <c r="K143" i="2"/>
  <c r="K22" i="2"/>
  <c r="K330" i="2"/>
  <c r="K49" i="2"/>
  <c r="K113" i="2"/>
  <c r="K169" i="2"/>
  <c r="K232" i="2"/>
  <c r="K300" i="2"/>
  <c r="K180" i="2"/>
  <c r="K101" i="2"/>
  <c r="K373" i="2"/>
  <c r="K91" i="2"/>
  <c r="K20" i="2"/>
  <c r="K214" i="2"/>
  <c r="K278" i="2"/>
  <c r="K345" i="2"/>
  <c r="K410" i="2"/>
  <c r="K208" i="2"/>
  <c r="K165" i="2"/>
  <c r="K27" i="2"/>
  <c r="K92" i="2"/>
  <c r="K148" i="2"/>
  <c r="K215" i="2"/>
  <c r="K403" i="2"/>
  <c r="K396" i="2"/>
  <c r="K383" i="2"/>
  <c r="L428" i="2" l="1"/>
  <c r="N428" i="2" s="1"/>
  <c r="L429" i="2"/>
  <c r="N429" i="2" s="1"/>
  <c r="L424" i="2"/>
  <c r="N424" i="2" s="1"/>
  <c r="L425" i="2"/>
  <c r="N425" i="2" s="1"/>
  <c r="L426" i="2"/>
  <c r="N426" i="2" s="1"/>
  <c r="L427" i="2"/>
  <c r="N427" i="2" s="1"/>
  <c r="L430" i="2"/>
  <c r="N430" i="2" s="1"/>
  <c r="L440" i="2"/>
  <c r="L441" i="2"/>
  <c r="K431" i="2"/>
  <c r="N431" i="2" l="1"/>
  <c r="N435" i="2" s="1"/>
  <c r="L431" i="2"/>
  <c r="D432" i="2" l="1"/>
  <c r="E432" i="2"/>
  <c r="F432" i="2"/>
  <c r="C432" i="2"/>
  <c r="G431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42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9" i="2"/>
  <c r="G158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430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429" i="2"/>
  <c r="G227" i="2"/>
  <c r="G427" i="2"/>
  <c r="G228" i="2"/>
  <c r="G425" i="2"/>
  <c r="G4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424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7" i="2"/>
</calcChain>
</file>

<file path=xl/sharedStrings.xml><?xml version="1.0" encoding="utf-8"?>
<sst xmlns="http://schemas.openxmlformats.org/spreadsheetml/2006/main" count="501" uniqueCount="470">
  <si>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</si>
  <si>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</si>
  <si>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</si>
  <si>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</si>
  <si>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</si>
  <si>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</si>
  <si>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</si>
  <si>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</si>
  <si>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</si>
  <si>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</si>
  <si>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</si>
  <si>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</si>
  <si>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</si>
  <si>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</si>
  <si>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</si>
  <si>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</si>
  <si>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</si>
  <si>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</si>
  <si>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</si>
  <si>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</si>
  <si>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</si>
  <si>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</si>
  <si>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</si>
  <si>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</si>
  <si>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</si>
  <si>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</si>
  <si>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</si>
  <si>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</si>
  <si>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</si>
  <si>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</si>
  <si>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</si>
  <si>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</si>
  <si>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</si>
  <si>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</si>
  <si>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</si>
  <si>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</si>
  <si>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</si>
  <si>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</si>
  <si>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</si>
  <si>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</si>
  <si>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</si>
  <si>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</si>
  <si>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</si>
  <si>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</si>
  <si>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</si>
  <si>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</si>
  <si>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</si>
  <si>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</si>
  <si>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</si>
  <si>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</si>
  <si>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</si>
  <si>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</si>
  <si>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</si>
  <si>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</si>
  <si>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</si>
  <si>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</si>
  <si>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</si>
  <si>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</si>
  <si>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</si>
  <si>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</si>
  <si>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</si>
  <si>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</si>
  <si>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</si>
  <si>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</si>
  <si>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</si>
  <si>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</si>
  <si>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</si>
  <si>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</si>
  <si>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</si>
  <si>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</si>
  <si>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</si>
  <si>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</si>
  <si>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</si>
  <si>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</si>
  <si>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</si>
  <si>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</si>
  <si>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</si>
  <si>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</si>
  <si>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</si>
  <si>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</si>
  <si>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</si>
  <si>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</si>
  <si>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</si>
  <si>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</si>
  <si>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</si>
  <si>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</si>
  <si>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</si>
  <si>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</si>
  <si>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</si>
  <si>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</si>
  <si>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</si>
  <si>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</si>
  <si>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</si>
  <si>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</si>
  <si>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</si>
  <si>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</si>
  <si>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</si>
  <si>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</si>
  <si>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</si>
  <si>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</si>
  <si>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</si>
  <si>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</si>
  <si>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</si>
  <si>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</si>
  <si>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</si>
  <si>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</si>
  <si>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</si>
  <si>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</si>
  <si>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</si>
  <si>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</si>
  <si>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</si>
  <si>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</si>
  <si>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</si>
  <si>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</si>
  <si>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</si>
  <si>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</si>
  <si>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</si>
  <si>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</si>
  <si>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</si>
  <si>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</si>
  <si>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</si>
  <si>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</si>
  <si>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</si>
  <si>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</si>
  <si>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</si>
  <si>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</si>
  <si>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</si>
  <si>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</si>
  <si>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</si>
  <si>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</si>
  <si>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</si>
  <si>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</si>
  <si>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</si>
  <si>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</si>
  <si>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</si>
  <si>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</si>
  <si>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</si>
  <si>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</si>
  <si>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</si>
  <si>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</si>
  <si>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</si>
  <si>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</si>
  <si>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</si>
  <si>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</si>
  <si>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</si>
  <si>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</si>
  <si>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</si>
  <si>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</si>
  <si>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</si>
  <si>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</si>
  <si>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</si>
  <si>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</si>
  <si>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</si>
  <si>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</si>
  <si>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</si>
  <si>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</si>
  <si>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</si>
  <si>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</si>
  <si>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</si>
  <si>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</si>
  <si>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</si>
  <si>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</si>
  <si>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</si>
  <si>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</si>
  <si>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</si>
  <si>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</si>
  <si>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</si>
  <si>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</si>
  <si>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</si>
  <si>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</si>
  <si>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</si>
  <si>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</si>
  <si>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</si>
  <si>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</si>
  <si>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</si>
  <si>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</si>
  <si>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</si>
  <si>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</si>
  <si>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</si>
  <si>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</si>
  <si>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</si>
  <si>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</si>
  <si>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</si>
  <si>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</si>
  <si>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Casa de Esperanza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</si>
  <si>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</si>
  <si>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</si>
  <si>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</si>
  <si>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</si>
  <si>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</si>
  <si>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</si>
  <si>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</si>
  <si>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</si>
  <si>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</si>
  <si>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</si>
  <si>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</si>
  <si>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</si>
  <si>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</si>
  <si>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</si>
  <si>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</si>
  <si>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</si>
  <si>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</si>
  <si>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</si>
  <si>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</si>
  <si>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</si>
  <si>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</si>
  <si>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</si>
  <si>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</si>
  <si>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</si>
  <si>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</si>
  <si>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</si>
  <si>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</si>
  <si>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</si>
  <si>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</si>
  <si>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</si>
  <si>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</si>
  <si>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</si>
  <si>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</si>
  <si>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</si>
  <si>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</si>
  <si>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</si>
  <si>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</si>
  <si>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</si>
  <si>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</si>
  <si>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</si>
  <si>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</si>
  <si>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</si>
  <si>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</si>
  <si>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</si>
  <si>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</si>
  <si>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</si>
  <si>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</si>
  <si>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</si>
  <si>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</si>
  <si>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</si>
  <si>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</si>
  <si>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</si>
  <si>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</si>
  <si>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</si>
  <si>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</si>
  <si>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</si>
  <si>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</si>
  <si>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</si>
  <si>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</si>
  <si>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</si>
  <si>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</si>
  <si>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</si>
  <si>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</si>
  <si>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</si>
  <si>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</si>
  <si>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</si>
  <si>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</si>
  <si>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</si>
  <si>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</si>
  <si>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</si>
  <si>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</si>
  <si>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</si>
  <si>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</si>
  <si>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</si>
  <si>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</si>
  <si>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</si>
  <si>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</si>
  <si>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</si>
  <si>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</si>
  <si>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</si>
  <si>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</si>
  <si>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</si>
  <si>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</si>
  <si>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</si>
  <si>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</si>
  <si>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</si>
  <si>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</si>
  <si>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</si>
  <si>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</si>
  <si>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</si>
  <si>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</si>
  <si>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</si>
  <si>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</si>
  <si>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</si>
  <si>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</si>
  <si>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</si>
  <si>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</si>
  <si>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</si>
  <si>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</si>
  <si>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</si>
  <si>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</si>
  <si>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</si>
  <si>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</si>
  <si>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</si>
  <si>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</si>
  <si>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</si>
  <si>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</si>
  <si>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</si>
  <si>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</si>
  <si>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</si>
  <si>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</si>
  <si>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</si>
  <si>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</si>
  <si>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</si>
  <si>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</si>
  <si>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</si>
  <si>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</si>
  <si>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</si>
  <si>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</si>
  <si>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</si>
  <si>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</si>
  <si>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</si>
  <si>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</si>
  <si>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</si>
  <si>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</si>
  <si>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</si>
  <si>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</si>
  <si>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</si>
  <si>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</si>
  <si>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</si>
  <si>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</si>
  <si>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</si>
  <si>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</si>
  <si>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</si>
  <si>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</si>
  <si>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</si>
  <si>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</si>
  <si>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</si>
  <si>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</si>
  <si>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</si>
  <si>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</si>
  <si>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</si>
  <si>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</si>
  <si>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</si>
  <si>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</si>
  <si>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</si>
  <si>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</si>
  <si>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</si>
  <si>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</si>
  <si>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</si>
  <si>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</si>
  <si>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</si>
  <si>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</si>
  <si>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</si>
  <si>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</si>
  <si>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</si>
  <si>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</si>
  <si>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</si>
  <si>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</si>
  <si>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</si>
  <si>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</si>
  <si>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</si>
  <si>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</si>
  <si>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</si>
  <si>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</si>
  <si>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</si>
  <si>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</si>
  <si>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</si>
  <si>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</si>
  <si>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</si>
  <si>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</si>
  <si>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</si>
  <si>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</si>
  <si>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</si>
  <si>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</si>
  <si>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</si>
  <si>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</si>
  <si>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</si>
  <si>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</si>
  <si>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</si>
  <si>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</si>
  <si>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</si>
  <si>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</si>
  <si>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</si>
  <si>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</si>
  <si>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</si>
  <si>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</si>
  <si>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</si>
  <si>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</si>
  <si>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</si>
  <si>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</si>
  <si>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</si>
  <si>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</si>
  <si>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</si>
  <si>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</si>
  <si>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</si>
  <si>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</si>
  <si>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</si>
  <si>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</si>
  <si>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</si>
  <si>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</si>
  <si>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</si>
  <si>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</si>
  <si>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</si>
  <si>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</si>
  <si>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</si>
  <si>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</si>
  <si>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</si>
  <si>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</si>
  <si>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</si>
  <si>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</si>
  <si>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</si>
  <si>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</si>
  <si>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</si>
  <si>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</si>
  <si>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</si>
  <si>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</si>
  <si>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</si>
  <si>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</si>
  <si>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</si>
  <si>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</si>
  <si>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</si>
  <si>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</si>
  <si>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</si>
  <si>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</si>
  <si>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</si>
  <si>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</si>
  <si>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</si>
  <si>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</si>
  <si>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</si>
  <si>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</si>
  <si>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</si>
  <si>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</si>
  <si>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</si>
  <si>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</si>
  <si>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</si>
  <si>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</si>
  <si>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</si>
  <si>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</si>
  <si>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</si>
  <si>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</si>
  <si>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</si>
  <si>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</si>
  <si>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</si>
  <si>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</si>
  <si>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</si>
  <si>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</si>
  <si>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</si>
  <si>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Percentage of Total Aid Eligibilty</t>
  </si>
  <si>
    <t>Aid Eligibility by District FY 2018-2019 Pupil Transportation</t>
  </si>
  <si>
    <t>Payment will be made in the 2019-2020 school year</t>
  </si>
  <si>
    <t xml:space="preserve">   Aid earned </t>
  </si>
  <si>
    <t xml:space="preserve">   Balance Available</t>
  </si>
  <si>
    <t xml:space="preserve">   LESS: TRANSPORTATION OVER ICE</t>
  </si>
  <si>
    <t>Sum Totals</t>
  </si>
  <si>
    <t>Column1</t>
  </si>
  <si>
    <t>Column2</t>
  </si>
  <si>
    <t>Column3</t>
  </si>
  <si>
    <t>Column4</t>
  </si>
  <si>
    <t>Column5</t>
  </si>
  <si>
    <t>Column6</t>
  </si>
  <si>
    <t>Column7</t>
  </si>
  <si>
    <t>Percent of Adjusted Total</t>
  </si>
  <si>
    <t>2011 ACT 105 REALLOCATION of Balance</t>
  </si>
  <si>
    <t>Revised June Payment Based on  Adjustments ("I")</t>
  </si>
  <si>
    <t>Total Net Aid Paid (Jan +June)</t>
  </si>
  <si>
    <t>Distrct Pay (2019-20) Back</t>
  </si>
  <si>
    <t>AMENDED Total Aid (2019-20) After Audit Findings</t>
  </si>
  <si>
    <t>Column8</t>
  </si>
  <si>
    <t>Impact of (2018-19) Audit Findings</t>
  </si>
  <si>
    <t>Column9</t>
  </si>
  <si>
    <t>Column10</t>
  </si>
  <si>
    <t>Column11</t>
  </si>
  <si>
    <t xml:space="preserve"> </t>
  </si>
  <si>
    <t>Over Ice Payment</t>
  </si>
  <si>
    <t>Total Payments</t>
  </si>
  <si>
    <t xml:space="preserve">   2017-18 APPROPRIATION </t>
  </si>
  <si>
    <t xml:space="preserve">   Balance Available After "Over Ice" adjustment</t>
  </si>
  <si>
    <t xml:space="preserve">   Audit Adjustments </t>
  </si>
  <si>
    <t xml:space="preserve">   Funds to be Reallocated in June 2019</t>
  </si>
  <si>
    <t>Column12</t>
  </si>
  <si>
    <t>Column13</t>
  </si>
  <si>
    <t>Column14</t>
  </si>
  <si>
    <t xml:space="preserve">Eligible Payment Date: June 15. 2020     </t>
  </si>
  <si>
    <t>As of 9:05 AM 0n 06-09-2020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</si>
</sst>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%"/>
    <numFmt numFmtId="166" formatCode="_(* #,##0_);_(* \(#,##0\);_(* &quot;-&quot;??_);_(@_)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Lato"/>
      <family val="2"/>
    </font>
    <font>
      <b/>
      <sz val="12"/>
      <color theme="1"/>
      <name val="Lato"/>
      <family val="2"/>
    </font>
    <font>
      <b/>
      <sz val="12"/>
      <name val="Lato"/>
      <family val="2"/>
    </font>
    <font>
      <b/>
      <sz val="12"/>
      <color rgb="FFFF0000"/>
      <name val="Lato"/>
      <family val="2"/>
    </font>
    <font>
      <b/>
      <sz val="12"/>
      <color rgb="FF000000"/>
      <name val="Lato"/>
      <family val="2"/>
    </font>
    <font>
      <b/>
      <sz val="9"/>
      <name val="Lato Black"/>
      <family val="2"/>
    </font>
    <font>
      <b/>
      <sz val="14"/>
      <color rgb="FFFF0000"/>
      <name val="Lato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8">
    <xf numFmtId="0" fontId="0" fillId="0" borderId="0" xfId="0"/>
    <xf numFmtId="0" fontId="18" fillId="0" borderId="0" xfId="0" applyFont="1"/>
    <xf numFmtId="0" fontId="0" fillId="0" borderId="0" xfId="0" applyFont="1"/>
    <xf numFmtId="0" fontId="16" fillId="0" borderId="0" xfId="0" applyFont="1"/>
    <xf numFmtId="0" fontId="19" fillId="0" borderId="10" xfId="0" applyFont="1" applyBorder="1" applyAlignment="1">
      <alignment horizontal="left" wrapText="1" indent="1"/>
    </xf>
    <xf numFmtId="0" fontId="20" fillId="0" borderId="0" xfId="0" applyFont="1"/>
    <xf numFmtId="0" fontId="20" fillId="38" borderId="0" xfId="0" applyFont="1" applyFill="1" applyBorder="1"/>
    <xf numFmtId="0" fontId="20" fillId="0" borderId="0" xfId="0" applyFont="1" applyBorder="1"/>
    <xf numFmtId="0" fontId="20" fillId="39" borderId="0" xfId="0" applyFont="1" applyFill="1" applyBorder="1"/>
    <xf numFmtId="0" fontId="20" fillId="0" borderId="19" xfId="0" applyFont="1" applyBorder="1"/>
    <xf numFmtId="0" fontId="20" fillId="0" borderId="20" xfId="0" applyFont="1" applyBorder="1" applyAlignment="1">
      <alignment horizontal="center"/>
    </xf>
    <xf numFmtId="0" fontId="20" fillId="0" borderId="20" xfId="0" applyFont="1" applyBorder="1"/>
    <xf numFmtId="0" fontId="20" fillId="0" borderId="21" xfId="0" applyFont="1" applyBorder="1"/>
    <xf numFmtId="44" fontId="20" fillId="0" borderId="0" xfId="2" applyFont="1"/>
    <xf numFmtId="165" fontId="20" fillId="0" borderId="0" xfId="3" applyNumberFormat="1" applyFont="1"/>
    <xf numFmtId="0" fontId="20" fillId="0" borderId="21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0" fontId="21" fillId="0" borderId="29" xfId="0" applyFont="1" applyBorder="1" applyAlignment="1"/>
    <xf numFmtId="44" fontId="21" fillId="0" borderId="17" xfId="2" applyFont="1" applyBorder="1" applyAlignment="1">
      <alignment horizontal="center" vertical="center" wrapText="1"/>
    </xf>
    <xf numFmtId="165" fontId="21" fillId="0" borderId="17" xfId="3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 inden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right" wrapText="1" indent="1"/>
    </xf>
    <xf numFmtId="8" fontId="20" fillId="0" borderId="16" xfId="0" applyNumberFormat="1" applyFont="1" applyBorder="1" applyAlignment="1">
      <alignment horizontal="right" wrapText="1" indent="1"/>
    </xf>
    <xf numFmtId="165" fontId="20" fillId="0" borderId="29" xfId="3" applyNumberFormat="1" applyFont="1" applyBorder="1"/>
    <xf numFmtId="44" fontId="22" fillId="0" borderId="13" xfId="2" applyFont="1" applyBorder="1" applyAlignment="1">
      <alignment horizontal="right" wrapText="1" indent="1"/>
    </xf>
    <xf numFmtId="44" fontId="20" fillId="0" borderId="15" xfId="2" applyFont="1" applyBorder="1" applyAlignment="1">
      <alignment horizontal="right" wrapText="1" indent="1"/>
    </xf>
    <xf numFmtId="165" fontId="20" fillId="0" borderId="0" xfId="3" applyNumberFormat="1" applyFont="1" applyBorder="1" applyAlignment="1">
      <alignment horizontal="right" wrapText="1" indent="1"/>
    </xf>
    <xf numFmtId="44" fontId="20" fillId="0" borderId="15" xfId="2" applyFont="1" applyFill="1" applyBorder="1" applyAlignment="1">
      <alignment horizontal="right" wrapText="1" indent="1"/>
    </xf>
    <xf numFmtId="0" fontId="20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right" wrapText="1" indent="1"/>
    </xf>
    <xf numFmtId="0" fontId="20" fillId="0" borderId="10" xfId="0" applyFont="1" applyBorder="1" applyAlignment="1">
      <alignment horizontal="right" wrapText="1" indent="1"/>
    </xf>
    <xf numFmtId="8" fontId="20" fillId="0" borderId="10" xfId="0" applyNumberFormat="1" applyFont="1" applyBorder="1" applyAlignment="1">
      <alignment horizontal="right" wrapText="1" indent="1"/>
    </xf>
    <xf numFmtId="165" fontId="20" fillId="0" borderId="28" xfId="3" applyNumberFormat="1" applyFont="1" applyBorder="1"/>
    <xf numFmtId="44" fontId="22" fillId="0" borderId="10" xfId="2" applyFont="1" applyBorder="1" applyAlignment="1">
      <alignment horizontal="right" wrapText="1" indent="1"/>
    </xf>
    <xf numFmtId="165" fontId="20" fillId="0" borderId="15" xfId="3" applyNumberFormat="1" applyFont="1" applyBorder="1" applyAlignment="1">
      <alignment horizontal="right" wrapText="1" indent="1"/>
    </xf>
    <xf numFmtId="44" fontId="22" fillId="0" borderId="11" xfId="2" applyFont="1" applyBorder="1" applyAlignment="1">
      <alignment horizontal="right" wrapText="1" indent="1"/>
    </xf>
    <xf numFmtId="0" fontId="20" fillId="34" borderId="10" xfId="0" applyFont="1" applyFill="1" applyBorder="1" applyAlignment="1">
      <alignment horizontal="left" wrapText="1" indent="1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right" wrapText="1" indent="1"/>
    </xf>
    <xf numFmtId="8" fontId="20" fillId="34" borderId="10" xfId="0" applyNumberFormat="1" applyFont="1" applyFill="1" applyBorder="1" applyAlignment="1">
      <alignment horizontal="right" wrapText="1" indent="1"/>
    </xf>
    <xf numFmtId="165" fontId="20" fillId="34" borderId="28" xfId="3" applyNumberFormat="1" applyFont="1" applyFill="1" applyBorder="1"/>
    <xf numFmtId="44" fontId="22" fillId="34" borderId="28" xfId="2" applyFont="1" applyFill="1" applyBorder="1"/>
    <xf numFmtId="44" fontId="20" fillId="34" borderId="28" xfId="2" applyFont="1" applyFill="1" applyBorder="1"/>
    <xf numFmtId="0" fontId="20" fillId="0" borderId="14" xfId="0" applyFont="1" applyFill="1" applyBorder="1" applyAlignment="1">
      <alignment horizontal="left" wrapText="1" inden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right" wrapText="1" indent="1"/>
    </xf>
    <xf numFmtId="8" fontId="20" fillId="0" borderId="10" xfId="0" applyNumberFormat="1" applyFont="1" applyFill="1" applyBorder="1" applyAlignment="1">
      <alignment horizontal="right" wrapText="1" indent="1"/>
    </xf>
    <xf numFmtId="165" fontId="20" fillId="0" borderId="28" xfId="3" applyNumberFormat="1" applyFont="1" applyFill="1" applyBorder="1"/>
    <xf numFmtId="44" fontId="20" fillId="0" borderId="12" xfId="2" applyFont="1" applyFill="1" applyBorder="1" applyAlignment="1">
      <alignment horizontal="right" wrapText="1" indent="1"/>
    </xf>
    <xf numFmtId="165" fontId="20" fillId="0" borderId="12" xfId="3" applyNumberFormat="1" applyFont="1" applyFill="1" applyBorder="1" applyAlignment="1">
      <alignment horizontal="right" wrapText="1" indent="1"/>
    </xf>
    <xf numFmtId="0" fontId="20" fillId="0" borderId="12" xfId="0" applyFont="1" applyFill="1" applyBorder="1" applyAlignment="1">
      <alignment horizontal="right" wrapText="1" indent="1"/>
    </xf>
    <xf numFmtId="0" fontId="20" fillId="0" borderId="14" xfId="0" applyFont="1" applyBorder="1" applyAlignment="1">
      <alignment horizontal="left" wrapText="1" indent="1"/>
    </xf>
    <xf numFmtId="44" fontId="20" fillId="0" borderId="13" xfId="2" applyFont="1" applyBorder="1" applyAlignment="1">
      <alignment horizontal="right" wrapText="1" indent="1"/>
    </xf>
    <xf numFmtId="0" fontId="20" fillId="0" borderId="15" xfId="0" applyFont="1" applyBorder="1" applyAlignment="1">
      <alignment horizontal="right" wrapText="1" indent="1"/>
    </xf>
    <xf numFmtId="0" fontId="20" fillId="0" borderId="14" xfId="0" applyFont="1" applyBorder="1" applyAlignment="1">
      <alignment horizontal="left" indent="1" shrinkToFit="1"/>
    </xf>
    <xf numFmtId="44" fontId="20" fillId="0" borderId="10" xfId="2" applyFont="1" applyBorder="1" applyAlignment="1">
      <alignment horizontal="right" wrapText="1" indent="1"/>
    </xf>
    <xf numFmtId="0" fontId="20" fillId="0" borderId="11" xfId="0" applyFont="1" applyBorder="1" applyAlignment="1">
      <alignment horizontal="right" wrapText="1" indent="1"/>
    </xf>
    <xf numFmtId="8" fontId="20" fillId="0" borderId="11" xfId="0" applyNumberFormat="1" applyFont="1" applyBorder="1" applyAlignment="1">
      <alignment horizontal="right" wrapText="1" indent="1"/>
    </xf>
    <xf numFmtId="44" fontId="20" fillId="0" borderId="11" xfId="2" applyFont="1" applyBorder="1" applyAlignment="1">
      <alignment horizontal="right" wrapText="1" indent="1"/>
    </xf>
    <xf numFmtId="3" fontId="20" fillId="33" borderId="15" xfId="0" applyNumberFormat="1" applyFont="1" applyFill="1" applyBorder="1" applyAlignment="1">
      <alignment horizontal="right" wrapText="1"/>
    </xf>
    <xf numFmtId="8" fontId="20" fillId="33" borderId="15" xfId="0" applyNumberFormat="1" applyFont="1" applyFill="1" applyBorder="1" applyAlignment="1">
      <alignment horizontal="right" wrapText="1"/>
    </xf>
    <xf numFmtId="44" fontId="22" fillId="0" borderId="15" xfId="2" applyFont="1" applyBorder="1"/>
    <xf numFmtId="44" fontId="21" fillId="0" borderId="15" xfId="2" applyFont="1" applyBorder="1"/>
    <xf numFmtId="9" fontId="21" fillId="0" borderId="15" xfId="3" applyFont="1" applyBorder="1"/>
    <xf numFmtId="44" fontId="20" fillId="0" borderId="15" xfId="2" applyFont="1" applyBorder="1"/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6" fontId="20" fillId="0" borderId="22" xfId="1" applyNumberFormat="1" applyFont="1" applyBorder="1"/>
    <xf numFmtId="166" fontId="20" fillId="0" borderId="25" xfId="1" applyNumberFormat="1" applyFont="1" applyBorder="1"/>
    <xf numFmtId="166" fontId="20" fillId="0" borderId="24" xfId="1" applyNumberFormat="1" applyFont="1" applyBorder="1"/>
    <xf numFmtId="0" fontId="20" fillId="0" borderId="0" xfId="0" applyFont="1" applyAlignment="1">
      <alignment horizontal="center"/>
    </xf>
    <xf numFmtId="8" fontId="20" fillId="0" borderId="0" xfId="2" applyNumberFormat="1" applyFont="1"/>
    <xf numFmtId="40" fontId="20" fillId="37" borderId="18" xfId="2" applyNumberFormat="1" applyFont="1" applyFill="1" applyBorder="1" applyAlignment="1">
      <alignment horizontal="left"/>
    </xf>
    <xf numFmtId="44" fontId="20" fillId="37" borderId="18" xfId="2" applyFont="1" applyFill="1" applyBorder="1"/>
    <xf numFmtId="0" fontId="20" fillId="35" borderId="32" xfId="0" applyFont="1" applyFill="1" applyBorder="1" applyAlignment="1">
      <alignment horizontal="left"/>
    </xf>
    <xf numFmtId="0" fontId="20" fillId="35" borderId="33" xfId="0" applyFont="1" applyFill="1" applyBorder="1" applyAlignment="1">
      <alignment horizontal="center"/>
    </xf>
    <xf numFmtId="0" fontId="20" fillId="35" borderId="33" xfId="0" applyFont="1" applyFill="1" applyBorder="1"/>
    <xf numFmtId="3" fontId="20" fillId="35" borderId="3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3" fillId="0" borderId="0" xfId="0" applyFont="1"/>
    <xf numFmtId="44" fontId="23" fillId="0" borderId="0" xfId="2" applyFont="1"/>
    <xf numFmtId="40" fontId="20" fillId="36" borderId="18" xfId="2" applyNumberFormat="1" applyFont="1" applyFill="1" applyBorder="1"/>
    <xf numFmtId="44" fontId="20" fillId="36" borderId="18" xfId="2" applyNumberFormat="1" applyFont="1" applyFill="1" applyBorder="1"/>
    <xf numFmtId="0" fontId="20" fillId="36" borderId="32" xfId="0" applyFont="1" applyFill="1" applyBorder="1"/>
    <xf numFmtId="0" fontId="20" fillId="36" borderId="33" xfId="0" applyFont="1" applyFill="1" applyBorder="1" applyAlignment="1">
      <alignment horizontal="center"/>
    </xf>
    <xf numFmtId="0" fontId="20" fillId="36" borderId="33" xfId="0" applyFont="1" applyFill="1" applyBorder="1"/>
    <xf numFmtId="3" fontId="20" fillId="36" borderId="35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/>
    <xf numFmtId="164" fontId="23" fillId="0" borderId="0" xfId="3" applyNumberFormat="1" applyFont="1"/>
    <xf numFmtId="0" fontId="20" fillId="34" borderId="19" xfId="0" applyFont="1" applyFill="1" applyBorder="1"/>
    <xf numFmtId="0" fontId="20" fillId="34" borderId="20" xfId="0" applyFont="1" applyFill="1" applyBorder="1" applyAlignment="1">
      <alignment horizontal="center"/>
    </xf>
    <xf numFmtId="0" fontId="20" fillId="34" borderId="20" xfId="0" applyFont="1" applyFill="1" applyBorder="1"/>
    <xf numFmtId="3" fontId="20" fillId="34" borderId="18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/>
    <xf numFmtId="0" fontId="23" fillId="34" borderId="0" xfId="0" applyFont="1" applyFill="1" applyBorder="1"/>
    <xf numFmtId="164" fontId="23" fillId="34" borderId="0" xfId="0" applyNumberFormat="1" applyFont="1" applyFill="1" applyBorder="1"/>
    <xf numFmtId="44" fontId="23" fillId="34" borderId="0" xfId="2" applyFont="1" applyFill="1" applyBorder="1"/>
    <xf numFmtId="0" fontId="20" fillId="34" borderId="0" xfId="0" applyFont="1" applyFill="1"/>
    <xf numFmtId="165" fontId="20" fillId="34" borderId="0" xfId="3" applyNumberFormat="1" applyFont="1" applyFill="1"/>
    <xf numFmtId="167" fontId="23" fillId="34" borderId="18" xfId="3" applyNumberFormat="1" applyFont="1" applyFill="1" applyBorder="1"/>
    <xf numFmtId="0" fontId="20" fillId="37" borderId="19" xfId="0" applyFont="1" applyFill="1" applyBorder="1"/>
    <xf numFmtId="0" fontId="20" fillId="37" borderId="20" xfId="0" applyFont="1" applyFill="1" applyBorder="1"/>
    <xf numFmtId="3" fontId="21" fillId="37" borderId="18" xfId="0" applyNumberFormat="1" applyFont="1" applyFill="1" applyBorder="1" applyAlignment="1">
      <alignment vertical="center"/>
    </xf>
    <xf numFmtId="0" fontId="20" fillId="37" borderId="0" xfId="0" applyFont="1" applyFill="1" applyBorder="1" applyAlignment="1">
      <alignment vertical="center"/>
    </xf>
    <xf numFmtId="0" fontId="20" fillId="37" borderId="0" xfId="0" applyFont="1" applyFill="1" applyBorder="1"/>
    <xf numFmtId="0" fontId="23" fillId="37" borderId="0" xfId="0" applyFont="1" applyFill="1" applyBorder="1"/>
    <xf numFmtId="164" fontId="23" fillId="37" borderId="0" xfId="0" applyNumberFormat="1" applyFont="1" applyFill="1" applyBorder="1"/>
    <xf numFmtId="44" fontId="23" fillId="37" borderId="0" xfId="2" applyFont="1" applyFill="1" applyBorder="1"/>
    <xf numFmtId="0" fontId="20" fillId="37" borderId="0" xfId="0" applyFont="1" applyFill="1"/>
    <xf numFmtId="165" fontId="20" fillId="37" borderId="0" xfId="3" applyNumberFormat="1" applyFont="1" applyFill="1"/>
    <xf numFmtId="167" fontId="23" fillId="37" borderId="18" xfId="3" applyNumberFormat="1" applyFont="1" applyFill="1" applyBorder="1"/>
    <xf numFmtId="0" fontId="20" fillId="38" borderId="19" xfId="0" applyFont="1" applyFill="1" applyBorder="1"/>
    <xf numFmtId="0" fontId="20" fillId="38" borderId="20" xfId="0" applyFont="1" applyFill="1" applyBorder="1"/>
    <xf numFmtId="3" fontId="20" fillId="38" borderId="18" xfId="2" applyNumberFormat="1" applyFont="1" applyFill="1" applyBorder="1"/>
    <xf numFmtId="0" fontId="20" fillId="38" borderId="0" xfId="0" applyFont="1" applyFill="1" applyBorder="1" applyAlignment="1">
      <alignment vertical="center"/>
    </xf>
    <xf numFmtId="0" fontId="20" fillId="38" borderId="0" xfId="0" applyFont="1" applyFill="1"/>
    <xf numFmtId="44" fontId="20" fillId="38" borderId="0" xfId="2" applyFont="1" applyFill="1"/>
    <xf numFmtId="165" fontId="20" fillId="38" borderId="0" xfId="3" applyNumberFormat="1" applyFont="1" applyFill="1"/>
    <xf numFmtId="167" fontId="20" fillId="38" borderId="18" xfId="3" applyNumberFormat="1" applyFont="1" applyFill="1" applyBorder="1"/>
    <xf numFmtId="0" fontId="20" fillId="0" borderId="36" xfId="0" applyFont="1" applyBorder="1"/>
    <xf numFmtId="0" fontId="20" fillId="0" borderId="0" xfId="0" applyFont="1" applyBorder="1" applyAlignment="1">
      <alignment horizontal="center"/>
    </xf>
    <xf numFmtId="166" fontId="20" fillId="0" borderId="0" xfId="1" applyNumberFormat="1" applyFont="1" applyBorder="1"/>
    <xf numFmtId="166" fontId="20" fillId="0" borderId="31" xfId="1" applyNumberFormat="1" applyFont="1" applyBorder="1"/>
    <xf numFmtId="167" fontId="20" fillId="0" borderId="18" xfId="3" applyNumberFormat="1" applyFont="1" applyBorder="1"/>
    <xf numFmtId="0" fontId="20" fillId="39" borderId="19" xfId="0" applyFont="1" applyFill="1" applyBorder="1"/>
    <xf numFmtId="0" fontId="20" fillId="39" borderId="20" xfId="0" applyFont="1" applyFill="1" applyBorder="1" applyAlignment="1">
      <alignment horizontal="center"/>
    </xf>
    <xf numFmtId="166" fontId="20" fillId="39" borderId="20" xfId="1" applyNumberFormat="1" applyFont="1" applyFill="1" applyBorder="1"/>
    <xf numFmtId="166" fontId="20" fillId="39" borderId="18" xfId="1" applyNumberFormat="1" applyFont="1" applyFill="1" applyBorder="1"/>
    <xf numFmtId="0" fontId="20" fillId="39" borderId="0" xfId="0" applyFont="1" applyFill="1" applyBorder="1" applyAlignment="1">
      <alignment vertical="center"/>
    </xf>
    <xf numFmtId="0" fontId="20" fillId="39" borderId="0" xfId="0" applyFont="1" applyFill="1"/>
    <xf numFmtId="44" fontId="20" fillId="39" borderId="0" xfId="2" applyFont="1" applyFill="1"/>
    <xf numFmtId="165" fontId="20" fillId="39" borderId="0" xfId="3" applyNumberFormat="1" applyFont="1" applyFill="1"/>
    <xf numFmtId="167" fontId="20" fillId="39" borderId="18" xfId="3" applyNumberFormat="1" applyFont="1" applyFill="1" applyBorder="1"/>
    <xf numFmtId="164" fontId="20" fillId="0" borderId="0" xfId="2" applyNumberFormat="1" applyFont="1"/>
    <xf numFmtId="9" fontId="20" fillId="0" borderId="28" xfId="3" applyNumberFormat="1" applyFont="1" applyBorder="1"/>
    <xf numFmtId="3" fontId="20" fillId="33" borderId="37" xfId="0" applyNumberFormat="1" applyFont="1" applyFill="1" applyBorder="1" applyAlignment="1">
      <alignment horizontal="right" wrapText="1"/>
    </xf>
    <xf numFmtId="0" fontId="20" fillId="0" borderId="27" xfId="0" applyFont="1" applyBorder="1" applyAlignment="1">
      <alignment horizontal="left" wrapText="1" indent="1"/>
    </xf>
    <xf numFmtId="0" fontId="20" fillId="0" borderId="11" xfId="0" applyFont="1" applyBorder="1" applyAlignment="1">
      <alignment horizont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18" xfId="0" applyFont="1" applyBorder="1"/>
    <xf numFmtId="0" fontId="24" fillId="34" borderId="26" xfId="0" applyFont="1" applyFill="1" applyBorder="1" applyAlignment="1">
      <alignment horizontal="center" vertical="center" wrapText="1"/>
    </xf>
    <xf numFmtId="44" fontId="22" fillId="0" borderId="15" xfId="2" applyFont="1" applyBorder="1" applyAlignment="1">
      <alignment horizontal="right" wrapText="1" indent="1"/>
    </xf>
    <xf numFmtId="0" fontId="25" fillId="0" borderId="0" xfId="0" applyFont="1" applyAlignment="1">
      <alignment horizontal="center" vertical="center"/>
    </xf>
    <xf numFmtId="0" fontId="25" fillId="0" borderId="0" xfId="2" applyNumberFormat="1" applyFont="1" applyAlignment="1">
      <alignment horizontal="center" vertical="center"/>
    </xf>
    <xf numFmtId="0" fontId="25" fillId="0" borderId="0" xfId="3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65" fontId="19" fillId="0" borderId="30" xfId="3" applyNumberFormat="1" applyFont="1" applyBorder="1" applyAlignment="1">
      <alignment horizontal="center" vertical="center" wrapText="1"/>
    </xf>
    <xf numFmtId="165" fontId="19" fillId="0" borderId="31" xfId="3" applyNumberFormat="1" applyFont="1" applyBorder="1" applyAlignment="1">
      <alignment horizontal="center" vertical="center" wrapText="1"/>
    </xf>
    <xf numFmtId="165" fontId="19" fillId="0" borderId="25" xfId="3" applyNumberFormat="1" applyFont="1" applyBorder="1" applyAlignment="1">
      <alignment horizontal="center" vertical="center" wrapText="1"/>
    </xf>
    <xf numFmtId="44" fontId="19" fillId="0" borderId="30" xfId="2" applyFont="1" applyBorder="1" applyAlignment="1">
      <alignment horizontal="center" vertical="center" wrapText="1"/>
    </xf>
    <xf numFmtId="44" fontId="19" fillId="0" borderId="31" xfId="2" applyFont="1" applyBorder="1" applyAlignment="1">
      <alignment horizontal="center" vertical="center" wrapText="1"/>
    </xf>
    <xf numFmtId="44" fontId="19" fillId="0" borderId="25" xfId="2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left" wrapText="1"/>
    </xf>
    <xf numFmtId="0" fontId="20" fillId="33" borderId="21" xfId="0" applyFont="1" applyFill="1" applyBorder="1" applyAlignment="1">
      <alignment horizontal="left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Border="1" applyAlignment="1"/>
    <xf numFmtId="0" fontId="19" fillId="0" borderId="24" xfId="0" applyFont="1" applyBorder="1" applyAlignmen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165" formatCode="0.00000%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165" formatCode="0.000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left" vertical="bottom" textRotation="0" wrapText="1" indent="1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165" formatCode="0.00000%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165" formatCode="0.000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lef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alignment horizontal="right" vertical="bottom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Lato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N421" totalsRowShown="0" headerRowDxfId="34" dataDxfId="32" headerRowBorderDxfId="33" tableBorderDxfId="31">
  <autoFilter ref="A6:N421"/>
  <sortState ref="A7:K421">
    <sortCondition ref="A6:A421"/>
  </sortState>
  <tableColumns count="14">
    <tableColumn id="1" name="Column1" dataDxfId="30"/>
    <tableColumn id="2" name="Column2" dataDxfId="29"/>
    <tableColumn id="3" name="Column3" dataDxfId="28"/>
    <tableColumn id="4" name="Column4" dataDxfId="27"/>
    <tableColumn id="5" name="Column5" dataDxfId="26"/>
    <tableColumn id="6" name="Column6" dataDxfId="25"/>
    <tableColumn id="7" name="Column7" dataDxfId="24" dataCellStyle="Percent">
      <calculatedColumnFormula>F7/F$431</calculatedColumnFormula>
    </tableColumn>
    <tableColumn id="8" name="Column8" dataDxfId="23" dataCellStyle="Currency"/>
    <tableColumn id="9" name="Column9" dataDxfId="22" dataCellStyle="Currency">
      <calculatedColumnFormula>Table1[[#This Row],[Column6]]-Table1[[#This Row],[Column8]]</calculatedColumnFormula>
    </tableColumn>
    <tableColumn id="10" name="Column10" dataDxfId="21" dataCellStyle="Currency">
      <calculatedColumnFormula>Table1[[#This Row],[Column6]]-Table1[[#This Row],[Column8]]-Table1[[#This Row],[Column9]]</calculatedColumnFormula>
    </tableColumn>
    <tableColumn id="11" name="Column11" dataDxfId="20" dataCellStyle="Percent">
      <calculatedColumnFormula>J7/J$431</calculatedColumnFormula>
    </tableColumn>
    <tableColumn id="12" name="Column12" dataDxfId="19" dataCellStyle="Currency">
      <calculatedColumnFormula>ROUND(D$441*Table1[[#This Row],[Column11]],2)+0</calculatedColumnFormula>
    </tableColumn>
    <tableColumn id="13" name="Column13" dataDxfId="18" dataCellStyle="Currency"/>
    <tableColumn id="14" name="Column14" dataDxfId="17" dataCellStyle="Currency">
      <calculatedColumnFormula>Table1[[#This Row],[Column10]]+Table1[[#This Row],[Column12]]+Table1[[#This Row],[Column13]]</calculatedColumnFormula>
    </tableColumn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23:N430" totalsRowShown="0" headerRowDxfId="16" dataDxfId="15" tableBorderDxfId="14">
  <autoFilter ref="A423:N430"/>
  <tableColumns count="14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 dataCellStyle="Percent">
      <calculatedColumnFormula>F424/F$432</calculatedColumnFormula>
    </tableColumn>
    <tableColumn id="8" name="Column8" dataDxfId="6"/>
    <tableColumn id="9" name="Column9" dataDxfId="5">
      <calculatedColumnFormula>Table2[[#This Row],[Column6]]-Table2[[#This Row],[Column8]]</calculatedColumnFormula>
    </tableColumn>
    <tableColumn id="10" name="Column10" dataDxfId="4">
      <calculatedColumnFormula>Table2[[#This Row],[Column6]]-Table2[[#This Row],[Column8]]</calculatedColumnFormula>
    </tableColumn>
    <tableColumn id="11" name="Column11" dataDxfId="3">
      <calculatedColumnFormula>Table2[[#This Row],[Column10]]/J$431</calculatedColumnFormula>
    </tableColumn>
    <tableColumn id="12" name="Column12" dataDxfId="2">
      <calculatedColumnFormula>ROUND(D$441*Table2[[#This Row],[Column11]],2)</calculatedColumnFormula>
    </tableColumn>
    <tableColumn id="13" name="Column13" dataDxfId="1"/>
    <tableColumn id="14" name="Column14" dataDxfId="0">
      <calculatedColumnFormula>Table2[[#This Row],[Column10]]+Table2[[#This Row],[Column12]]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2"/>
  <sheetViews>
    <sheetView showGridLines="0" tabSelected="1" zoomScaleNormal="100" workbookViewId="0">
      <pane ySplit="5" topLeftCell="A6" activePane="bottomLeft" state="frozen"/>
      <selection pane="bottomLeft" activeCell="A7" sqref="A7"/>
    </sheetView>
  </sheetViews>
  <sheetFormatPr defaultRowHeight="15.5" x14ac:dyDescent="0.35"/>
  <cols>
    <col min="1" max="1" width="31.453125" style="5" customWidth="1"/>
    <col min="2" max="2" width="11.08984375" style="72" customWidth="1"/>
    <col min="3" max="3" width="13.7265625" style="5" customWidth="1"/>
    <col min="4" max="4" width="15" style="5" customWidth="1"/>
    <col min="5" max="5" width="12.453125" style="5" customWidth="1"/>
    <col min="6" max="6" width="17.7265625" style="5" bestFit="1" customWidth="1"/>
    <col min="7" max="7" width="14.08984375" style="5" hidden="1" customWidth="1"/>
    <col min="8" max="8" width="15.54296875" style="13" hidden="1" customWidth="1"/>
    <col min="9" max="9" width="16.453125" style="13" hidden="1" customWidth="1"/>
    <col min="10" max="10" width="18.7265625" style="13" customWidth="1"/>
    <col min="11" max="11" width="13.6328125" style="14" hidden="1" customWidth="1"/>
    <col min="12" max="12" width="18.1796875" style="13" customWidth="1"/>
    <col min="13" max="13" width="16.1796875" style="5" hidden="1" customWidth="1"/>
    <col min="14" max="14" width="18.54296875" style="5" customWidth="1"/>
  </cols>
  <sheetData>
    <row r="1" spans="1:14" ht="16" thickBot="1" x14ac:dyDescent="0.4">
      <c r="A1" s="9" t="s">
        <v>434</v>
      </c>
      <c r="B1" s="10"/>
      <c r="C1" s="11"/>
      <c r="D1" s="12"/>
    </row>
    <row r="2" spans="1:14" ht="18" thickBot="1" x14ac:dyDescent="0.4">
      <c r="A2" s="9" t="s">
        <v>435</v>
      </c>
      <c r="B2" s="10"/>
      <c r="C2" s="11"/>
      <c r="D2" s="150"/>
      <c r="E2" s="9"/>
      <c r="F2" s="15" t="s">
        <v>468</v>
      </c>
      <c r="G2" s="153" t="s">
        <v>458</v>
      </c>
      <c r="H2" s="154" t="s">
        <v>458</v>
      </c>
      <c r="I2" s="154" t="s">
        <v>458</v>
      </c>
      <c r="J2" s="154" t="s">
        <v>458</v>
      </c>
      <c r="K2" s="155" t="s">
        <v>458</v>
      </c>
      <c r="L2" s="154" t="s">
        <v>458</v>
      </c>
      <c r="M2" s="156" t="s">
        <v>458</v>
      </c>
      <c r="N2" s="153" t="s">
        <v>458</v>
      </c>
    </row>
    <row r="3" spans="1:14" s="2" customFormat="1" ht="14.5" customHeight="1" x14ac:dyDescent="0.35">
      <c r="A3" s="143" t="s">
        <v>0</v>
      </c>
      <c r="B3" s="144" t="s">
        <v>0</v>
      </c>
      <c r="C3" s="147" t="s">
        <v>3</v>
      </c>
      <c r="D3" s="144" t="s">
        <v>6</v>
      </c>
      <c r="E3" s="147" t="s">
        <v>7</v>
      </c>
      <c r="F3" s="144" t="s">
        <v>7</v>
      </c>
      <c r="G3" s="165" t="s">
        <v>433</v>
      </c>
      <c r="H3" s="160" t="s">
        <v>451</v>
      </c>
      <c r="I3" s="160" t="s">
        <v>454</v>
      </c>
      <c r="J3" s="160" t="s">
        <v>452</v>
      </c>
      <c r="K3" s="157" t="s">
        <v>447</v>
      </c>
      <c r="L3" s="160" t="s">
        <v>448</v>
      </c>
      <c r="M3" s="160" t="s">
        <v>449</v>
      </c>
      <c r="N3" s="160" t="s">
        <v>450</v>
      </c>
    </row>
    <row r="4" spans="1:14" s="2" customFormat="1" ht="14.5" x14ac:dyDescent="0.35">
      <c r="A4" s="142" t="s">
        <v>1</v>
      </c>
      <c r="B4" s="145" t="s">
        <v>2</v>
      </c>
      <c r="C4" s="148" t="s">
        <v>4</v>
      </c>
      <c r="D4" s="145" t="s">
        <v>4</v>
      </c>
      <c r="E4" s="148" t="s">
        <v>4</v>
      </c>
      <c r="F4" s="145" t="s">
        <v>8</v>
      </c>
      <c r="G4" s="166"/>
      <c r="H4" s="161"/>
      <c r="I4" s="161"/>
      <c r="J4" s="161"/>
      <c r="K4" s="158"/>
      <c r="L4" s="161"/>
      <c r="M4" s="161"/>
      <c r="N4" s="161"/>
    </row>
    <row r="5" spans="1:14" s="2" customFormat="1" ht="15" thickBot="1" x14ac:dyDescent="0.4">
      <c r="A5" s="151" t="s">
        <v>469</v>
      </c>
      <c r="B5" s="146"/>
      <c r="C5" s="149" t="s">
        <v>5</v>
      </c>
      <c r="D5" s="146" t="s">
        <v>5</v>
      </c>
      <c r="E5" s="149" t="s">
        <v>5</v>
      </c>
      <c r="F5" s="146" t="s">
        <v>9</v>
      </c>
      <c r="G5" s="167"/>
      <c r="H5" s="162"/>
      <c r="I5" s="162"/>
      <c r="J5" s="162"/>
      <c r="K5" s="159"/>
      <c r="L5" s="162"/>
      <c r="M5" s="162"/>
      <c r="N5" s="162"/>
    </row>
    <row r="6" spans="1:14" s="1" customFormat="1" ht="15" hidden="1" x14ac:dyDescent="0.3">
      <c r="A6" s="16" t="s">
        <v>440</v>
      </c>
      <c r="B6" s="16" t="s">
        <v>441</v>
      </c>
      <c r="C6" s="16" t="s">
        <v>442</v>
      </c>
      <c r="D6" s="16" t="s">
        <v>443</v>
      </c>
      <c r="E6" s="16" t="s">
        <v>444</v>
      </c>
      <c r="F6" s="16" t="s">
        <v>445</v>
      </c>
      <c r="G6" s="17" t="s">
        <v>446</v>
      </c>
      <c r="H6" s="18" t="s">
        <v>453</v>
      </c>
      <c r="I6" s="18" t="s">
        <v>455</v>
      </c>
      <c r="J6" s="18" t="s">
        <v>456</v>
      </c>
      <c r="K6" s="19" t="s">
        <v>457</v>
      </c>
      <c r="L6" s="18" t="s">
        <v>465</v>
      </c>
      <c r="M6" s="16" t="s">
        <v>466</v>
      </c>
      <c r="N6" s="16" t="s">
        <v>467</v>
      </c>
    </row>
    <row r="7" spans="1:14" x14ac:dyDescent="0.35">
      <c r="A7" s="20" t="s">
        <v>10</v>
      </c>
      <c r="B7" s="21">
        <v>7</v>
      </c>
      <c r="C7" s="22">
        <v>351</v>
      </c>
      <c r="D7" s="22">
        <v>4</v>
      </c>
      <c r="E7" s="22">
        <v>355</v>
      </c>
      <c r="F7" s="23">
        <v>13385</v>
      </c>
      <c r="G7" s="24">
        <f t="shared" ref="G7:G70" si="0">F7/F$431</f>
        <v>5.8602314014271641E-4</v>
      </c>
      <c r="H7" s="25"/>
      <c r="I7" s="26">
        <v>0</v>
      </c>
      <c r="J7" s="26">
        <f>Table1[[#This Row],[Column6]]-Table1[[#This Row],[Column8]]-Table1[[#This Row],[Column9]]</f>
        <v>13385</v>
      </c>
      <c r="K7" s="27">
        <f t="shared" ref="K7:K70" si="1">J7/J$431</f>
        <v>5.8646465000525782E-4</v>
      </c>
      <c r="L7" s="26">
        <f>ROUND(D$441*Table1[[#This Row],[Column11]],2)+0</f>
        <v>672.06</v>
      </c>
      <c r="M7" s="28">
        <v>0</v>
      </c>
      <c r="N7" s="26">
        <f>Table1[[#This Row],[Column10]]+Table1[[#This Row],[Column12]]+Table1[[#This Row],[Column13]]</f>
        <v>14057.06</v>
      </c>
    </row>
    <row r="8" spans="1:14" x14ac:dyDescent="0.35">
      <c r="A8" s="29" t="s">
        <v>11</v>
      </c>
      <c r="B8" s="30">
        <v>14</v>
      </c>
      <c r="C8" s="31">
        <v>1052</v>
      </c>
      <c r="D8" s="32"/>
      <c r="E8" s="31">
        <v>1052</v>
      </c>
      <c r="F8" s="33">
        <v>123960</v>
      </c>
      <c r="G8" s="34">
        <f t="shared" si="0"/>
        <v>5.4272266307128225E-3</v>
      </c>
      <c r="H8" s="35"/>
      <c r="I8" s="26">
        <v>0</v>
      </c>
      <c r="J8" s="26">
        <f>Table1[[#This Row],[Column6]]-Table1[[#This Row],[Column8]]-Table1[[#This Row],[Column9]]</f>
        <v>123960</v>
      </c>
      <c r="K8" s="36">
        <f t="shared" si="1"/>
        <v>5.4313155035227313E-3</v>
      </c>
      <c r="L8" s="26">
        <f>ROUND(D$441*Table1[[#This Row],[Column11]],2)+0</f>
        <v>6224.04</v>
      </c>
      <c r="M8" s="28"/>
      <c r="N8" s="26">
        <f>Table1[[#This Row],[Column10]]+Table1[[#This Row],[Column12]]+Table1[[#This Row],[Column13]]</f>
        <v>130184.04</v>
      </c>
    </row>
    <row r="9" spans="1:14" x14ac:dyDescent="0.35">
      <c r="A9" s="29" t="s">
        <v>12</v>
      </c>
      <c r="B9" s="30">
        <v>63</v>
      </c>
      <c r="C9" s="32">
        <v>231</v>
      </c>
      <c r="D9" s="32">
        <v>7</v>
      </c>
      <c r="E9" s="32">
        <v>238</v>
      </c>
      <c r="F9" s="33">
        <v>7925</v>
      </c>
      <c r="G9" s="34">
        <f t="shared" si="0"/>
        <v>3.4697298361083511E-4</v>
      </c>
      <c r="H9" s="35"/>
      <c r="I9" s="26">
        <v>0</v>
      </c>
      <c r="J9" s="26">
        <f>Table1[[#This Row],[Column6]]-Table1[[#This Row],[Column8]]-Table1[[#This Row],[Column9]]</f>
        <v>7925</v>
      </c>
      <c r="K9" s="36">
        <f t="shared" si="1"/>
        <v>3.4723439307371445E-4</v>
      </c>
      <c r="L9" s="26">
        <f>ROUND(D$441*Table1[[#This Row],[Column11]],2)+0</f>
        <v>397.91</v>
      </c>
      <c r="M9" s="28"/>
      <c r="N9" s="26">
        <f>Table1[[#This Row],[Column10]]+Table1[[#This Row],[Column12]]+Table1[[#This Row],[Column13]]</f>
        <v>8322.91</v>
      </c>
    </row>
    <row r="10" spans="1:14" x14ac:dyDescent="0.35">
      <c r="A10" s="29" t="s">
        <v>13</v>
      </c>
      <c r="B10" s="30">
        <v>70</v>
      </c>
      <c r="C10" s="32">
        <v>242</v>
      </c>
      <c r="D10" s="32">
        <v>20</v>
      </c>
      <c r="E10" s="32">
        <v>262</v>
      </c>
      <c r="F10" s="33">
        <v>11680</v>
      </c>
      <c r="G10" s="34">
        <f t="shared" si="0"/>
        <v>5.1137469382644214E-4</v>
      </c>
      <c r="H10" s="35"/>
      <c r="I10" s="26">
        <v>0</v>
      </c>
      <c r="J10" s="26">
        <f>Table1[[#This Row],[Column6]]-Table1[[#This Row],[Column8]]-Table1[[#This Row],[Column9]]</f>
        <v>11680</v>
      </c>
      <c r="K10" s="36">
        <f t="shared" si="1"/>
        <v>5.1175996354586558E-4</v>
      </c>
      <c r="L10" s="26">
        <f>ROUND(D$441*Table1[[#This Row],[Column11]],2)+0</f>
        <v>586.45000000000005</v>
      </c>
      <c r="M10" s="28"/>
      <c r="N10" s="26">
        <f>Table1[[#This Row],[Column10]]+Table1[[#This Row],[Column12]]+Table1[[#This Row],[Column13]]</f>
        <v>12266.45</v>
      </c>
    </row>
    <row r="11" spans="1:14" x14ac:dyDescent="0.35">
      <c r="A11" s="29" t="s">
        <v>14</v>
      </c>
      <c r="B11" s="30">
        <v>84</v>
      </c>
      <c r="C11" s="32">
        <v>357</v>
      </c>
      <c r="D11" s="32"/>
      <c r="E11" s="32">
        <v>357</v>
      </c>
      <c r="F11" s="33">
        <v>26430</v>
      </c>
      <c r="G11" s="34">
        <f t="shared" si="0"/>
        <v>1.157160373102129E-3</v>
      </c>
      <c r="H11" s="35"/>
      <c r="I11" s="26">
        <v>0</v>
      </c>
      <c r="J11" s="26">
        <f>Table1[[#This Row],[Column6]]-Table1[[#This Row],[Column8]]-Table1[[#This Row],[Column9]]</f>
        <v>26430</v>
      </c>
      <c r="K11" s="36">
        <f t="shared" si="1"/>
        <v>1.1580321777840093E-3</v>
      </c>
      <c r="L11" s="26">
        <f>ROUND(D$441*Table1[[#This Row],[Column11]],2)+0</f>
        <v>1327.05</v>
      </c>
      <c r="M11" s="28"/>
      <c r="N11" s="26">
        <f>Table1[[#This Row],[Column10]]+Table1[[#This Row],[Column12]]+Table1[[#This Row],[Column13]]</f>
        <v>27757.05</v>
      </c>
    </row>
    <row r="12" spans="1:14" x14ac:dyDescent="0.35">
      <c r="A12" s="29" t="s">
        <v>15</v>
      </c>
      <c r="B12" s="30">
        <v>91</v>
      </c>
      <c r="C12" s="31">
        <v>1315</v>
      </c>
      <c r="D12" s="32"/>
      <c r="E12" s="31">
        <v>1315</v>
      </c>
      <c r="F12" s="33">
        <v>37865</v>
      </c>
      <c r="G12" s="34">
        <f t="shared" si="0"/>
        <v>1.657808457340602E-3</v>
      </c>
      <c r="H12" s="35"/>
      <c r="I12" s="26">
        <v>0</v>
      </c>
      <c r="J12" s="26">
        <f>Table1[[#This Row],[Column6]]-Table1[[#This Row],[Column8]]-Table1[[#This Row],[Column9]]</f>
        <v>37865</v>
      </c>
      <c r="K12" s="36">
        <f t="shared" si="1"/>
        <v>1.6590574503137158E-3</v>
      </c>
      <c r="L12" s="26">
        <f>ROUND(D$441*Table1[[#This Row],[Column11]],2)+0</f>
        <v>1901.21</v>
      </c>
      <c r="M12" s="28"/>
      <c r="N12" s="26">
        <f>Table1[[#This Row],[Column10]]+Table1[[#This Row],[Column12]]+Table1[[#This Row],[Column13]]</f>
        <v>39766.21</v>
      </c>
    </row>
    <row r="13" spans="1:14" x14ac:dyDescent="0.35">
      <c r="A13" s="29" t="s">
        <v>16</v>
      </c>
      <c r="B13" s="30">
        <v>105</v>
      </c>
      <c r="C13" s="32">
        <v>298</v>
      </c>
      <c r="D13" s="32"/>
      <c r="E13" s="32">
        <v>298</v>
      </c>
      <c r="F13" s="33">
        <v>21270</v>
      </c>
      <c r="G13" s="34">
        <f t="shared" si="0"/>
        <v>9.3124484055551583E-4</v>
      </c>
      <c r="H13" s="35"/>
      <c r="I13" s="26">
        <v>0</v>
      </c>
      <c r="J13" s="26">
        <f>Table1[[#This Row],[Column6]]-Table1[[#This Row],[Column8]]-Table1[[#This Row],[Column9]]</f>
        <v>21270</v>
      </c>
      <c r="K13" s="36">
        <f t="shared" si="1"/>
        <v>9.3194644046408915E-4</v>
      </c>
      <c r="L13" s="26">
        <f>ROUND(D$441*Table1[[#This Row],[Column11]],2)+0</f>
        <v>1067.97</v>
      </c>
      <c r="M13" s="28"/>
      <c r="N13" s="26">
        <f>Table1[[#This Row],[Column10]]+Table1[[#This Row],[Column12]]+Table1[[#This Row],[Column13]]</f>
        <v>22337.97</v>
      </c>
    </row>
    <row r="14" spans="1:14" x14ac:dyDescent="0.35">
      <c r="A14" s="29" t="s">
        <v>17</v>
      </c>
      <c r="B14" s="30">
        <v>112</v>
      </c>
      <c r="C14" s="31">
        <v>1100</v>
      </c>
      <c r="D14" s="32">
        <v>93</v>
      </c>
      <c r="E14" s="31">
        <v>1193</v>
      </c>
      <c r="F14" s="33">
        <v>29050</v>
      </c>
      <c r="G14" s="34">
        <f t="shared" si="0"/>
        <v>1.2718694225734713E-3</v>
      </c>
      <c r="H14" s="35"/>
      <c r="I14" s="26">
        <v>0</v>
      </c>
      <c r="J14" s="26">
        <f>Table1[[#This Row],[Column6]]-Table1[[#This Row],[Column8]]-Table1[[#This Row],[Column9]]</f>
        <v>29050</v>
      </c>
      <c r="K14" s="36">
        <f t="shared" si="1"/>
        <v>1.2728276490588525E-3</v>
      </c>
      <c r="L14" s="26">
        <f>ROUND(D$441*Table1[[#This Row],[Column11]],2)+0</f>
        <v>1458.6</v>
      </c>
      <c r="M14" s="28"/>
      <c r="N14" s="26">
        <f>Table1[[#This Row],[Column10]]+Table1[[#This Row],[Column12]]+Table1[[#This Row],[Column13]]</f>
        <v>30508.6</v>
      </c>
    </row>
    <row r="15" spans="1:14" x14ac:dyDescent="0.35">
      <c r="A15" s="29" t="s">
        <v>18</v>
      </c>
      <c r="B15" s="30">
        <v>119</v>
      </c>
      <c r="C15" s="31">
        <v>1933</v>
      </c>
      <c r="D15" s="32"/>
      <c r="E15" s="31">
        <v>1933</v>
      </c>
      <c r="F15" s="33">
        <v>74110</v>
      </c>
      <c r="G15" s="34">
        <f t="shared" si="0"/>
        <v>3.2446899451607559E-3</v>
      </c>
      <c r="H15" s="35"/>
      <c r="I15" s="26">
        <v>0</v>
      </c>
      <c r="J15" s="26">
        <f>Table1[[#This Row],[Column6]]-Table1[[#This Row],[Column8]]-Table1[[#This Row],[Column9]]</f>
        <v>74110</v>
      </c>
      <c r="K15" s="36">
        <f t="shared" si="1"/>
        <v>3.2471344947246662E-3</v>
      </c>
      <c r="L15" s="26">
        <f>ROUND(D$441*Table1[[#This Row],[Column11]],2)+0</f>
        <v>3721.07</v>
      </c>
      <c r="M15" s="28"/>
      <c r="N15" s="26">
        <f>Table1[[#This Row],[Column10]]+Table1[[#This Row],[Column12]]+Table1[[#This Row],[Column13]]</f>
        <v>77831.070000000007</v>
      </c>
    </row>
    <row r="16" spans="1:14" x14ac:dyDescent="0.35">
      <c r="A16" s="29" t="s">
        <v>19</v>
      </c>
      <c r="B16" s="30">
        <v>140</v>
      </c>
      <c r="C16" s="32">
        <v>964</v>
      </c>
      <c r="D16" s="32">
        <v>87</v>
      </c>
      <c r="E16" s="31">
        <v>1051</v>
      </c>
      <c r="F16" s="33">
        <v>120220</v>
      </c>
      <c r="G16" s="34">
        <f t="shared" si="0"/>
        <v>5.2634816516964793E-3</v>
      </c>
      <c r="H16" s="35"/>
      <c r="I16" s="26">
        <v>0</v>
      </c>
      <c r="J16" s="26">
        <f>Table1[[#This Row],[Column6]]-Table1[[#This Row],[Column8]]-Table1[[#This Row],[Column9]]</f>
        <v>120220</v>
      </c>
      <c r="K16" s="36">
        <f t="shared" si="1"/>
        <v>5.2674471590311613E-3</v>
      </c>
      <c r="L16" s="26">
        <f>ROUND(D$441*Table1[[#This Row],[Column11]],2)+0</f>
        <v>6036.26</v>
      </c>
      <c r="M16" s="26"/>
      <c r="N16" s="26">
        <f>Table1[[#This Row],[Column10]]+Table1[[#This Row],[Column12]]+Table1[[#This Row],[Column13]]</f>
        <v>126256.26</v>
      </c>
    </row>
    <row r="17" spans="1:14" x14ac:dyDescent="0.35">
      <c r="A17" s="29" t="s">
        <v>20</v>
      </c>
      <c r="B17" s="30">
        <v>147</v>
      </c>
      <c r="C17" s="31">
        <v>2787</v>
      </c>
      <c r="D17" s="32">
        <v>140</v>
      </c>
      <c r="E17" s="31">
        <v>2927</v>
      </c>
      <c r="F17" s="33">
        <v>81710</v>
      </c>
      <c r="G17" s="34">
        <f t="shared" si="0"/>
        <v>3.5774337527875503E-3</v>
      </c>
      <c r="H17" s="35"/>
      <c r="I17" s="26">
        <v>0</v>
      </c>
      <c r="J17" s="26">
        <f>Table1[[#This Row],[Column6]]-Table1[[#This Row],[Column8]]-Table1[[#This Row],[Column9]]</f>
        <v>81710</v>
      </c>
      <c r="K17" s="36">
        <f t="shared" si="1"/>
        <v>3.5801289915524553E-3</v>
      </c>
      <c r="L17" s="26">
        <f>ROUND(D$441*Table1[[#This Row],[Column11]],2)+0</f>
        <v>4102.67</v>
      </c>
      <c r="M17" s="26"/>
      <c r="N17" s="26">
        <f>Table1[[#This Row],[Column10]]+Table1[[#This Row],[Column12]]+Table1[[#This Row],[Column13]]</f>
        <v>85812.67</v>
      </c>
    </row>
    <row r="18" spans="1:14" x14ac:dyDescent="0.35">
      <c r="A18" s="29" t="s">
        <v>21</v>
      </c>
      <c r="B18" s="30">
        <v>154</v>
      </c>
      <c r="C18" s="32">
        <v>874</v>
      </c>
      <c r="D18" s="32">
        <v>103</v>
      </c>
      <c r="E18" s="32">
        <v>977</v>
      </c>
      <c r="F18" s="33">
        <v>48280</v>
      </c>
      <c r="G18" s="34">
        <f t="shared" si="0"/>
        <v>2.1137988200291631E-3</v>
      </c>
      <c r="H18" s="35"/>
      <c r="I18" s="26">
        <v>0</v>
      </c>
      <c r="J18" s="26">
        <f>Table1[[#This Row],[Column6]]-Table1[[#This Row],[Column8]]-Table1[[#This Row],[Column9]]</f>
        <v>48280</v>
      </c>
      <c r="K18" s="36">
        <f t="shared" si="1"/>
        <v>2.1153913561639034E-3</v>
      </c>
      <c r="L18" s="26">
        <f>ROUND(D$441*Table1[[#This Row],[Column11]],2)+0</f>
        <v>2424.14</v>
      </c>
      <c r="M18" s="26"/>
      <c r="N18" s="26">
        <f>Table1[[#This Row],[Column10]]+Table1[[#This Row],[Column12]]+Table1[[#This Row],[Column13]]</f>
        <v>50704.14</v>
      </c>
    </row>
    <row r="19" spans="1:14" x14ac:dyDescent="0.35">
      <c r="A19" s="29" t="s">
        <v>22</v>
      </c>
      <c r="B19" s="30">
        <v>161</v>
      </c>
      <c r="C19" s="32">
        <v>136</v>
      </c>
      <c r="D19" s="32"/>
      <c r="E19" s="32">
        <v>136</v>
      </c>
      <c r="F19" s="33">
        <v>9100</v>
      </c>
      <c r="G19" s="34">
        <f t="shared" si="0"/>
        <v>3.9841692755313555E-4</v>
      </c>
      <c r="H19" s="35"/>
      <c r="I19" s="26">
        <v>0</v>
      </c>
      <c r="J19" s="26">
        <f>Table1[[#This Row],[Column6]]-Table1[[#This Row],[Column8]]-Table1[[#This Row],[Column9]]</f>
        <v>9100</v>
      </c>
      <c r="K19" s="36">
        <f t="shared" si="1"/>
        <v>3.9871709488590559E-4</v>
      </c>
      <c r="L19" s="26">
        <f>ROUND(D$441*Table1[[#This Row],[Column11]],2)+0</f>
        <v>456.91</v>
      </c>
      <c r="M19" s="26"/>
      <c r="N19" s="26">
        <f>Table1[[#This Row],[Column10]]+Table1[[#This Row],[Column12]]+Table1[[#This Row],[Column13]]</f>
        <v>9556.91</v>
      </c>
    </row>
    <row r="20" spans="1:14" x14ac:dyDescent="0.35">
      <c r="A20" s="29" t="s">
        <v>23</v>
      </c>
      <c r="B20" s="30">
        <v>2450</v>
      </c>
      <c r="C20" s="32">
        <v>890</v>
      </c>
      <c r="D20" s="32"/>
      <c r="E20" s="32">
        <v>890</v>
      </c>
      <c r="F20" s="33">
        <v>34215</v>
      </c>
      <c r="G20" s="34">
        <f t="shared" si="0"/>
        <v>1.4980038655198389E-3</v>
      </c>
      <c r="H20" s="35"/>
      <c r="I20" s="26">
        <v>0</v>
      </c>
      <c r="J20" s="26">
        <f>Table1[[#This Row],[Column6]]-Table1[[#This Row],[Column8]]-Table1[[#This Row],[Column9]]</f>
        <v>34215</v>
      </c>
      <c r="K20" s="36">
        <f t="shared" si="1"/>
        <v>1.499132461705633E-3</v>
      </c>
      <c r="L20" s="26">
        <f>ROUND(D$441*Table1[[#This Row],[Column11]],2)+0</f>
        <v>1717.94</v>
      </c>
      <c r="M20" s="26"/>
      <c r="N20" s="26">
        <f>Table1[[#This Row],[Column10]]+Table1[[#This Row],[Column12]]+Table1[[#This Row],[Column13]]</f>
        <v>35932.94</v>
      </c>
    </row>
    <row r="21" spans="1:14" x14ac:dyDescent="0.35">
      <c r="A21" s="29" t="s">
        <v>24</v>
      </c>
      <c r="B21" s="30">
        <v>170</v>
      </c>
      <c r="C21" s="31">
        <v>1607</v>
      </c>
      <c r="D21" s="32">
        <v>54</v>
      </c>
      <c r="E21" s="31">
        <v>1661</v>
      </c>
      <c r="F21" s="33">
        <v>233650</v>
      </c>
      <c r="G21" s="34">
        <f t="shared" si="0"/>
        <v>1.0229682980526388E-2</v>
      </c>
      <c r="H21" s="35"/>
      <c r="I21" s="26">
        <v>0</v>
      </c>
      <c r="J21" s="26">
        <f>Table1[[#This Row],[Column6]]-Table1[[#This Row],[Column8]]-Table1[[#This Row],[Column9]]</f>
        <v>233650</v>
      </c>
      <c r="K21" s="36">
        <f t="shared" si="1"/>
        <v>1.0237390024185916E-2</v>
      </c>
      <c r="L21" s="26">
        <f>ROUND(D$441*Table1[[#This Row],[Column11]],2)+0</f>
        <v>11731.59</v>
      </c>
      <c r="M21" s="26"/>
      <c r="N21" s="26">
        <f>Table1[[#This Row],[Column10]]+Table1[[#This Row],[Column12]]+Table1[[#This Row],[Column13]]</f>
        <v>245381.59</v>
      </c>
    </row>
    <row r="22" spans="1:14" x14ac:dyDescent="0.35">
      <c r="A22" s="29" t="s">
        <v>25</v>
      </c>
      <c r="B22" s="30">
        <v>182</v>
      </c>
      <c r="C22" s="31">
        <v>1142</v>
      </c>
      <c r="D22" s="32">
        <v>43</v>
      </c>
      <c r="E22" s="31">
        <v>1185</v>
      </c>
      <c r="F22" s="33">
        <v>30760</v>
      </c>
      <c r="G22" s="34">
        <f t="shared" si="0"/>
        <v>1.3467367792895E-3</v>
      </c>
      <c r="H22" s="35"/>
      <c r="I22" s="26">
        <v>0</v>
      </c>
      <c r="J22" s="26">
        <f>Table1[[#This Row],[Column6]]-Table1[[#This Row],[Column8]]-Table1[[#This Row],[Column9]]</f>
        <v>30760</v>
      </c>
      <c r="K22" s="36">
        <f t="shared" si="1"/>
        <v>1.347751410845105E-3</v>
      </c>
      <c r="L22" s="26">
        <f>ROUND(D$441*Table1[[#This Row],[Column11]],2)+0</f>
        <v>1544.46</v>
      </c>
      <c r="M22" s="26"/>
      <c r="N22" s="26">
        <f>Table1[[#This Row],[Column10]]+Table1[[#This Row],[Column12]]+Table1[[#This Row],[Column13]]</f>
        <v>32304.46</v>
      </c>
    </row>
    <row r="23" spans="1:14" x14ac:dyDescent="0.35">
      <c r="A23" s="29" t="s">
        <v>26</v>
      </c>
      <c r="B23" s="30">
        <v>196</v>
      </c>
      <c r="C23" s="32">
        <v>418</v>
      </c>
      <c r="D23" s="32">
        <v>76</v>
      </c>
      <c r="E23" s="32">
        <v>494</v>
      </c>
      <c r="F23" s="33">
        <v>17750</v>
      </c>
      <c r="G23" s="34">
        <f t="shared" si="0"/>
        <v>7.7713191912836882E-4</v>
      </c>
      <c r="H23" s="35"/>
      <c r="I23" s="26">
        <v>0</v>
      </c>
      <c r="J23" s="26">
        <f>Table1[[#This Row],[Column6]]-Table1[[#This Row],[Column8]]-Table1[[#This Row],[Column9]]</f>
        <v>17750</v>
      </c>
      <c r="K23" s="36">
        <f t="shared" si="1"/>
        <v>7.7771741035437627E-4</v>
      </c>
      <c r="L23" s="26">
        <f>ROUND(D$441*Table1[[#This Row],[Column11]],2)+0</f>
        <v>891.23</v>
      </c>
      <c r="M23" s="26"/>
      <c r="N23" s="26">
        <f>Table1[[#This Row],[Column10]]+Table1[[#This Row],[Column12]]+Table1[[#This Row],[Column13]]</f>
        <v>18641.23</v>
      </c>
    </row>
    <row r="24" spans="1:14" x14ac:dyDescent="0.35">
      <c r="A24" s="29" t="s">
        <v>27</v>
      </c>
      <c r="B24" s="30">
        <v>203</v>
      </c>
      <c r="C24" s="32">
        <v>555</v>
      </c>
      <c r="D24" s="32">
        <v>23</v>
      </c>
      <c r="E24" s="32">
        <v>578</v>
      </c>
      <c r="F24" s="33">
        <v>42170</v>
      </c>
      <c r="G24" s="34">
        <f t="shared" si="0"/>
        <v>1.8462903115292009E-3</v>
      </c>
      <c r="H24" s="35"/>
      <c r="I24" s="26">
        <v>0</v>
      </c>
      <c r="J24" s="26">
        <f>Table1[[#This Row],[Column6]]-Table1[[#This Row],[Column8]]-Table1[[#This Row],[Column9]]</f>
        <v>42170</v>
      </c>
      <c r="K24" s="36">
        <f t="shared" si="1"/>
        <v>1.8476813067405096E-3</v>
      </c>
      <c r="L24" s="26">
        <f>ROUND(D$441*Table1[[#This Row],[Column11]],2)+0</f>
        <v>2117.36</v>
      </c>
      <c r="M24" s="26"/>
      <c r="N24" s="26">
        <f>Table1[[#This Row],[Column10]]+Table1[[#This Row],[Column12]]+Table1[[#This Row],[Column13]]</f>
        <v>44287.360000000001</v>
      </c>
    </row>
    <row r="25" spans="1:14" x14ac:dyDescent="0.35">
      <c r="A25" s="29" t="s">
        <v>28</v>
      </c>
      <c r="B25" s="30">
        <v>217</v>
      </c>
      <c r="C25" s="32">
        <v>629</v>
      </c>
      <c r="D25" s="32"/>
      <c r="E25" s="32">
        <v>629</v>
      </c>
      <c r="F25" s="33">
        <v>40340</v>
      </c>
      <c r="G25" s="34">
        <f t="shared" si="0"/>
        <v>1.7661691052190647E-3</v>
      </c>
      <c r="H25" s="35"/>
      <c r="I25" s="26">
        <v>0</v>
      </c>
      <c r="J25" s="26">
        <f>Table1[[#This Row],[Column6]]-Table1[[#This Row],[Column8]]-Table1[[#This Row],[Column9]]</f>
        <v>40340</v>
      </c>
      <c r="K25" s="36">
        <f t="shared" si="1"/>
        <v>1.7674997371096078E-3</v>
      </c>
      <c r="L25" s="26">
        <f>ROUND(D$441*Table1[[#This Row],[Column11]],2)+0</f>
        <v>2025.48</v>
      </c>
      <c r="M25" s="26"/>
      <c r="N25" s="26">
        <f>Table1[[#This Row],[Column10]]+Table1[[#This Row],[Column12]]+Table1[[#This Row],[Column13]]</f>
        <v>42365.48</v>
      </c>
    </row>
    <row r="26" spans="1:14" x14ac:dyDescent="0.35">
      <c r="A26" s="29" t="s">
        <v>29</v>
      </c>
      <c r="B26" s="30">
        <v>231</v>
      </c>
      <c r="C26" s="31">
        <v>1334</v>
      </c>
      <c r="D26" s="32">
        <v>2</v>
      </c>
      <c r="E26" s="31">
        <v>1336</v>
      </c>
      <c r="F26" s="33">
        <v>58045</v>
      </c>
      <c r="G26" s="34">
        <f t="shared" si="0"/>
        <v>2.5413308307496432E-3</v>
      </c>
      <c r="H26" s="35"/>
      <c r="I26" s="26">
        <v>0</v>
      </c>
      <c r="J26" s="26">
        <f>Table1[[#This Row],[Column6]]-Table1[[#This Row],[Column8]]-Table1[[#This Row],[Column9]]</f>
        <v>58045</v>
      </c>
      <c r="K26" s="36">
        <f t="shared" si="1"/>
        <v>2.5432454695222405E-3</v>
      </c>
      <c r="L26" s="26">
        <f>ROUND(D$441*Table1[[#This Row],[Column11]],2)+0</f>
        <v>2914.44</v>
      </c>
      <c r="M26" s="26"/>
      <c r="N26" s="26">
        <f>Table1[[#This Row],[Column10]]+Table1[[#This Row],[Column12]]+Table1[[#This Row],[Column13]]</f>
        <v>60959.44</v>
      </c>
    </row>
    <row r="27" spans="1:14" x14ac:dyDescent="0.35">
      <c r="A27" s="29" t="s">
        <v>30</v>
      </c>
      <c r="B27" s="30">
        <v>245</v>
      </c>
      <c r="C27" s="32">
        <v>546</v>
      </c>
      <c r="D27" s="32">
        <v>40</v>
      </c>
      <c r="E27" s="32">
        <v>586</v>
      </c>
      <c r="F27" s="33">
        <v>19185</v>
      </c>
      <c r="G27" s="34">
        <f t="shared" si="0"/>
        <v>8.3995920385790174E-4</v>
      </c>
      <c r="H27" s="35"/>
      <c r="I27" s="26">
        <v>0</v>
      </c>
      <c r="J27" s="26">
        <f>Table1[[#This Row],[Column6]]-Table1[[#This Row],[Column8]]-Table1[[#This Row],[Column9]]</f>
        <v>19185</v>
      </c>
      <c r="K27" s="36">
        <f t="shared" si="1"/>
        <v>8.4059202916330754E-4</v>
      </c>
      <c r="L27" s="26">
        <f>ROUND(D$441*Table1[[#This Row],[Column11]],2)+0</f>
        <v>963.28</v>
      </c>
      <c r="M27" s="26"/>
      <c r="N27" s="26">
        <f>Table1[[#This Row],[Column10]]+Table1[[#This Row],[Column12]]+Table1[[#This Row],[Column13]]</f>
        <v>20148.28</v>
      </c>
    </row>
    <row r="28" spans="1:14" x14ac:dyDescent="0.35">
      <c r="A28" s="29" t="s">
        <v>31</v>
      </c>
      <c r="B28" s="30">
        <v>280</v>
      </c>
      <c r="C28" s="31">
        <v>1226</v>
      </c>
      <c r="D28" s="32"/>
      <c r="E28" s="31">
        <v>1226</v>
      </c>
      <c r="F28" s="33">
        <v>57780</v>
      </c>
      <c r="G28" s="34">
        <f t="shared" si="0"/>
        <v>2.5297285795626563E-3</v>
      </c>
      <c r="H28" s="35"/>
      <c r="I28" s="26">
        <v>0</v>
      </c>
      <c r="J28" s="26">
        <f>Table1[[#This Row],[Column6]]-Table1[[#This Row],[Column8]]-Table1[[#This Row],[Column9]]</f>
        <v>57780</v>
      </c>
      <c r="K28" s="36">
        <f t="shared" si="1"/>
        <v>2.53163447719864E-3</v>
      </c>
      <c r="L28" s="26">
        <f>ROUND(D$441*Table1[[#This Row],[Column11]],2)+0</f>
        <v>2901.14</v>
      </c>
      <c r="M28" s="26"/>
      <c r="N28" s="26">
        <f>Table1[[#This Row],[Column10]]+Table1[[#This Row],[Column12]]+Table1[[#This Row],[Column13]]</f>
        <v>60681.14</v>
      </c>
    </row>
    <row r="29" spans="1:14" x14ac:dyDescent="0.35">
      <c r="A29" s="29" t="s">
        <v>32</v>
      </c>
      <c r="B29" s="30">
        <v>287</v>
      </c>
      <c r="C29" s="32">
        <v>240</v>
      </c>
      <c r="D29" s="32"/>
      <c r="E29" s="32">
        <v>240</v>
      </c>
      <c r="F29" s="33">
        <v>7695</v>
      </c>
      <c r="G29" s="34">
        <f t="shared" si="0"/>
        <v>3.3690310522212945E-4</v>
      </c>
      <c r="H29" s="35"/>
      <c r="I29" s="26">
        <v>0</v>
      </c>
      <c r="J29" s="26">
        <f>Table1[[#This Row],[Column6]]-Table1[[#This Row],[Column8]]-Table1[[#This Row],[Column9]]</f>
        <v>7695</v>
      </c>
      <c r="K29" s="36">
        <f t="shared" si="1"/>
        <v>3.3715692803813665E-4</v>
      </c>
      <c r="L29" s="26">
        <f>ROUND(D$441*Table1[[#This Row],[Column11]],2)+0</f>
        <v>386.37</v>
      </c>
      <c r="M29" s="26"/>
      <c r="N29" s="26">
        <f>Table1[[#This Row],[Column10]]+Table1[[#This Row],[Column12]]+Table1[[#This Row],[Column13]]</f>
        <v>8081.37</v>
      </c>
    </row>
    <row r="30" spans="1:14" x14ac:dyDescent="0.35">
      <c r="A30" s="29" t="s">
        <v>33</v>
      </c>
      <c r="B30" s="30">
        <v>308</v>
      </c>
      <c r="C30" s="31">
        <v>1164</v>
      </c>
      <c r="D30" s="32"/>
      <c r="E30" s="31">
        <v>1164</v>
      </c>
      <c r="F30" s="33">
        <v>78905</v>
      </c>
      <c r="G30" s="34">
        <f t="shared" si="0"/>
        <v>3.4546250185252926E-3</v>
      </c>
      <c r="H30" s="35"/>
      <c r="I30" s="26">
        <v>0</v>
      </c>
      <c r="J30" s="26">
        <f>Table1[[#This Row],[Column6]]-Table1[[#This Row],[Column8]]-Table1[[#This Row],[Column9]]</f>
        <v>78905</v>
      </c>
      <c r="K30" s="36">
        <f t="shared" si="1"/>
        <v>3.4572277331837778E-3</v>
      </c>
      <c r="L30" s="26">
        <f>ROUND(D$441*Table1[[#This Row],[Column11]],2)+0</f>
        <v>3961.83</v>
      </c>
      <c r="M30" s="26"/>
      <c r="N30" s="26">
        <f>Table1[[#This Row],[Column10]]+Table1[[#This Row],[Column12]]+Table1[[#This Row],[Column13]]</f>
        <v>82866.83</v>
      </c>
    </row>
    <row r="31" spans="1:14" x14ac:dyDescent="0.35">
      <c r="A31" s="29" t="s">
        <v>34</v>
      </c>
      <c r="B31" s="30">
        <v>315</v>
      </c>
      <c r="C31" s="32">
        <v>396</v>
      </c>
      <c r="D31" s="32"/>
      <c r="E31" s="32">
        <v>396</v>
      </c>
      <c r="F31" s="33">
        <v>21050</v>
      </c>
      <c r="G31" s="34">
        <f t="shared" si="0"/>
        <v>9.216127829663191E-4</v>
      </c>
      <c r="H31" s="35"/>
      <c r="I31" s="26">
        <v>0</v>
      </c>
      <c r="J31" s="26">
        <f>Table1[[#This Row],[Column6]]-Table1[[#This Row],[Column8]]-Table1[[#This Row],[Column9]]</f>
        <v>21050</v>
      </c>
      <c r="K31" s="36">
        <f t="shared" si="1"/>
        <v>9.2230712608223214E-4</v>
      </c>
      <c r="L31" s="26">
        <f>ROUND(D$441*Table1[[#This Row],[Column11]],2)+0</f>
        <v>1056.92</v>
      </c>
      <c r="M31" s="26"/>
      <c r="N31" s="26">
        <f>Table1[[#This Row],[Column10]]+Table1[[#This Row],[Column12]]+Table1[[#This Row],[Column13]]</f>
        <v>22106.92</v>
      </c>
    </row>
    <row r="32" spans="1:14" x14ac:dyDescent="0.35">
      <c r="A32" s="29" t="s">
        <v>35</v>
      </c>
      <c r="B32" s="30">
        <v>336</v>
      </c>
      <c r="C32" s="32">
        <v>999</v>
      </c>
      <c r="D32" s="32">
        <v>50</v>
      </c>
      <c r="E32" s="31">
        <v>1049</v>
      </c>
      <c r="F32" s="33">
        <v>32240</v>
      </c>
      <c r="G32" s="34">
        <f t="shared" si="0"/>
        <v>1.4115342576168232E-3</v>
      </c>
      <c r="H32" s="35"/>
      <c r="I32" s="26">
        <v>0</v>
      </c>
      <c r="J32" s="26">
        <f>Table1[[#This Row],[Column6]]-Table1[[#This Row],[Column8]]-Table1[[#This Row],[Column9]]</f>
        <v>32240</v>
      </c>
      <c r="K32" s="36">
        <f t="shared" si="1"/>
        <v>1.4125977075957797E-3</v>
      </c>
      <c r="L32" s="26">
        <f>ROUND(D$441*Table1[[#This Row],[Column11]],2)+0</f>
        <v>1618.77</v>
      </c>
      <c r="M32" s="26"/>
      <c r="N32" s="26">
        <f>Table1[[#This Row],[Column10]]+Table1[[#This Row],[Column12]]+Table1[[#This Row],[Column13]]</f>
        <v>33858.769999999997</v>
      </c>
    </row>
    <row r="33" spans="1:14" x14ac:dyDescent="0.35">
      <c r="A33" s="29" t="s">
        <v>36</v>
      </c>
      <c r="B33" s="30">
        <v>4263</v>
      </c>
      <c r="C33" s="32">
        <v>191</v>
      </c>
      <c r="D33" s="32"/>
      <c r="E33" s="32">
        <v>191</v>
      </c>
      <c r="F33" s="33">
        <v>10380</v>
      </c>
      <c r="G33" s="34">
        <f t="shared" si="0"/>
        <v>4.544579898902799E-4</v>
      </c>
      <c r="H33" s="35"/>
      <c r="I33" s="26">
        <v>0</v>
      </c>
      <c r="J33" s="26">
        <f>Table1[[#This Row],[Column6]]-Table1[[#This Row],[Column8]]-Table1[[#This Row],[Column9]]</f>
        <v>10380</v>
      </c>
      <c r="K33" s="36">
        <f t="shared" si="1"/>
        <v>4.5480037856216479E-4</v>
      </c>
      <c r="L33" s="26">
        <f>ROUND(D$441*Table1[[#This Row],[Column11]],2)+0</f>
        <v>521.17999999999995</v>
      </c>
      <c r="M33" s="26"/>
      <c r="N33" s="26">
        <f>Table1[[#This Row],[Column10]]+Table1[[#This Row],[Column12]]+Table1[[#This Row],[Column13]]</f>
        <v>10901.18</v>
      </c>
    </row>
    <row r="34" spans="1:14" x14ac:dyDescent="0.35">
      <c r="A34" s="29" t="s">
        <v>37</v>
      </c>
      <c r="B34" s="30">
        <v>350</v>
      </c>
      <c r="C34" s="32">
        <v>494</v>
      </c>
      <c r="D34" s="32"/>
      <c r="E34" s="32">
        <v>494</v>
      </c>
      <c r="F34" s="33">
        <v>18485</v>
      </c>
      <c r="G34" s="34">
        <f t="shared" si="0"/>
        <v>8.0931174789227595E-4</v>
      </c>
      <c r="H34" s="35"/>
      <c r="I34" s="26">
        <v>0</v>
      </c>
      <c r="J34" s="26">
        <f>Table1[[#This Row],[Column6]]-Table1[[#This Row],[Column8]]-Table1[[#This Row],[Column9]]</f>
        <v>18485</v>
      </c>
      <c r="K34" s="36">
        <f t="shared" si="1"/>
        <v>8.0992148340285324E-4</v>
      </c>
      <c r="L34" s="26">
        <f>ROUND(D$441*Table1[[#This Row],[Column11]],2)+0</f>
        <v>928.13</v>
      </c>
      <c r="M34" s="26"/>
      <c r="N34" s="26">
        <f>Table1[[#This Row],[Column10]]+Table1[[#This Row],[Column12]]+Table1[[#This Row],[Column13]]</f>
        <v>19413.13</v>
      </c>
    </row>
    <row r="35" spans="1:14" x14ac:dyDescent="0.35">
      <c r="A35" s="29" t="s">
        <v>38</v>
      </c>
      <c r="B35" s="30">
        <v>364</v>
      </c>
      <c r="C35" s="32">
        <v>166</v>
      </c>
      <c r="D35" s="32"/>
      <c r="E35" s="32">
        <v>166</v>
      </c>
      <c r="F35" s="33">
        <v>9280</v>
      </c>
      <c r="G35" s="34">
        <f t="shared" si="0"/>
        <v>4.0629770194429649E-4</v>
      </c>
      <c r="H35" s="35"/>
      <c r="I35" s="26">
        <v>0</v>
      </c>
      <c r="J35" s="26">
        <f>Table1[[#This Row],[Column6]]-Table1[[#This Row],[Column8]]-Table1[[#This Row],[Column9]]</f>
        <v>9280</v>
      </c>
      <c r="K35" s="36">
        <f t="shared" si="1"/>
        <v>4.0660380665287954E-4</v>
      </c>
      <c r="L35" s="26">
        <f>ROUND(D$441*Table1[[#This Row],[Column11]],2)+0</f>
        <v>465.95</v>
      </c>
      <c r="M35" s="26"/>
      <c r="N35" s="26">
        <f>Table1[[#This Row],[Column10]]+Table1[[#This Row],[Column12]]+Table1[[#This Row],[Column13]]</f>
        <v>9745.9500000000007</v>
      </c>
    </row>
    <row r="36" spans="1:14" x14ac:dyDescent="0.35">
      <c r="A36" s="29" t="s">
        <v>39</v>
      </c>
      <c r="B36" s="30">
        <v>413</v>
      </c>
      <c r="C36" s="31">
        <v>1055</v>
      </c>
      <c r="D36" s="32"/>
      <c r="E36" s="31">
        <v>1055</v>
      </c>
      <c r="F36" s="33">
        <v>38130</v>
      </c>
      <c r="G36" s="34">
        <f t="shared" si="0"/>
        <v>1.6694107085275889E-3</v>
      </c>
      <c r="H36" s="35"/>
      <c r="I36" s="26">
        <v>0</v>
      </c>
      <c r="J36" s="26">
        <f>Table1[[#This Row],[Column6]]-Table1[[#This Row],[Column8]]-Table1[[#This Row],[Column9]]</f>
        <v>38130</v>
      </c>
      <c r="K36" s="36">
        <f t="shared" si="1"/>
        <v>1.6706684426373165E-3</v>
      </c>
      <c r="L36" s="26">
        <f>ROUND(D$441*Table1[[#This Row],[Column11]],2)+0</f>
        <v>1914.51</v>
      </c>
      <c r="M36" s="26"/>
      <c r="N36" s="26">
        <f>Table1[[#This Row],[Column10]]+Table1[[#This Row],[Column12]]+Table1[[#This Row],[Column13]]</f>
        <v>40044.51</v>
      </c>
    </row>
    <row r="37" spans="1:14" x14ac:dyDescent="0.35">
      <c r="A37" s="29" t="s">
        <v>40</v>
      </c>
      <c r="B37" s="30">
        <v>422</v>
      </c>
      <c r="C37" s="31">
        <v>1085</v>
      </c>
      <c r="D37" s="32"/>
      <c r="E37" s="31">
        <v>1085</v>
      </c>
      <c r="F37" s="33">
        <v>31015</v>
      </c>
      <c r="G37" s="34">
        <f t="shared" si="0"/>
        <v>1.3579012096769779E-3</v>
      </c>
      <c r="H37" s="35"/>
      <c r="I37" s="26">
        <v>0</v>
      </c>
      <c r="J37" s="26">
        <f>Table1[[#This Row],[Column6]]-Table1[[#This Row],[Column8]]-Table1[[#This Row],[Column9]]</f>
        <v>31015</v>
      </c>
      <c r="K37" s="36">
        <f t="shared" si="1"/>
        <v>1.3589242525149847E-3</v>
      </c>
      <c r="L37" s="26">
        <f>ROUND(D$441*Table1[[#This Row],[Column11]],2)+0</f>
        <v>1557.27</v>
      </c>
      <c r="M37" s="26"/>
      <c r="N37" s="26">
        <f>Table1[[#This Row],[Column10]]+Table1[[#This Row],[Column12]]+Table1[[#This Row],[Column13]]</f>
        <v>32572.27</v>
      </c>
    </row>
    <row r="38" spans="1:14" x14ac:dyDescent="0.35">
      <c r="A38" s="29" t="s">
        <v>41</v>
      </c>
      <c r="B38" s="30">
        <v>427</v>
      </c>
      <c r="C38" s="32">
        <v>97</v>
      </c>
      <c r="D38" s="32">
        <v>9</v>
      </c>
      <c r="E38" s="32">
        <v>106</v>
      </c>
      <c r="F38" s="33">
        <v>3690</v>
      </c>
      <c r="G38" s="34">
        <f t="shared" si="0"/>
        <v>1.6155587501879892E-4</v>
      </c>
      <c r="H38" s="35"/>
      <c r="I38" s="26">
        <v>0</v>
      </c>
      <c r="J38" s="26">
        <f>Table1[[#This Row],[Column6]]-Table1[[#This Row],[Column8]]-Table1[[#This Row],[Column9]]</f>
        <v>3690</v>
      </c>
      <c r="K38" s="36">
        <f t="shared" si="1"/>
        <v>1.6167759122296611E-4</v>
      </c>
      <c r="L38" s="26">
        <f>ROUND(D$441*Table1[[#This Row],[Column11]],2)+0</f>
        <v>185.28</v>
      </c>
      <c r="M38" s="26"/>
      <c r="N38" s="26">
        <f>Table1[[#This Row],[Column10]]+Table1[[#This Row],[Column12]]+Table1[[#This Row],[Column13]]</f>
        <v>3875.28</v>
      </c>
    </row>
    <row r="39" spans="1:14" x14ac:dyDescent="0.35">
      <c r="A39" s="29" t="s">
        <v>42</v>
      </c>
      <c r="B39" s="30">
        <v>434</v>
      </c>
      <c r="C39" s="32">
        <v>838</v>
      </c>
      <c r="D39" s="32">
        <v>62</v>
      </c>
      <c r="E39" s="32">
        <v>900</v>
      </c>
      <c r="F39" s="33">
        <v>55085</v>
      </c>
      <c r="G39" s="34">
        <f t="shared" si="0"/>
        <v>2.4117358740949973E-3</v>
      </c>
      <c r="H39" s="35"/>
      <c r="I39" s="26">
        <v>0</v>
      </c>
      <c r="J39" s="26">
        <f>Table1[[#This Row],[Column6]]-Table1[[#This Row],[Column8]]-Table1[[#This Row],[Column9]]</f>
        <v>55085</v>
      </c>
      <c r="K39" s="36">
        <f t="shared" si="1"/>
        <v>2.413552876020891E-3</v>
      </c>
      <c r="L39" s="26">
        <f>ROUND(D$441*Table1[[#This Row],[Column11]],2)+0</f>
        <v>2765.82</v>
      </c>
      <c r="M39" s="26"/>
      <c r="N39" s="26">
        <f>Table1[[#This Row],[Column10]]+Table1[[#This Row],[Column12]]+Table1[[#This Row],[Column13]]</f>
        <v>57850.82</v>
      </c>
    </row>
    <row r="40" spans="1:14" x14ac:dyDescent="0.35">
      <c r="A40" s="29" t="s">
        <v>43</v>
      </c>
      <c r="B40" s="30">
        <v>6013</v>
      </c>
      <c r="C40" s="32">
        <v>273</v>
      </c>
      <c r="D40" s="32">
        <v>21</v>
      </c>
      <c r="E40" s="32">
        <v>294</v>
      </c>
      <c r="F40" s="33">
        <v>18935</v>
      </c>
      <c r="G40" s="34">
        <f t="shared" si="0"/>
        <v>8.2901368387017823E-4</v>
      </c>
      <c r="H40" s="35"/>
      <c r="I40" s="26">
        <v>0</v>
      </c>
      <c r="J40" s="26">
        <f>Table1[[#This Row],[Column6]]-Table1[[#This Row],[Column8]]-Table1[[#This Row],[Column9]]</f>
        <v>18935</v>
      </c>
      <c r="K40" s="36">
        <f t="shared" si="1"/>
        <v>8.2963826282028816E-4</v>
      </c>
      <c r="L40" s="26">
        <f>ROUND(D$441*Table1[[#This Row],[Column11]],2)+0</f>
        <v>950.73</v>
      </c>
      <c r="M40" s="26"/>
      <c r="N40" s="26">
        <f>Table1[[#This Row],[Column10]]+Table1[[#This Row],[Column12]]+Table1[[#This Row],[Column13]]</f>
        <v>19885.73</v>
      </c>
    </row>
    <row r="41" spans="1:14" x14ac:dyDescent="0.35">
      <c r="A41" s="29" t="s">
        <v>44</v>
      </c>
      <c r="B41" s="30">
        <v>441</v>
      </c>
      <c r="C41" s="32">
        <v>220</v>
      </c>
      <c r="D41" s="32"/>
      <c r="E41" s="32">
        <v>220</v>
      </c>
      <c r="F41" s="33">
        <v>33880</v>
      </c>
      <c r="G41" s="34">
        <f t="shared" si="0"/>
        <v>1.4833368687362893E-3</v>
      </c>
      <c r="H41" s="35"/>
      <c r="I41" s="26">
        <v>0</v>
      </c>
      <c r="J41" s="26">
        <f>Table1[[#This Row],[Column6]]-Table1[[#This Row],[Column8]]-Table1[[#This Row],[Column9]]</f>
        <v>33880</v>
      </c>
      <c r="K41" s="36">
        <f t="shared" si="1"/>
        <v>1.4844544148059869E-3</v>
      </c>
      <c r="L41" s="26">
        <f>ROUND(D$441*Table1[[#This Row],[Column11]],2)+0</f>
        <v>1701.12</v>
      </c>
      <c r="M41" s="26"/>
      <c r="N41" s="26">
        <f>Table1[[#This Row],[Column10]]+Table1[[#This Row],[Column12]]+Table1[[#This Row],[Column13]]</f>
        <v>35581.120000000003</v>
      </c>
    </row>
    <row r="42" spans="1:14" x14ac:dyDescent="0.35">
      <c r="A42" s="29" t="s">
        <v>45</v>
      </c>
      <c r="B42" s="30">
        <v>2240</v>
      </c>
      <c r="C42" s="32">
        <v>316</v>
      </c>
      <c r="D42" s="32"/>
      <c r="E42" s="32">
        <v>316</v>
      </c>
      <c r="F42" s="33">
        <v>31565</v>
      </c>
      <c r="G42" s="34">
        <f t="shared" si="0"/>
        <v>1.3819813536499698E-3</v>
      </c>
      <c r="H42" s="35"/>
      <c r="I42" s="26">
        <v>0</v>
      </c>
      <c r="J42" s="26">
        <f>Table1[[#This Row],[Column6]]-Table1[[#This Row],[Column8]]-Table1[[#This Row],[Column9]]</f>
        <v>31565</v>
      </c>
      <c r="K42" s="36">
        <f t="shared" si="1"/>
        <v>1.3830225384696274E-3</v>
      </c>
      <c r="L42" s="26">
        <f>ROUND(D$441*Table1[[#This Row],[Column11]],2)+0</f>
        <v>1584.88</v>
      </c>
      <c r="M42" s="26"/>
      <c r="N42" s="26">
        <f>Table1[[#This Row],[Column10]]+Table1[[#This Row],[Column12]]+Table1[[#This Row],[Column13]]</f>
        <v>33149.879999999997</v>
      </c>
    </row>
    <row r="43" spans="1:14" x14ac:dyDescent="0.35">
      <c r="A43" s="29" t="s">
        <v>46</v>
      </c>
      <c r="B43" s="30">
        <v>476</v>
      </c>
      <c r="C43" s="31">
        <v>1202</v>
      </c>
      <c r="D43" s="32"/>
      <c r="E43" s="31">
        <v>1202</v>
      </c>
      <c r="F43" s="33">
        <v>80605</v>
      </c>
      <c r="G43" s="34">
        <f t="shared" si="0"/>
        <v>3.5290545544418126E-3</v>
      </c>
      <c r="H43" s="35"/>
      <c r="I43" s="26">
        <v>0</v>
      </c>
      <c r="J43" s="26">
        <f>Table1[[#This Row],[Column6]]-Table1[[#This Row],[Column8]]-Table1[[#This Row],[Column9]]</f>
        <v>80605</v>
      </c>
      <c r="K43" s="36">
        <f t="shared" si="1"/>
        <v>3.5317133443163095E-3</v>
      </c>
      <c r="L43" s="26">
        <f>ROUND(D$441*Table1[[#This Row],[Column11]],2)+0</f>
        <v>4047.18</v>
      </c>
      <c r="M43" s="26"/>
      <c r="N43" s="26">
        <f>Table1[[#This Row],[Column10]]+Table1[[#This Row],[Column12]]+Table1[[#This Row],[Column13]]</f>
        <v>84652.18</v>
      </c>
    </row>
    <row r="44" spans="1:14" x14ac:dyDescent="0.35">
      <c r="A44" s="29" t="s">
        <v>47</v>
      </c>
      <c r="B44" s="30">
        <v>485</v>
      </c>
      <c r="C44" s="32">
        <v>383</v>
      </c>
      <c r="D44" s="32">
        <v>11</v>
      </c>
      <c r="E44" s="32">
        <v>394</v>
      </c>
      <c r="F44" s="33">
        <v>34555</v>
      </c>
      <c r="G44" s="34">
        <f t="shared" si="0"/>
        <v>1.5128897727031429E-3</v>
      </c>
      <c r="H44" s="35"/>
      <c r="I44" s="26">
        <v>0</v>
      </c>
      <c r="J44" s="26">
        <f>Table1[[#This Row],[Column6]]-Table1[[#This Row],[Column8]]-Table1[[#This Row],[Column9]]</f>
        <v>34555</v>
      </c>
      <c r="K44" s="36">
        <f t="shared" si="1"/>
        <v>1.5140295839321393E-3</v>
      </c>
      <c r="L44" s="26">
        <f>ROUND(D$441*Table1[[#This Row],[Column11]],2)+0</f>
        <v>1735.01</v>
      </c>
      <c r="M44" s="26"/>
      <c r="N44" s="26">
        <f>Table1[[#This Row],[Column10]]+Table1[[#This Row],[Column12]]+Table1[[#This Row],[Column13]]</f>
        <v>36290.01</v>
      </c>
    </row>
    <row r="45" spans="1:14" x14ac:dyDescent="0.35">
      <c r="A45" s="29" t="s">
        <v>48</v>
      </c>
      <c r="B45" s="30">
        <v>497</v>
      </c>
      <c r="C45" s="31">
        <v>1111</v>
      </c>
      <c r="D45" s="32">
        <v>64</v>
      </c>
      <c r="E45" s="31">
        <v>1175</v>
      </c>
      <c r="F45" s="33">
        <v>49175</v>
      </c>
      <c r="G45" s="34">
        <f t="shared" si="0"/>
        <v>2.1529837815852135E-3</v>
      </c>
      <c r="H45" s="35"/>
      <c r="I45" s="26">
        <v>0</v>
      </c>
      <c r="J45" s="26">
        <f>Table1[[#This Row],[Column6]]-Table1[[#This Row],[Column8]]-Table1[[#This Row],[Column9]]</f>
        <v>49175</v>
      </c>
      <c r="K45" s="36">
        <f t="shared" si="1"/>
        <v>2.1546058396719127E-3</v>
      </c>
      <c r="L45" s="26">
        <f>ROUND(D$441*Table1[[#This Row],[Column11]],2)+0</f>
        <v>2469.08</v>
      </c>
      <c r="M45" s="26"/>
      <c r="N45" s="26">
        <f>Table1[[#This Row],[Column10]]+Table1[[#This Row],[Column12]]+Table1[[#This Row],[Column13]]</f>
        <v>51644.08</v>
      </c>
    </row>
    <row r="46" spans="1:14" x14ac:dyDescent="0.35">
      <c r="A46" s="29" t="s">
        <v>49</v>
      </c>
      <c r="B46" s="30">
        <v>602</v>
      </c>
      <c r="C46" s="32">
        <v>886</v>
      </c>
      <c r="D46" s="32"/>
      <c r="E46" s="32">
        <v>886</v>
      </c>
      <c r="F46" s="33">
        <v>48820</v>
      </c>
      <c r="G46" s="34">
        <f t="shared" si="0"/>
        <v>2.1374411432026458E-3</v>
      </c>
      <c r="H46" s="35"/>
      <c r="I46" s="26">
        <v>0</v>
      </c>
      <c r="J46" s="26">
        <f>Table1[[#This Row],[Column6]]-Table1[[#This Row],[Column8]]-Table1[[#This Row],[Column9]]</f>
        <v>48820</v>
      </c>
      <c r="K46" s="36">
        <f t="shared" si="1"/>
        <v>2.1390514914648253E-3</v>
      </c>
      <c r="L46" s="26">
        <f>ROUND(D$441*Table1[[#This Row],[Column11]],2)+0</f>
        <v>2451.2600000000002</v>
      </c>
      <c r="M46" s="26"/>
      <c r="N46" s="26">
        <f>Table1[[#This Row],[Column10]]+Table1[[#This Row],[Column12]]+Table1[[#This Row],[Column13]]</f>
        <v>51271.26</v>
      </c>
    </row>
    <row r="47" spans="1:14" x14ac:dyDescent="0.35">
      <c r="A47" s="29" t="s">
        <v>50</v>
      </c>
      <c r="B47" s="30">
        <v>609</v>
      </c>
      <c r="C47" s="32">
        <v>309</v>
      </c>
      <c r="D47" s="32"/>
      <c r="E47" s="32">
        <v>309</v>
      </c>
      <c r="F47" s="33">
        <v>20375</v>
      </c>
      <c r="G47" s="34">
        <f t="shared" si="0"/>
        <v>8.9205987899946561E-4</v>
      </c>
      <c r="H47" s="35"/>
      <c r="I47" s="26">
        <v>0</v>
      </c>
      <c r="J47" s="26">
        <f>Table1[[#This Row],[Column6]]-Table1[[#This Row],[Column8]]-Table1[[#This Row],[Column9]]</f>
        <v>20375</v>
      </c>
      <c r="K47" s="36">
        <f t="shared" si="1"/>
        <v>8.9273195695607982E-4</v>
      </c>
      <c r="L47" s="26">
        <f>ROUND(D$441*Table1[[#This Row],[Column11]],2)+0</f>
        <v>1023.03</v>
      </c>
      <c r="M47" s="26"/>
      <c r="N47" s="26">
        <f>Table1[[#This Row],[Column10]]+Table1[[#This Row],[Column12]]+Table1[[#This Row],[Column13]]</f>
        <v>21398.03</v>
      </c>
    </row>
    <row r="48" spans="1:14" x14ac:dyDescent="0.35">
      <c r="A48" s="29" t="s">
        <v>51</v>
      </c>
      <c r="B48" s="30">
        <v>623</v>
      </c>
      <c r="C48" s="32">
        <v>426</v>
      </c>
      <c r="D48" s="32"/>
      <c r="E48" s="32">
        <v>426</v>
      </c>
      <c r="F48" s="33">
        <v>19175</v>
      </c>
      <c r="G48" s="34">
        <f t="shared" si="0"/>
        <v>8.3952138305839281E-4</v>
      </c>
      <c r="H48" s="35"/>
      <c r="I48" s="26">
        <v>0</v>
      </c>
      <c r="J48" s="26">
        <f>Table1[[#This Row],[Column6]]-Table1[[#This Row],[Column8]]-Table1[[#This Row],[Column9]]</f>
        <v>19175</v>
      </c>
      <c r="K48" s="36">
        <f t="shared" si="1"/>
        <v>8.4015387850958675E-4</v>
      </c>
      <c r="L48" s="26">
        <f>ROUND(D$441*Table1[[#This Row],[Column11]],2)+0</f>
        <v>962.78</v>
      </c>
      <c r="M48" s="26"/>
      <c r="N48" s="26">
        <f>Table1[[#This Row],[Column10]]+Table1[[#This Row],[Column12]]+Table1[[#This Row],[Column13]]</f>
        <v>20137.78</v>
      </c>
    </row>
    <row r="49" spans="1:14" x14ac:dyDescent="0.35">
      <c r="A49" s="29" t="s">
        <v>52</v>
      </c>
      <c r="B49" s="30">
        <v>637</v>
      </c>
      <c r="C49" s="32">
        <v>557</v>
      </c>
      <c r="D49" s="32"/>
      <c r="E49" s="32">
        <v>557</v>
      </c>
      <c r="F49" s="33">
        <v>40145</v>
      </c>
      <c r="G49" s="34">
        <f t="shared" si="0"/>
        <v>1.7576315996286403E-3</v>
      </c>
      <c r="H49" s="35"/>
      <c r="I49" s="26">
        <v>0</v>
      </c>
      <c r="J49" s="26">
        <f>Table1[[#This Row],[Column6]]-Table1[[#This Row],[Column8]]-Table1[[#This Row],[Column9]]</f>
        <v>40145</v>
      </c>
      <c r="K49" s="36">
        <f t="shared" si="1"/>
        <v>1.7589557993620527E-3</v>
      </c>
      <c r="L49" s="26">
        <f>ROUND(D$441*Table1[[#This Row],[Column11]],2)+0</f>
        <v>2015.68</v>
      </c>
      <c r="M49" s="26"/>
      <c r="N49" s="26">
        <f>Table1[[#This Row],[Column10]]+Table1[[#This Row],[Column12]]+Table1[[#This Row],[Column13]]</f>
        <v>42160.68</v>
      </c>
    </row>
    <row r="50" spans="1:14" x14ac:dyDescent="0.35">
      <c r="A50" s="29" t="s">
        <v>53</v>
      </c>
      <c r="B50" s="30">
        <v>657</v>
      </c>
      <c r="C50" s="32">
        <v>146</v>
      </c>
      <c r="D50" s="32"/>
      <c r="E50" s="32">
        <v>146</v>
      </c>
      <c r="F50" s="33">
        <v>5690</v>
      </c>
      <c r="G50" s="34">
        <f t="shared" si="0"/>
        <v>2.4912003492058696E-4</v>
      </c>
      <c r="H50" s="35"/>
      <c r="I50" s="26">
        <v>0</v>
      </c>
      <c r="J50" s="26">
        <f>Table1[[#This Row],[Column6]]-Table1[[#This Row],[Column8]]-Table1[[#This Row],[Column9]]</f>
        <v>5690</v>
      </c>
      <c r="K50" s="36">
        <f t="shared" si="1"/>
        <v>2.4930772196712117E-4</v>
      </c>
      <c r="L50" s="26">
        <f>ROUND(D$441*Table1[[#This Row],[Column11]],2)+0</f>
        <v>285.7</v>
      </c>
      <c r="M50" s="26"/>
      <c r="N50" s="26">
        <f>Table1[[#This Row],[Column10]]+Table1[[#This Row],[Column12]]+Table1[[#This Row],[Column13]]</f>
        <v>5975.7</v>
      </c>
    </row>
    <row r="51" spans="1:14" x14ac:dyDescent="0.35">
      <c r="A51" s="29" t="s">
        <v>54</v>
      </c>
      <c r="B51" s="30">
        <v>658</v>
      </c>
      <c r="C51" s="32">
        <v>599</v>
      </c>
      <c r="D51" s="32">
        <v>64</v>
      </c>
      <c r="E51" s="32">
        <v>663</v>
      </c>
      <c r="F51" s="33">
        <v>26070</v>
      </c>
      <c r="G51" s="34">
        <f t="shared" si="0"/>
        <v>1.1413988243198071E-3</v>
      </c>
      <c r="H51" s="35"/>
      <c r="I51" s="26">
        <v>0</v>
      </c>
      <c r="J51" s="26">
        <f>Table1[[#This Row],[Column6]]-Table1[[#This Row],[Column8]]-Table1[[#This Row],[Column9]]</f>
        <v>26070</v>
      </c>
      <c r="K51" s="36">
        <f t="shared" si="1"/>
        <v>1.1422587542500614E-3</v>
      </c>
      <c r="L51" s="26">
        <f>ROUND(D$441*Table1[[#This Row],[Column11]],2)+0</f>
        <v>1308.98</v>
      </c>
      <c r="M51" s="26"/>
      <c r="N51" s="26">
        <f>Table1[[#This Row],[Column10]]+Table1[[#This Row],[Column12]]+Table1[[#This Row],[Column13]]</f>
        <v>27378.98</v>
      </c>
    </row>
    <row r="52" spans="1:14" x14ac:dyDescent="0.35">
      <c r="A52" s="29" t="s">
        <v>55</v>
      </c>
      <c r="B52" s="30">
        <v>665</v>
      </c>
      <c r="C52" s="32">
        <v>702</v>
      </c>
      <c r="D52" s="32"/>
      <c r="E52" s="32">
        <v>702</v>
      </c>
      <c r="F52" s="33">
        <v>22420</v>
      </c>
      <c r="G52" s="34">
        <f t="shared" si="0"/>
        <v>9.815942324990438E-4</v>
      </c>
      <c r="H52" s="35"/>
      <c r="I52" s="26">
        <v>0</v>
      </c>
      <c r="J52" s="26">
        <f>Table1[[#This Row],[Column6]]-Table1[[#This Row],[Column8]]-Table1[[#This Row],[Column9]]</f>
        <v>22420</v>
      </c>
      <c r="K52" s="36">
        <f t="shared" si="1"/>
        <v>9.8233376564197837E-4</v>
      </c>
      <c r="L52" s="26">
        <f>ROUND(D$441*Table1[[#This Row],[Column11]],2)+0</f>
        <v>1125.71</v>
      </c>
      <c r="M52" s="26"/>
      <c r="N52" s="26">
        <f>Table1[[#This Row],[Column10]]+Table1[[#This Row],[Column12]]+Table1[[#This Row],[Column13]]</f>
        <v>23545.71</v>
      </c>
    </row>
    <row r="53" spans="1:14" x14ac:dyDescent="0.35">
      <c r="A53" s="29" t="s">
        <v>56</v>
      </c>
      <c r="B53" s="30">
        <v>700</v>
      </c>
      <c r="C53" s="32">
        <v>519</v>
      </c>
      <c r="D53" s="32">
        <v>19</v>
      </c>
      <c r="E53" s="32">
        <v>538</v>
      </c>
      <c r="F53" s="33">
        <v>14495</v>
      </c>
      <c r="G53" s="34">
        <f t="shared" si="0"/>
        <v>6.346212488882088E-4</v>
      </c>
      <c r="H53" s="35"/>
      <c r="I53" s="26">
        <v>0</v>
      </c>
      <c r="J53" s="26">
        <f>Table1[[#This Row],[Column6]]-Table1[[#This Row],[Column8]]-Table1[[#This Row],[Column9]]</f>
        <v>14495</v>
      </c>
      <c r="K53" s="36">
        <f t="shared" si="1"/>
        <v>6.3509937256826386E-4</v>
      </c>
      <c r="L53" s="26">
        <f>ROUND(D$441*Table1[[#This Row],[Column11]],2)+0</f>
        <v>727.8</v>
      </c>
      <c r="M53" s="26"/>
      <c r="N53" s="26">
        <f>Table1[[#This Row],[Column10]]+Table1[[#This Row],[Column12]]+Table1[[#This Row],[Column13]]</f>
        <v>15222.8</v>
      </c>
    </row>
    <row r="54" spans="1:14" x14ac:dyDescent="0.35">
      <c r="A54" s="29" t="s">
        <v>57</v>
      </c>
      <c r="B54" s="30">
        <v>721</v>
      </c>
      <c r="C54" s="32">
        <v>738</v>
      </c>
      <c r="D54" s="32">
        <v>40</v>
      </c>
      <c r="E54" s="32">
        <v>778</v>
      </c>
      <c r="F54" s="33">
        <v>17830</v>
      </c>
      <c r="G54" s="34">
        <f t="shared" si="0"/>
        <v>7.8063448552444031E-4</v>
      </c>
      <c r="H54" s="35"/>
      <c r="I54" s="26">
        <v>0</v>
      </c>
      <c r="J54" s="26">
        <f>Table1[[#This Row],[Column6]]-Table1[[#This Row],[Column8]]-Table1[[#This Row],[Column9]]</f>
        <v>17830</v>
      </c>
      <c r="K54" s="36">
        <f t="shared" si="1"/>
        <v>7.812226155841424E-4</v>
      </c>
      <c r="L54" s="26">
        <f>ROUND(D$441*Table1[[#This Row],[Column11]],2)+0</f>
        <v>895.25</v>
      </c>
      <c r="M54" s="26"/>
      <c r="N54" s="26">
        <f>Table1[[#This Row],[Column10]]+Table1[[#This Row],[Column12]]+Table1[[#This Row],[Column13]]</f>
        <v>18725.25</v>
      </c>
    </row>
    <row r="55" spans="1:14" x14ac:dyDescent="0.35">
      <c r="A55" s="29" t="s">
        <v>58</v>
      </c>
      <c r="B55" s="30">
        <v>735</v>
      </c>
      <c r="C55" s="32">
        <v>438</v>
      </c>
      <c r="D55" s="32"/>
      <c r="E55" s="32">
        <v>438</v>
      </c>
      <c r="F55" s="33">
        <v>39520</v>
      </c>
      <c r="G55" s="34">
        <f t="shared" si="0"/>
        <v>1.7302677996593315E-3</v>
      </c>
      <c r="H55" s="35"/>
      <c r="I55" s="26">
        <v>0</v>
      </c>
      <c r="J55" s="26">
        <f>Table1[[#This Row],[Column6]]-Table1[[#This Row],[Column8]]-Table1[[#This Row],[Column9]]</f>
        <v>39520</v>
      </c>
      <c r="K55" s="36">
        <f t="shared" si="1"/>
        <v>1.7315713835045041E-3</v>
      </c>
      <c r="L55" s="26">
        <f>ROUND(D$441*Table1[[#This Row],[Column11]],2)+0</f>
        <v>1984.3</v>
      </c>
      <c r="M55" s="26"/>
      <c r="N55" s="26">
        <f>Table1[[#This Row],[Column10]]+Table1[[#This Row],[Column12]]+Table1[[#This Row],[Column13]]</f>
        <v>41504.300000000003</v>
      </c>
    </row>
    <row r="56" spans="1:14" x14ac:dyDescent="0.35">
      <c r="A56" s="29" t="s">
        <v>59</v>
      </c>
      <c r="B56" s="30">
        <v>777</v>
      </c>
      <c r="C56" s="31">
        <v>2132</v>
      </c>
      <c r="D56" s="32">
        <v>296</v>
      </c>
      <c r="E56" s="31">
        <v>2428</v>
      </c>
      <c r="F56" s="33">
        <v>106370</v>
      </c>
      <c r="G56" s="34">
        <f t="shared" si="0"/>
        <v>4.6570998443765969E-3</v>
      </c>
      <c r="H56" s="35"/>
      <c r="I56" s="26">
        <v>0</v>
      </c>
      <c r="J56" s="26">
        <f>Table1[[#This Row],[Column6]]-Table1[[#This Row],[Column8]]-Table1[[#This Row],[Column9]]</f>
        <v>106370</v>
      </c>
      <c r="K56" s="36">
        <f t="shared" si="1"/>
        <v>4.6606085036278878E-3</v>
      </c>
      <c r="L56" s="26">
        <f>ROUND(D$441*Table1[[#This Row],[Column11]],2)+0</f>
        <v>5340.85</v>
      </c>
      <c r="M56" s="26"/>
      <c r="N56" s="26">
        <f>Table1[[#This Row],[Column10]]+Table1[[#This Row],[Column12]]+Table1[[#This Row],[Column13]]</f>
        <v>111710.85</v>
      </c>
    </row>
    <row r="57" spans="1:14" x14ac:dyDescent="0.35">
      <c r="A57" s="29" t="s">
        <v>60</v>
      </c>
      <c r="B57" s="30">
        <v>840</v>
      </c>
      <c r="C57" s="32">
        <v>102</v>
      </c>
      <c r="D57" s="32"/>
      <c r="E57" s="32">
        <v>102</v>
      </c>
      <c r="F57" s="33">
        <v>3485</v>
      </c>
      <c r="G57" s="34">
        <f t="shared" si="0"/>
        <v>1.5258054862886565E-4</v>
      </c>
      <c r="H57" s="35"/>
      <c r="I57" s="26">
        <v>0</v>
      </c>
      <c r="J57" s="26">
        <f>Table1[[#This Row],[Column6]]-Table1[[#This Row],[Column8]]-Table1[[#This Row],[Column9]]</f>
        <v>3485</v>
      </c>
      <c r="K57" s="36">
        <f t="shared" si="1"/>
        <v>1.5269550282169021E-4</v>
      </c>
      <c r="L57" s="26">
        <f>ROUND(D$441*Table1[[#This Row],[Column11]],2)+0</f>
        <v>174.98</v>
      </c>
      <c r="M57" s="26"/>
      <c r="N57" s="26">
        <f>Table1[[#This Row],[Column10]]+Table1[[#This Row],[Column12]]+Table1[[#This Row],[Column13]]</f>
        <v>3659.98</v>
      </c>
    </row>
    <row r="58" spans="1:14" x14ac:dyDescent="0.35">
      <c r="A58" s="29" t="s">
        <v>61</v>
      </c>
      <c r="B58" s="30">
        <v>870</v>
      </c>
      <c r="C58" s="32">
        <v>565</v>
      </c>
      <c r="D58" s="32">
        <v>25</v>
      </c>
      <c r="E58" s="32">
        <v>590</v>
      </c>
      <c r="F58" s="33">
        <v>28165</v>
      </c>
      <c r="G58" s="34">
        <f t="shared" si="0"/>
        <v>1.2331222818169299E-3</v>
      </c>
      <c r="H58" s="35"/>
      <c r="I58" s="26">
        <v>0</v>
      </c>
      <c r="J58" s="26">
        <f>Table1[[#This Row],[Column6]]-Table1[[#This Row],[Column8]]-Table1[[#This Row],[Column9]]</f>
        <v>28165</v>
      </c>
      <c r="K58" s="36">
        <f t="shared" si="1"/>
        <v>1.2340513162045637E-3</v>
      </c>
      <c r="L58" s="26">
        <f>ROUND(D$441*Table1[[#This Row],[Column11]],2)+0</f>
        <v>1414.17</v>
      </c>
      <c r="M58" s="26"/>
      <c r="N58" s="26">
        <f>Table1[[#This Row],[Column10]]+Table1[[#This Row],[Column12]]+Table1[[#This Row],[Column13]]</f>
        <v>29579.17</v>
      </c>
    </row>
    <row r="59" spans="1:14" x14ac:dyDescent="0.35">
      <c r="A59" s="29" t="s">
        <v>62</v>
      </c>
      <c r="B59" s="30">
        <v>882</v>
      </c>
      <c r="C59" s="32">
        <v>186</v>
      </c>
      <c r="D59" s="32">
        <v>10</v>
      </c>
      <c r="E59" s="32">
        <v>196</v>
      </c>
      <c r="F59" s="33">
        <v>8095</v>
      </c>
      <c r="G59" s="34">
        <f t="shared" si="0"/>
        <v>3.5441593720248707E-4</v>
      </c>
      <c r="H59" s="35"/>
      <c r="I59" s="26">
        <v>0</v>
      </c>
      <c r="J59" s="26">
        <f>Table1[[#This Row],[Column6]]-Table1[[#This Row],[Column8]]-Table1[[#This Row],[Column9]]</f>
        <v>8095</v>
      </c>
      <c r="K59" s="36">
        <f t="shared" si="1"/>
        <v>3.5468295418696766E-4</v>
      </c>
      <c r="L59" s="26">
        <f>ROUND(D$441*Table1[[#This Row],[Column11]],2)+0</f>
        <v>406.45</v>
      </c>
      <c r="M59" s="26"/>
      <c r="N59" s="26">
        <f>Table1[[#This Row],[Column10]]+Table1[[#This Row],[Column12]]+Table1[[#This Row],[Column13]]</f>
        <v>8501.4500000000007</v>
      </c>
    </row>
    <row r="60" spans="1:14" x14ac:dyDescent="0.35">
      <c r="A60" s="29" t="s">
        <v>63</v>
      </c>
      <c r="B60" s="30">
        <v>896</v>
      </c>
      <c r="C60" s="32">
        <v>370</v>
      </c>
      <c r="D60" s="32"/>
      <c r="E60" s="32">
        <v>370</v>
      </c>
      <c r="F60" s="33">
        <v>13770</v>
      </c>
      <c r="G60" s="34">
        <f t="shared" si="0"/>
        <v>6.0287924092381059E-4</v>
      </c>
      <c r="H60" s="35"/>
      <c r="I60" s="26">
        <v>0</v>
      </c>
      <c r="J60" s="26">
        <f>Table1[[#This Row],[Column6]]-Table1[[#This Row],[Column8]]-Table1[[#This Row],[Column9]]</f>
        <v>13770</v>
      </c>
      <c r="K60" s="36">
        <f t="shared" si="1"/>
        <v>6.0333345017350769E-4</v>
      </c>
      <c r="L60" s="26">
        <f>ROUND(D$441*Table1[[#This Row],[Column11]],2)+0</f>
        <v>691.39</v>
      </c>
      <c r="M60" s="26"/>
      <c r="N60" s="26">
        <f>Table1[[#This Row],[Column10]]+Table1[[#This Row],[Column12]]+Table1[[#This Row],[Column13]]</f>
        <v>14461.39</v>
      </c>
    </row>
    <row r="61" spans="1:14" x14ac:dyDescent="0.35">
      <c r="A61" s="29" t="s">
        <v>64</v>
      </c>
      <c r="B61" s="30">
        <v>903</v>
      </c>
      <c r="C61" s="31">
        <v>1015</v>
      </c>
      <c r="D61" s="32"/>
      <c r="E61" s="31">
        <v>1015</v>
      </c>
      <c r="F61" s="33">
        <v>25100</v>
      </c>
      <c r="G61" s="34">
        <f t="shared" si="0"/>
        <v>1.0989302067674399E-3</v>
      </c>
      <c r="H61" s="35"/>
      <c r="I61" s="26">
        <v>0</v>
      </c>
      <c r="J61" s="26">
        <f>Table1[[#This Row],[Column6]]-Table1[[#This Row],[Column8]]-Table1[[#This Row],[Column9]]</f>
        <v>25100</v>
      </c>
      <c r="K61" s="36">
        <f t="shared" si="1"/>
        <v>1.0997581408391461E-3</v>
      </c>
      <c r="L61" s="26">
        <f>ROUND(D$441*Table1[[#This Row],[Column11]],2)+0</f>
        <v>1260.27</v>
      </c>
      <c r="M61" s="26"/>
      <c r="N61" s="26">
        <f>Table1[[#This Row],[Column10]]+Table1[[#This Row],[Column12]]+Table1[[#This Row],[Column13]]</f>
        <v>26360.27</v>
      </c>
    </row>
    <row r="62" spans="1:14" x14ac:dyDescent="0.35">
      <c r="A62" s="29" t="s">
        <v>65</v>
      </c>
      <c r="B62" s="30">
        <v>910</v>
      </c>
      <c r="C62" s="32">
        <v>793</v>
      </c>
      <c r="D62" s="32">
        <v>152</v>
      </c>
      <c r="E62" s="32">
        <v>945</v>
      </c>
      <c r="F62" s="33">
        <v>84365</v>
      </c>
      <c r="G62" s="34">
        <f t="shared" si="0"/>
        <v>3.693675175057174E-3</v>
      </c>
      <c r="H62" s="35">
        <v>4435</v>
      </c>
      <c r="I62" s="26">
        <v>0</v>
      </c>
      <c r="J62" s="26">
        <f>Table1[[#This Row],[Column6]]-Table1[[#This Row],[Column8]]-Table1[[#This Row],[Column9]]</f>
        <v>79930</v>
      </c>
      <c r="K62" s="36">
        <f t="shared" si="1"/>
        <v>3.5021381751901572E-3</v>
      </c>
      <c r="L62" s="26">
        <f>ROUND(D$441*Table1[[#This Row],[Column11]],2)+0</f>
        <v>4013.29</v>
      </c>
      <c r="M62" s="26"/>
      <c r="N62" s="26">
        <f>Table1[[#This Row],[Column10]]+Table1[[#This Row],[Column12]]+Table1[[#This Row],[Column13]]</f>
        <v>83943.29</v>
      </c>
    </row>
    <row r="63" spans="1:14" x14ac:dyDescent="0.35">
      <c r="A63" s="29" t="s">
        <v>66</v>
      </c>
      <c r="B63" s="30">
        <v>980</v>
      </c>
      <c r="C63" s="32">
        <v>282</v>
      </c>
      <c r="D63" s="32">
        <v>24</v>
      </c>
      <c r="E63" s="32">
        <v>306</v>
      </c>
      <c r="F63" s="33">
        <v>21745</v>
      </c>
      <c r="G63" s="34">
        <f t="shared" si="0"/>
        <v>9.5204132853219043E-4</v>
      </c>
      <c r="H63" s="35"/>
      <c r="I63" s="26">
        <v>0</v>
      </c>
      <c r="J63" s="26">
        <f>Table1[[#This Row],[Column6]]-Table1[[#This Row],[Column8]]-Table1[[#This Row],[Column9]]</f>
        <v>21745</v>
      </c>
      <c r="K63" s="36">
        <f t="shared" si="1"/>
        <v>9.5275859651582605E-4</v>
      </c>
      <c r="L63" s="26">
        <f>ROUND(D$441*Table1[[#This Row],[Column11]],2)+0</f>
        <v>1091.82</v>
      </c>
      <c r="M63" s="26"/>
      <c r="N63" s="26">
        <f>Table1[[#This Row],[Column10]]+Table1[[#This Row],[Column12]]+Table1[[#This Row],[Column13]]</f>
        <v>22836.82</v>
      </c>
    </row>
    <row r="64" spans="1:14" x14ac:dyDescent="0.35">
      <c r="A64" s="29" t="s">
        <v>67</v>
      </c>
      <c r="B64" s="30">
        <v>994</v>
      </c>
      <c r="C64" s="32">
        <v>86</v>
      </c>
      <c r="D64" s="32">
        <v>5</v>
      </c>
      <c r="E64" s="32">
        <v>91</v>
      </c>
      <c r="F64" s="33">
        <v>7380</v>
      </c>
      <c r="G64" s="34">
        <f t="shared" si="0"/>
        <v>3.2311175003759784E-4</v>
      </c>
      <c r="H64" s="35"/>
      <c r="I64" s="26">
        <v>0</v>
      </c>
      <c r="J64" s="26">
        <f>Table1[[#This Row],[Column6]]-Table1[[#This Row],[Column8]]-Table1[[#This Row],[Column9]]</f>
        <v>7380</v>
      </c>
      <c r="K64" s="36">
        <f t="shared" si="1"/>
        <v>3.2335518244593222E-4</v>
      </c>
      <c r="L64" s="26">
        <f>ROUND(D$441*Table1[[#This Row],[Column11]],2)+0</f>
        <v>370.55</v>
      </c>
      <c r="M64" s="26"/>
      <c r="N64" s="26">
        <f>Table1[[#This Row],[Column10]]+Table1[[#This Row],[Column12]]+Table1[[#This Row],[Column13]]</f>
        <v>7750.55</v>
      </c>
    </row>
    <row r="65" spans="1:14" x14ac:dyDescent="0.35">
      <c r="A65" s="29" t="s">
        <v>68</v>
      </c>
      <c r="B65" s="30">
        <v>1029</v>
      </c>
      <c r="C65" s="32">
        <v>597</v>
      </c>
      <c r="D65" s="32">
        <v>23</v>
      </c>
      <c r="E65" s="32">
        <v>620</v>
      </c>
      <c r="F65" s="33">
        <v>30110</v>
      </c>
      <c r="G65" s="34">
        <f t="shared" si="0"/>
        <v>1.3182784273214189E-3</v>
      </c>
      <c r="H65" s="35"/>
      <c r="I65" s="26">
        <v>0</v>
      </c>
      <c r="J65" s="26">
        <f>Table1[[#This Row],[Column6]]-Table1[[#This Row],[Column8]]-Table1[[#This Row],[Column9]]</f>
        <v>30110</v>
      </c>
      <c r="K65" s="36">
        <f t="shared" si="1"/>
        <v>1.3192716183532546E-3</v>
      </c>
      <c r="L65" s="26">
        <f>ROUND(D$441*Table1[[#This Row],[Column11]],2)+0</f>
        <v>1511.83</v>
      </c>
      <c r="M65" s="26"/>
      <c r="N65" s="26">
        <f>Table1[[#This Row],[Column10]]+Table1[[#This Row],[Column12]]+Table1[[#This Row],[Column13]]</f>
        <v>31621.83</v>
      </c>
    </row>
    <row r="66" spans="1:14" x14ac:dyDescent="0.35">
      <c r="A66" s="29" t="s">
        <v>69</v>
      </c>
      <c r="B66" s="30">
        <v>1015</v>
      </c>
      <c r="C66" s="32">
        <v>929</v>
      </c>
      <c r="D66" s="32">
        <v>194</v>
      </c>
      <c r="E66" s="31">
        <v>1123</v>
      </c>
      <c r="F66" s="33">
        <v>39055</v>
      </c>
      <c r="G66" s="34">
        <f t="shared" si="0"/>
        <v>1.709909132482166E-3</v>
      </c>
      <c r="H66" s="35"/>
      <c r="I66" s="26">
        <v>0</v>
      </c>
      <c r="J66" s="26">
        <f>Table1[[#This Row],[Column6]]-Table1[[#This Row],[Column8]]-Table1[[#This Row],[Column9]]</f>
        <v>39055</v>
      </c>
      <c r="K66" s="36">
        <f t="shared" si="1"/>
        <v>1.7111973781064882E-3</v>
      </c>
      <c r="L66" s="26">
        <f>ROUND(D$441*Table1[[#This Row],[Column11]],2)+0</f>
        <v>1960.96</v>
      </c>
      <c r="M66" s="26"/>
      <c r="N66" s="26">
        <f>Table1[[#This Row],[Column10]]+Table1[[#This Row],[Column12]]+Table1[[#This Row],[Column13]]</f>
        <v>41015.96</v>
      </c>
    </row>
    <row r="67" spans="1:14" x14ac:dyDescent="0.35">
      <c r="A67" s="29" t="s">
        <v>70</v>
      </c>
      <c r="B67" s="30">
        <v>5054</v>
      </c>
      <c r="C67" s="31">
        <v>1240</v>
      </c>
      <c r="D67" s="32"/>
      <c r="E67" s="31">
        <v>1240</v>
      </c>
      <c r="F67" s="33">
        <v>68365</v>
      </c>
      <c r="G67" s="34">
        <f t="shared" si="0"/>
        <v>2.9931618958428698E-3</v>
      </c>
      <c r="H67" s="35"/>
      <c r="I67" s="26">
        <v>0</v>
      </c>
      <c r="J67" s="26">
        <f>Table1[[#This Row],[Column6]]-Table1[[#This Row],[Column8]]-Table1[[#This Row],[Column9]]</f>
        <v>68365</v>
      </c>
      <c r="K67" s="36">
        <f t="shared" si="1"/>
        <v>2.9954169441620809E-3</v>
      </c>
      <c r="L67" s="26">
        <f>ROUND(D$441*Table1[[#This Row],[Column11]],2)+0</f>
        <v>3432.61</v>
      </c>
      <c r="M67" s="26"/>
      <c r="N67" s="26">
        <f>Table1[[#This Row],[Column10]]+Table1[[#This Row],[Column12]]+Table1[[#This Row],[Column13]]</f>
        <v>71797.61</v>
      </c>
    </row>
    <row r="68" spans="1:14" x14ac:dyDescent="0.35">
      <c r="A68" s="29" t="s">
        <v>71</v>
      </c>
      <c r="B68" s="30">
        <v>1071</v>
      </c>
      <c r="C68" s="32">
        <v>678</v>
      </c>
      <c r="D68" s="32"/>
      <c r="E68" s="32">
        <v>678</v>
      </c>
      <c r="F68" s="33">
        <v>93315</v>
      </c>
      <c r="G68" s="34">
        <f t="shared" si="0"/>
        <v>4.0855247906176756E-3</v>
      </c>
      <c r="H68" s="35"/>
      <c r="I68" s="26">
        <v>0</v>
      </c>
      <c r="J68" s="26">
        <f>Table1[[#This Row],[Column6]]-Table1[[#This Row],[Column8]]-Table1[[#This Row],[Column9]]</f>
        <v>93315</v>
      </c>
      <c r="K68" s="36">
        <f t="shared" si="1"/>
        <v>4.0886028251954148E-3</v>
      </c>
      <c r="L68" s="26">
        <f>ROUND(D$441*Table1[[#This Row],[Column11]],2)+0</f>
        <v>4685.3500000000004</v>
      </c>
      <c r="M68" s="26"/>
      <c r="N68" s="26">
        <f>Table1[[#This Row],[Column10]]+Table1[[#This Row],[Column12]]+Table1[[#This Row],[Column13]]</f>
        <v>98000.35</v>
      </c>
    </row>
    <row r="69" spans="1:14" x14ac:dyDescent="0.35">
      <c r="A69" s="29" t="s">
        <v>72</v>
      </c>
      <c r="B69" s="30">
        <v>1080</v>
      </c>
      <c r="C69" s="32">
        <v>658</v>
      </c>
      <c r="D69" s="32">
        <v>25</v>
      </c>
      <c r="E69" s="32">
        <v>683</v>
      </c>
      <c r="F69" s="33">
        <v>74800</v>
      </c>
      <c r="G69" s="34">
        <f t="shared" si="0"/>
        <v>3.2748995803268724E-3</v>
      </c>
      <c r="H69" s="35"/>
      <c r="I69" s="26">
        <v>0</v>
      </c>
      <c r="J69" s="26">
        <f>Table1[[#This Row],[Column6]]-Table1[[#This Row],[Column8]]-Table1[[#This Row],[Column9]]</f>
        <v>74800</v>
      </c>
      <c r="K69" s="36">
        <f t="shared" si="1"/>
        <v>3.2773668898313998E-3</v>
      </c>
      <c r="L69" s="26">
        <f>ROUND(D$441*Table1[[#This Row],[Column11]],2)+0</f>
        <v>3755.71</v>
      </c>
      <c r="M69" s="26"/>
      <c r="N69" s="26">
        <f>Table1[[#This Row],[Column10]]+Table1[[#This Row],[Column12]]+Table1[[#This Row],[Column13]]</f>
        <v>78555.710000000006</v>
      </c>
    </row>
    <row r="70" spans="1:14" x14ac:dyDescent="0.35">
      <c r="A70" s="29" t="s">
        <v>73</v>
      </c>
      <c r="B70" s="30">
        <v>1085</v>
      </c>
      <c r="C70" s="32">
        <v>443</v>
      </c>
      <c r="D70" s="32">
        <v>33</v>
      </c>
      <c r="E70" s="32">
        <v>476</v>
      </c>
      <c r="F70" s="33">
        <v>24900</v>
      </c>
      <c r="G70" s="34">
        <f t="shared" si="0"/>
        <v>1.090173790777261E-3</v>
      </c>
      <c r="H70" s="35"/>
      <c r="I70" s="26">
        <v>0</v>
      </c>
      <c r="J70" s="26">
        <f>Table1[[#This Row],[Column6]]-Table1[[#This Row],[Column8]]-Table1[[#This Row],[Column9]]</f>
        <v>24900</v>
      </c>
      <c r="K70" s="36">
        <f t="shared" si="1"/>
        <v>1.0909951277647306E-3</v>
      </c>
      <c r="L70" s="26">
        <f>ROUND(D$441*Table1[[#This Row],[Column11]],2)+0</f>
        <v>1250.23</v>
      </c>
      <c r="M70" s="26"/>
      <c r="N70" s="26">
        <f>Table1[[#This Row],[Column10]]+Table1[[#This Row],[Column12]]+Table1[[#This Row],[Column13]]</f>
        <v>26150.23</v>
      </c>
    </row>
    <row r="71" spans="1:14" x14ac:dyDescent="0.35">
      <c r="A71" s="29" t="s">
        <v>74</v>
      </c>
      <c r="B71" s="30">
        <v>1092</v>
      </c>
      <c r="C71" s="31">
        <v>3740</v>
      </c>
      <c r="D71" s="32">
        <v>283</v>
      </c>
      <c r="E71" s="31">
        <v>4023</v>
      </c>
      <c r="F71" s="33">
        <v>189820</v>
      </c>
      <c r="G71" s="34">
        <f t="shared" ref="G71:G134" si="2">F71/F$431</f>
        <v>8.3107144162787028E-3</v>
      </c>
      <c r="H71" s="35"/>
      <c r="I71" s="26">
        <v>0</v>
      </c>
      <c r="J71" s="26">
        <f>Table1[[#This Row],[Column6]]-Table1[[#This Row],[Column8]]-Table1[[#This Row],[Column9]]</f>
        <v>189820</v>
      </c>
      <c r="K71" s="36">
        <f t="shared" ref="K71:K134" si="3">J71/J$431</f>
        <v>8.3169757089277575E-3</v>
      </c>
      <c r="L71" s="26">
        <f>ROUND(D$441*Table1[[#This Row],[Column11]],2)+0</f>
        <v>9530.8799999999992</v>
      </c>
      <c r="M71" s="26"/>
      <c r="N71" s="26">
        <f>Table1[[#This Row],[Column10]]+Table1[[#This Row],[Column12]]+Table1[[#This Row],[Column13]]</f>
        <v>199350.88</v>
      </c>
    </row>
    <row r="72" spans="1:14" x14ac:dyDescent="0.35">
      <c r="A72" s="29" t="s">
        <v>75</v>
      </c>
      <c r="B72" s="30">
        <v>1120</v>
      </c>
      <c r="C72" s="32">
        <v>311</v>
      </c>
      <c r="D72" s="32"/>
      <c r="E72" s="32">
        <v>311</v>
      </c>
      <c r="F72" s="33">
        <v>7725</v>
      </c>
      <c r="G72" s="34">
        <f t="shared" si="2"/>
        <v>3.3821656762065628E-4</v>
      </c>
      <c r="H72" s="35"/>
      <c r="I72" s="26">
        <v>0</v>
      </c>
      <c r="J72" s="26">
        <f>Table1[[#This Row],[Column6]]-Table1[[#This Row],[Column8]]-Table1[[#This Row],[Column9]]</f>
        <v>7725</v>
      </c>
      <c r="K72" s="36">
        <f t="shared" si="3"/>
        <v>3.3847137999929897E-4</v>
      </c>
      <c r="L72" s="26">
        <f>ROUND(D$441*Table1[[#This Row],[Column11]],2)+0</f>
        <v>387.87</v>
      </c>
      <c r="M72" s="26"/>
      <c r="N72" s="26">
        <f>Table1[[#This Row],[Column10]]+Table1[[#This Row],[Column12]]+Table1[[#This Row],[Column13]]</f>
        <v>8112.87</v>
      </c>
    </row>
    <row r="73" spans="1:14" x14ac:dyDescent="0.35">
      <c r="A73" s="29" t="s">
        <v>76</v>
      </c>
      <c r="B73" s="30">
        <v>1127</v>
      </c>
      <c r="C73" s="32">
        <v>703</v>
      </c>
      <c r="D73" s="32"/>
      <c r="E73" s="32">
        <v>703</v>
      </c>
      <c r="F73" s="33">
        <v>24935</v>
      </c>
      <c r="G73" s="34">
        <f t="shared" si="2"/>
        <v>1.0917061635755424E-3</v>
      </c>
      <c r="H73" s="35"/>
      <c r="I73" s="26">
        <v>0</v>
      </c>
      <c r="J73" s="26">
        <f>Table1[[#This Row],[Column6]]-Table1[[#This Row],[Column8]]-Table1[[#This Row],[Column9]]</f>
        <v>24935</v>
      </c>
      <c r="K73" s="36">
        <f t="shared" si="3"/>
        <v>1.0925286550527533E-3</v>
      </c>
      <c r="L73" s="26">
        <f>ROUND(D$441*Table1[[#This Row],[Column11]],2)+0</f>
        <v>1251.99</v>
      </c>
      <c r="M73" s="26"/>
      <c r="N73" s="26">
        <f>Table1[[#This Row],[Column10]]+Table1[[#This Row],[Column12]]+Table1[[#This Row],[Column13]]</f>
        <v>26186.99</v>
      </c>
    </row>
    <row r="74" spans="1:14" x14ac:dyDescent="0.35">
      <c r="A74" s="29" t="s">
        <v>77</v>
      </c>
      <c r="B74" s="30">
        <v>1134</v>
      </c>
      <c r="C74" s="32">
        <v>630</v>
      </c>
      <c r="D74" s="32"/>
      <c r="E74" s="32">
        <v>630</v>
      </c>
      <c r="F74" s="33">
        <v>28100</v>
      </c>
      <c r="G74" s="34">
        <f t="shared" si="2"/>
        <v>1.2302764466201219E-3</v>
      </c>
      <c r="H74" s="35"/>
      <c r="I74" s="26">
        <v>0</v>
      </c>
      <c r="J74" s="26">
        <f>Table1[[#This Row],[Column6]]-Table1[[#This Row],[Column8]]-Table1[[#This Row],[Column9]]</f>
        <v>28100</v>
      </c>
      <c r="K74" s="36">
        <f t="shared" si="3"/>
        <v>1.2312033369553787E-3</v>
      </c>
      <c r="L74" s="26">
        <f>ROUND(D$441*Table1[[#This Row],[Column11]],2)+0</f>
        <v>1410.9</v>
      </c>
      <c r="M74" s="26"/>
      <c r="N74" s="26">
        <f>Table1[[#This Row],[Column10]]+Table1[[#This Row],[Column12]]+Table1[[#This Row],[Column13]]</f>
        <v>29510.9</v>
      </c>
    </row>
    <row r="75" spans="1:14" x14ac:dyDescent="0.35">
      <c r="A75" s="29" t="s">
        <v>78</v>
      </c>
      <c r="B75" s="30">
        <v>1141</v>
      </c>
      <c r="C75" s="32">
        <v>527</v>
      </c>
      <c r="D75" s="32">
        <v>94</v>
      </c>
      <c r="E75" s="32">
        <v>621</v>
      </c>
      <c r="F75" s="33">
        <v>33740</v>
      </c>
      <c r="G75" s="34">
        <f t="shared" si="2"/>
        <v>1.4772073775431642E-3</v>
      </c>
      <c r="H75" s="35"/>
      <c r="I75" s="26">
        <v>0</v>
      </c>
      <c r="J75" s="26">
        <f>Table1[[#This Row],[Column6]]-Table1[[#This Row],[Column8]]-Table1[[#This Row],[Column9]]</f>
        <v>33740</v>
      </c>
      <c r="K75" s="36">
        <f t="shared" si="3"/>
        <v>1.4783203056538961E-3</v>
      </c>
      <c r="L75" s="26">
        <f>ROUND(D$441*Table1[[#This Row],[Column11]],2)+0</f>
        <v>1694.09</v>
      </c>
      <c r="M75" s="26"/>
      <c r="N75" s="26">
        <f>Table1[[#This Row],[Column10]]+Table1[[#This Row],[Column12]]+Table1[[#This Row],[Column13]]</f>
        <v>35434.089999999997</v>
      </c>
    </row>
    <row r="76" spans="1:14" x14ac:dyDescent="0.35">
      <c r="A76" s="29" t="s">
        <v>79</v>
      </c>
      <c r="B76" s="30">
        <v>1155</v>
      </c>
      <c r="C76" s="32">
        <v>580</v>
      </c>
      <c r="D76" s="32">
        <v>9</v>
      </c>
      <c r="E76" s="32">
        <v>589</v>
      </c>
      <c r="F76" s="33">
        <v>75490</v>
      </c>
      <c r="G76" s="34">
        <f t="shared" si="2"/>
        <v>3.3051092154929894E-3</v>
      </c>
      <c r="H76" s="35">
        <v>1445</v>
      </c>
      <c r="I76" s="26">
        <v>0</v>
      </c>
      <c r="J76" s="26">
        <f>Table1[[#This Row],[Column6]]-Table1[[#This Row],[Column8]]-Table1[[#This Row],[Column9]]</f>
        <v>74045</v>
      </c>
      <c r="K76" s="36">
        <f t="shared" si="3"/>
        <v>3.2442865154754812E-3</v>
      </c>
      <c r="L76" s="26">
        <f>ROUND(D$441*Table1[[#This Row],[Column11]],2)+0</f>
        <v>3717.81</v>
      </c>
      <c r="M76" s="26"/>
      <c r="N76" s="26">
        <f>Table1[[#This Row],[Column10]]+Table1[[#This Row],[Column12]]+Table1[[#This Row],[Column13]]</f>
        <v>77762.81</v>
      </c>
    </row>
    <row r="77" spans="1:14" x14ac:dyDescent="0.35">
      <c r="A77" s="29" t="s">
        <v>80</v>
      </c>
      <c r="B77" s="30">
        <v>1162</v>
      </c>
      <c r="C77" s="32">
        <v>639</v>
      </c>
      <c r="D77" s="32">
        <v>38</v>
      </c>
      <c r="E77" s="32">
        <v>677</v>
      </c>
      <c r="F77" s="33">
        <v>36490</v>
      </c>
      <c r="G77" s="34">
        <f t="shared" si="2"/>
        <v>1.5976080974081227E-3</v>
      </c>
      <c r="H77" s="35"/>
      <c r="I77" s="26">
        <v>0</v>
      </c>
      <c r="J77" s="26">
        <f>Table1[[#This Row],[Column6]]-Table1[[#This Row],[Column8]]-Table1[[#This Row],[Column9]]</f>
        <v>36490</v>
      </c>
      <c r="K77" s="36">
        <f t="shared" si="3"/>
        <v>1.5988117354271093E-3</v>
      </c>
      <c r="L77" s="26">
        <f>ROUND(D$441*Table1[[#This Row],[Column11]],2)+0</f>
        <v>1832.17</v>
      </c>
      <c r="M77" s="26"/>
      <c r="N77" s="26">
        <f>Table1[[#This Row],[Column10]]+Table1[[#This Row],[Column12]]+Table1[[#This Row],[Column13]]</f>
        <v>38322.17</v>
      </c>
    </row>
    <row r="78" spans="1:14" x14ac:dyDescent="0.35">
      <c r="A78" s="29" t="s">
        <v>81</v>
      </c>
      <c r="B78" s="30">
        <v>1169</v>
      </c>
      <c r="C78" s="32">
        <v>711</v>
      </c>
      <c r="D78" s="32">
        <v>33</v>
      </c>
      <c r="E78" s="32">
        <v>744</v>
      </c>
      <c r="F78" s="33">
        <v>55185</v>
      </c>
      <c r="G78" s="34">
        <f t="shared" si="2"/>
        <v>2.4161140820900865E-3</v>
      </c>
      <c r="H78" s="35"/>
      <c r="I78" s="26">
        <v>0</v>
      </c>
      <c r="J78" s="26">
        <f>Table1[[#This Row],[Column6]]-Table1[[#This Row],[Column8]]-Table1[[#This Row],[Column9]]</f>
        <v>55185</v>
      </c>
      <c r="K78" s="36">
        <f t="shared" si="3"/>
        <v>2.417934382558099E-3</v>
      </c>
      <c r="L78" s="26">
        <f>ROUND(D$441*Table1[[#This Row],[Column11]],2)+0</f>
        <v>2770.84</v>
      </c>
      <c r="M78" s="26"/>
      <c r="N78" s="26">
        <f>Table1[[#This Row],[Column10]]+Table1[[#This Row],[Column12]]+Table1[[#This Row],[Column13]]</f>
        <v>57955.839999999997</v>
      </c>
    </row>
    <row r="79" spans="1:14" x14ac:dyDescent="0.35">
      <c r="A79" s="29" t="s">
        <v>82</v>
      </c>
      <c r="B79" s="30">
        <v>1176</v>
      </c>
      <c r="C79" s="31">
        <v>1069</v>
      </c>
      <c r="D79" s="32"/>
      <c r="E79" s="31">
        <v>1069</v>
      </c>
      <c r="F79" s="33">
        <v>55860</v>
      </c>
      <c r="G79" s="34">
        <f t="shared" si="2"/>
        <v>2.4456669860569401E-3</v>
      </c>
      <c r="H79" s="35"/>
      <c r="I79" s="26">
        <v>0</v>
      </c>
      <c r="J79" s="26">
        <f>Table1[[#This Row],[Column6]]-Table1[[#This Row],[Column8]]-Table1[[#This Row],[Column9]]</f>
        <v>55860</v>
      </c>
      <c r="K79" s="36">
        <f t="shared" si="3"/>
        <v>2.4475095516842513E-3</v>
      </c>
      <c r="L79" s="26">
        <f>ROUND(D$441*Table1[[#This Row],[Column11]],2)+0</f>
        <v>2804.74</v>
      </c>
      <c r="M79" s="26"/>
      <c r="N79" s="26">
        <f>Table1[[#This Row],[Column10]]+Table1[[#This Row],[Column12]]+Table1[[#This Row],[Column13]]</f>
        <v>58664.74</v>
      </c>
    </row>
    <row r="80" spans="1:14" x14ac:dyDescent="0.35">
      <c r="A80" s="29" t="s">
        <v>83</v>
      </c>
      <c r="B80" s="30">
        <v>1183</v>
      </c>
      <c r="C80" s="32">
        <v>321</v>
      </c>
      <c r="D80" s="32">
        <v>59</v>
      </c>
      <c r="E80" s="32">
        <v>380</v>
      </c>
      <c r="F80" s="33">
        <v>19550</v>
      </c>
      <c r="G80" s="34">
        <f t="shared" si="2"/>
        <v>8.5593966303997807E-4</v>
      </c>
      <c r="H80" s="35"/>
      <c r="I80" s="26">
        <v>0</v>
      </c>
      <c r="J80" s="26">
        <f>Table1[[#This Row],[Column6]]-Table1[[#This Row],[Column8]]-Table1[[#This Row],[Column9]]</f>
        <v>19550</v>
      </c>
      <c r="K80" s="36">
        <f t="shared" si="3"/>
        <v>8.5658452802411583E-4</v>
      </c>
      <c r="L80" s="26">
        <f>ROUND(D$441*Table1[[#This Row],[Column11]],2)+0</f>
        <v>981.61</v>
      </c>
      <c r="M80" s="26"/>
      <c r="N80" s="26">
        <f>Table1[[#This Row],[Column10]]+Table1[[#This Row],[Column12]]+Table1[[#This Row],[Column13]]</f>
        <v>20531.61</v>
      </c>
    </row>
    <row r="81" spans="1:14" x14ac:dyDescent="0.35">
      <c r="A81" s="29" t="s">
        <v>84</v>
      </c>
      <c r="B81" s="30">
        <v>1204</v>
      </c>
      <c r="C81" s="32">
        <v>347</v>
      </c>
      <c r="D81" s="32"/>
      <c r="E81" s="32">
        <v>347</v>
      </c>
      <c r="F81" s="33">
        <v>12030</v>
      </c>
      <c r="G81" s="34">
        <f t="shared" si="2"/>
        <v>5.2669842180925509E-4</v>
      </c>
      <c r="H81" s="35"/>
      <c r="I81" s="26">
        <v>0</v>
      </c>
      <c r="J81" s="26">
        <f>Table1[[#This Row],[Column6]]-Table1[[#This Row],[Column8]]-Table1[[#This Row],[Column9]]</f>
        <v>12030</v>
      </c>
      <c r="K81" s="36">
        <f t="shared" si="3"/>
        <v>5.2709523642609278E-4</v>
      </c>
      <c r="L81" s="26">
        <f>ROUND(D$441*Table1[[#This Row],[Column11]],2)+0</f>
        <v>604.03</v>
      </c>
      <c r="M81" s="26"/>
      <c r="N81" s="26">
        <f>Table1[[#This Row],[Column10]]+Table1[[#This Row],[Column12]]+Table1[[#This Row],[Column13]]</f>
        <v>12634.03</v>
      </c>
    </row>
    <row r="82" spans="1:14" x14ac:dyDescent="0.35">
      <c r="A82" s="29" t="s">
        <v>85</v>
      </c>
      <c r="B82" s="30">
        <v>1218</v>
      </c>
      <c r="C82" s="31">
        <v>1200</v>
      </c>
      <c r="D82" s="32"/>
      <c r="E82" s="31">
        <v>1200</v>
      </c>
      <c r="F82" s="33">
        <v>85010</v>
      </c>
      <c r="G82" s="34">
        <f t="shared" si="2"/>
        <v>3.7219146166255004E-3</v>
      </c>
      <c r="H82" s="35"/>
      <c r="I82" s="26">
        <v>0</v>
      </c>
      <c r="J82" s="26">
        <f>Table1[[#This Row],[Column6]]-Table1[[#This Row],[Column8]]-Table1[[#This Row],[Column9]]</f>
        <v>85010</v>
      </c>
      <c r="K82" s="36">
        <f t="shared" si="3"/>
        <v>3.7247187072803113E-3</v>
      </c>
      <c r="L82" s="26">
        <f>ROUND(D$441*Table1[[#This Row],[Column11]],2)+0</f>
        <v>4268.3599999999997</v>
      </c>
      <c r="M82" s="26"/>
      <c r="N82" s="26">
        <f>Table1[[#This Row],[Column10]]+Table1[[#This Row],[Column12]]+Table1[[#This Row],[Column13]]</f>
        <v>89278.36</v>
      </c>
    </row>
    <row r="83" spans="1:14" x14ac:dyDescent="0.35">
      <c r="A83" s="29" t="s">
        <v>86</v>
      </c>
      <c r="B83" s="30">
        <v>1232</v>
      </c>
      <c r="C83" s="32">
        <v>650</v>
      </c>
      <c r="D83" s="32"/>
      <c r="E83" s="32">
        <v>650</v>
      </c>
      <c r="F83" s="33">
        <v>68345</v>
      </c>
      <c r="G83" s="34">
        <f t="shared" si="2"/>
        <v>2.9922862542438519E-3</v>
      </c>
      <c r="H83" s="35"/>
      <c r="I83" s="26">
        <v>0</v>
      </c>
      <c r="J83" s="26">
        <f>Table1[[#This Row],[Column6]]-Table1[[#This Row],[Column8]]-Table1[[#This Row],[Column9]]</f>
        <v>68345</v>
      </c>
      <c r="K83" s="36">
        <f t="shared" si="3"/>
        <v>2.9945406428546393E-3</v>
      </c>
      <c r="L83" s="26">
        <f>ROUND(D$441*Table1[[#This Row],[Column11]],2)+0</f>
        <v>3431.61</v>
      </c>
      <c r="M83" s="26"/>
      <c r="N83" s="26">
        <f>Table1[[#This Row],[Column10]]+Table1[[#This Row],[Column12]]+Table1[[#This Row],[Column13]]</f>
        <v>71776.61</v>
      </c>
    </row>
    <row r="84" spans="1:14" x14ac:dyDescent="0.35">
      <c r="A84" s="29" t="s">
        <v>87</v>
      </c>
      <c r="B84" s="30">
        <v>1246</v>
      </c>
      <c r="C84" s="32">
        <v>432</v>
      </c>
      <c r="D84" s="32">
        <v>121</v>
      </c>
      <c r="E84" s="32">
        <v>553</v>
      </c>
      <c r="F84" s="33">
        <v>37255</v>
      </c>
      <c r="G84" s="34">
        <f t="shared" si="2"/>
        <v>1.6311013885705566E-3</v>
      </c>
      <c r="H84" s="35"/>
      <c r="I84" s="26">
        <v>0</v>
      </c>
      <c r="J84" s="26">
        <f>Table1[[#This Row],[Column6]]-Table1[[#This Row],[Column8]]-Table1[[#This Row],[Column9]]</f>
        <v>37255</v>
      </c>
      <c r="K84" s="36">
        <f t="shared" si="3"/>
        <v>1.6323302604367485E-3</v>
      </c>
      <c r="L84" s="26">
        <f>ROUND(D$441*Table1[[#This Row],[Column11]],2)+0</f>
        <v>1870.58</v>
      </c>
      <c r="M84" s="26"/>
      <c r="N84" s="26">
        <f>Table1[[#This Row],[Column10]]+Table1[[#This Row],[Column12]]+Table1[[#This Row],[Column13]]</f>
        <v>39125.58</v>
      </c>
    </row>
    <row r="85" spans="1:14" x14ac:dyDescent="0.35">
      <c r="A85" s="29" t="s">
        <v>88</v>
      </c>
      <c r="B85" s="30">
        <v>1260</v>
      </c>
      <c r="C85" s="31">
        <v>1069</v>
      </c>
      <c r="D85" s="32"/>
      <c r="E85" s="31">
        <v>1069</v>
      </c>
      <c r="F85" s="33">
        <v>49305</v>
      </c>
      <c r="G85" s="34">
        <f t="shared" si="2"/>
        <v>2.1586754519788295E-3</v>
      </c>
      <c r="H85" s="35"/>
      <c r="I85" s="26">
        <v>0</v>
      </c>
      <c r="J85" s="26">
        <f>Table1[[#This Row],[Column6]]-Table1[[#This Row],[Column8]]-Table1[[#This Row],[Column9]]</f>
        <v>49305</v>
      </c>
      <c r="K85" s="36">
        <f t="shared" si="3"/>
        <v>2.1603017981702828E-3</v>
      </c>
      <c r="L85" s="26">
        <f>ROUND(D$441*Table1[[#This Row],[Column11]],2)+0</f>
        <v>2475.61</v>
      </c>
      <c r="M85" s="26"/>
      <c r="N85" s="26">
        <f>Table1[[#This Row],[Column10]]+Table1[[#This Row],[Column12]]+Table1[[#This Row],[Column13]]</f>
        <v>51780.61</v>
      </c>
    </row>
    <row r="86" spans="1:14" x14ac:dyDescent="0.35">
      <c r="A86" s="29" t="s">
        <v>89</v>
      </c>
      <c r="B86" s="30">
        <v>4970</v>
      </c>
      <c r="C86" s="31">
        <v>5593</v>
      </c>
      <c r="D86" s="32">
        <v>98</v>
      </c>
      <c r="E86" s="31">
        <v>5691</v>
      </c>
      <c r="F86" s="33">
        <v>244130</v>
      </c>
      <c r="G86" s="34">
        <f t="shared" si="2"/>
        <v>1.0688519178411756E-2</v>
      </c>
      <c r="H86" s="35"/>
      <c r="I86" s="26">
        <v>0</v>
      </c>
      <c r="J86" s="26">
        <f>Table1[[#This Row],[Column6]]-Table1[[#This Row],[Column8]]-Table1[[#This Row],[Column9]]</f>
        <v>244130</v>
      </c>
      <c r="K86" s="36">
        <f t="shared" si="3"/>
        <v>1.0696571909285288E-2</v>
      </c>
      <c r="L86" s="26">
        <f>ROUND(D$441*Table1[[#This Row],[Column11]],2)+0</f>
        <v>12257.79</v>
      </c>
      <c r="M86" s="26"/>
      <c r="N86" s="26">
        <f>Table1[[#This Row],[Column10]]+Table1[[#This Row],[Column12]]+Table1[[#This Row],[Column13]]</f>
        <v>256387.79</v>
      </c>
    </row>
    <row r="87" spans="1:14" x14ac:dyDescent="0.35">
      <c r="A87" s="29" t="s">
        <v>91</v>
      </c>
      <c r="B87" s="30">
        <v>1295</v>
      </c>
      <c r="C87" s="32">
        <v>564</v>
      </c>
      <c r="D87" s="32">
        <v>26</v>
      </c>
      <c r="E87" s="32">
        <v>590</v>
      </c>
      <c r="F87" s="33">
        <v>26880</v>
      </c>
      <c r="G87" s="34">
        <f t="shared" si="2"/>
        <v>1.1768623090800312E-3</v>
      </c>
      <c r="H87" s="35"/>
      <c r="I87" s="26">
        <v>0</v>
      </c>
      <c r="J87" s="26">
        <f>Table1[[#This Row],[Column6]]-Table1[[#This Row],[Column8]]-Table1[[#This Row],[Column9]]</f>
        <v>26880</v>
      </c>
      <c r="K87" s="36">
        <f t="shared" si="3"/>
        <v>1.1777489572014441E-3</v>
      </c>
      <c r="L87" s="26">
        <f>ROUND(D$441*Table1[[#This Row],[Column11]],2)+0</f>
        <v>1349.65</v>
      </c>
      <c r="M87" s="26"/>
      <c r="N87" s="26">
        <f>Table1[[#This Row],[Column10]]+Table1[[#This Row],[Column12]]+Table1[[#This Row],[Column13]]</f>
        <v>28229.65</v>
      </c>
    </row>
    <row r="88" spans="1:14" x14ac:dyDescent="0.35">
      <c r="A88" s="29" t="s">
        <v>92</v>
      </c>
      <c r="B88" s="30">
        <v>1421</v>
      </c>
      <c r="C88" s="32">
        <v>462</v>
      </c>
      <c r="D88" s="32">
        <v>40</v>
      </c>
      <c r="E88" s="32">
        <v>502</v>
      </c>
      <c r="F88" s="33">
        <v>48885</v>
      </c>
      <c r="G88" s="34">
        <f t="shared" si="2"/>
        <v>2.1402869783994543E-3</v>
      </c>
      <c r="H88" s="35"/>
      <c r="I88" s="26">
        <v>0</v>
      </c>
      <c r="J88" s="26">
        <f>Table1[[#This Row],[Column6]]-Table1[[#This Row],[Column8]]-Table1[[#This Row],[Column9]]</f>
        <v>48885</v>
      </c>
      <c r="K88" s="36">
        <f t="shared" si="3"/>
        <v>2.1418994707140104E-3</v>
      </c>
      <c r="L88" s="26">
        <f>ROUND(D$441*Table1[[#This Row],[Column11]],2)+0</f>
        <v>2454.52</v>
      </c>
      <c r="M88" s="26"/>
      <c r="N88" s="26">
        <f>Table1[[#This Row],[Column10]]+Table1[[#This Row],[Column12]]+Table1[[#This Row],[Column13]]</f>
        <v>51339.519999999997</v>
      </c>
    </row>
    <row r="89" spans="1:14" x14ac:dyDescent="0.35">
      <c r="A89" s="29" t="s">
        <v>93</v>
      </c>
      <c r="B89" s="30">
        <v>1309</v>
      </c>
      <c r="C89" s="32">
        <v>171</v>
      </c>
      <c r="D89" s="32"/>
      <c r="E89" s="32">
        <v>171</v>
      </c>
      <c r="F89" s="33">
        <v>6130</v>
      </c>
      <c r="G89" s="34">
        <f t="shared" si="2"/>
        <v>2.6838415009898032E-4</v>
      </c>
      <c r="H89" s="35"/>
      <c r="I89" s="26">
        <v>0</v>
      </c>
      <c r="J89" s="26">
        <f>Table1[[#This Row],[Column6]]-Table1[[#This Row],[Column8]]-Table1[[#This Row],[Column9]]</f>
        <v>6130</v>
      </c>
      <c r="K89" s="36">
        <f t="shared" si="3"/>
        <v>2.6858635073083529E-4</v>
      </c>
      <c r="L89" s="26">
        <f>ROUND(D$441*Table1[[#This Row],[Column11]],2)+0</f>
        <v>307.79000000000002</v>
      </c>
      <c r="M89" s="26"/>
      <c r="N89" s="26">
        <f>Table1[[#This Row],[Column10]]+Table1[[#This Row],[Column12]]+Table1[[#This Row],[Column13]]</f>
        <v>6437.79</v>
      </c>
    </row>
    <row r="90" spans="1:14" x14ac:dyDescent="0.35">
      <c r="A90" s="29" t="s">
        <v>94</v>
      </c>
      <c r="B90" s="30">
        <v>1316</v>
      </c>
      <c r="C90" s="31">
        <v>1905</v>
      </c>
      <c r="D90" s="32">
        <v>105</v>
      </c>
      <c r="E90" s="31">
        <v>2010</v>
      </c>
      <c r="F90" s="33">
        <v>67130</v>
      </c>
      <c r="G90" s="34">
        <f t="shared" si="2"/>
        <v>2.9390910271035156E-3</v>
      </c>
      <c r="H90" s="35"/>
      <c r="I90" s="26">
        <v>0</v>
      </c>
      <c r="J90" s="26">
        <f>Table1[[#This Row],[Column6]]-Table1[[#This Row],[Column8]]-Table1[[#This Row],[Column9]]</f>
        <v>67130</v>
      </c>
      <c r="K90" s="36">
        <f t="shared" si="3"/>
        <v>2.941305338427565E-3</v>
      </c>
      <c r="L90" s="26">
        <f>ROUND(D$441*Table1[[#This Row],[Column11]],2)+0</f>
        <v>3370.6</v>
      </c>
      <c r="M90" s="26"/>
      <c r="N90" s="26">
        <f>Table1[[#This Row],[Column10]]+Table1[[#This Row],[Column12]]+Table1[[#This Row],[Column13]]</f>
        <v>70500.600000000006</v>
      </c>
    </row>
    <row r="91" spans="1:14" x14ac:dyDescent="0.35">
      <c r="A91" s="29" t="s">
        <v>95</v>
      </c>
      <c r="B91" s="30">
        <v>1380</v>
      </c>
      <c r="C91" s="32">
        <v>983</v>
      </c>
      <c r="D91" s="32">
        <v>110</v>
      </c>
      <c r="E91" s="31">
        <v>1093</v>
      </c>
      <c r="F91" s="33">
        <v>38480</v>
      </c>
      <c r="G91" s="34">
        <f t="shared" si="2"/>
        <v>1.6847344365104018E-3</v>
      </c>
      <c r="H91" s="35"/>
      <c r="I91" s="26">
        <v>0</v>
      </c>
      <c r="J91" s="26">
        <f>Table1[[#This Row],[Column6]]-Table1[[#This Row],[Column8]]-Table1[[#This Row],[Column9]]</f>
        <v>38480</v>
      </c>
      <c r="K91" s="36">
        <f t="shared" si="3"/>
        <v>1.6860037155175436E-3</v>
      </c>
      <c r="L91" s="26">
        <f>ROUND(D$441*Table1[[#This Row],[Column11]],2)+0</f>
        <v>1932.08</v>
      </c>
      <c r="M91" s="26"/>
      <c r="N91" s="26">
        <f>Table1[[#This Row],[Column10]]+Table1[[#This Row],[Column12]]+Table1[[#This Row],[Column13]]</f>
        <v>40412.080000000002</v>
      </c>
    </row>
    <row r="92" spans="1:14" x14ac:dyDescent="0.35">
      <c r="A92" s="29" t="s">
        <v>96</v>
      </c>
      <c r="B92" s="30">
        <v>1407</v>
      </c>
      <c r="C92" s="32">
        <v>874</v>
      </c>
      <c r="D92" s="32">
        <v>59</v>
      </c>
      <c r="E92" s="32">
        <v>933</v>
      </c>
      <c r="F92" s="33">
        <v>55905</v>
      </c>
      <c r="G92" s="34">
        <f t="shared" si="2"/>
        <v>2.4476371796547302E-3</v>
      </c>
      <c r="H92" s="35"/>
      <c r="I92" s="26">
        <v>0</v>
      </c>
      <c r="J92" s="26">
        <f>Table1[[#This Row],[Column6]]-Table1[[#This Row],[Column8]]-Table1[[#This Row],[Column9]]</f>
        <v>55905</v>
      </c>
      <c r="K92" s="36">
        <f t="shared" si="3"/>
        <v>2.4494812296259947E-3</v>
      </c>
      <c r="L92" s="26">
        <f>ROUND(D$441*Table1[[#This Row],[Column11]],2)+0</f>
        <v>2807</v>
      </c>
      <c r="M92" s="26"/>
      <c r="N92" s="26">
        <f>Table1[[#This Row],[Column10]]+Table1[[#This Row],[Column12]]+Table1[[#This Row],[Column13]]</f>
        <v>58712</v>
      </c>
    </row>
    <row r="93" spans="1:14" x14ac:dyDescent="0.35">
      <c r="A93" s="29" t="s">
        <v>97</v>
      </c>
      <c r="B93" s="30">
        <v>1414</v>
      </c>
      <c r="C93" s="31">
        <v>1470</v>
      </c>
      <c r="D93" s="32">
        <v>112</v>
      </c>
      <c r="E93" s="31">
        <v>1582</v>
      </c>
      <c r="F93" s="33">
        <v>67110</v>
      </c>
      <c r="G93" s="34">
        <f t="shared" si="2"/>
        <v>2.9382153855044978E-3</v>
      </c>
      <c r="H93" s="35"/>
      <c r="I93" s="26">
        <v>0</v>
      </c>
      <c r="J93" s="26">
        <f>Table1[[#This Row],[Column6]]-Table1[[#This Row],[Column8]]-Table1[[#This Row],[Column9]]</f>
        <v>67110</v>
      </c>
      <c r="K93" s="36">
        <f t="shared" si="3"/>
        <v>2.9404290371201234E-3</v>
      </c>
      <c r="L93" s="26">
        <f>ROUND(D$441*Table1[[#This Row],[Column11]],2)+0</f>
        <v>3369.6</v>
      </c>
      <c r="M93" s="26"/>
      <c r="N93" s="26">
        <f>Table1[[#This Row],[Column10]]+Table1[[#This Row],[Column12]]+Table1[[#This Row],[Column13]]</f>
        <v>70479.600000000006</v>
      </c>
    </row>
    <row r="94" spans="1:14" x14ac:dyDescent="0.35">
      <c r="A94" s="29" t="s">
        <v>98</v>
      </c>
      <c r="B94" s="30">
        <v>2744</v>
      </c>
      <c r="C94" s="32">
        <v>490</v>
      </c>
      <c r="D94" s="32">
        <v>10</v>
      </c>
      <c r="E94" s="32">
        <v>500</v>
      </c>
      <c r="F94" s="33">
        <v>87165</v>
      </c>
      <c r="G94" s="34">
        <f t="shared" si="2"/>
        <v>3.8162649989196772E-3</v>
      </c>
      <c r="H94" s="35"/>
      <c r="I94" s="26">
        <v>0</v>
      </c>
      <c r="J94" s="26">
        <f>Table1[[#This Row],[Column6]]-Table1[[#This Row],[Column8]]-Table1[[#This Row],[Column9]]</f>
        <v>87165</v>
      </c>
      <c r="K94" s="36">
        <f t="shared" si="3"/>
        <v>3.8191401731571383E-3</v>
      </c>
      <c r="L94" s="26">
        <f>ROUND(D$441*Table1[[#This Row],[Column11]],2)+0</f>
        <v>4376.5600000000004</v>
      </c>
      <c r="M94" s="26"/>
      <c r="N94" s="26">
        <f>Table1[[#This Row],[Column10]]+Table1[[#This Row],[Column12]]+Table1[[#This Row],[Column13]]</f>
        <v>91541.56</v>
      </c>
    </row>
    <row r="95" spans="1:14" x14ac:dyDescent="0.35">
      <c r="A95" s="29" t="s">
        <v>99</v>
      </c>
      <c r="B95" s="30">
        <v>1428</v>
      </c>
      <c r="C95" s="32">
        <v>391</v>
      </c>
      <c r="D95" s="32">
        <v>31</v>
      </c>
      <c r="E95" s="32">
        <v>422</v>
      </c>
      <c r="F95" s="33">
        <v>29415</v>
      </c>
      <c r="G95" s="34">
        <f t="shared" si="2"/>
        <v>1.2878498817555475E-3</v>
      </c>
      <c r="H95" s="35"/>
      <c r="I95" s="26">
        <v>0</v>
      </c>
      <c r="J95" s="26">
        <f>Table1[[#This Row],[Column6]]-Table1[[#This Row],[Column8]]-Table1[[#This Row],[Column9]]</f>
        <v>29415</v>
      </c>
      <c r="K95" s="36">
        <f t="shared" si="3"/>
        <v>1.2888201479196607E-3</v>
      </c>
      <c r="L95" s="26">
        <f>ROUND(D$441*Table1[[#This Row],[Column11]],2)+0</f>
        <v>1476.93</v>
      </c>
      <c r="M95" s="26"/>
      <c r="N95" s="26">
        <f>Table1[[#This Row],[Column10]]+Table1[[#This Row],[Column12]]+Table1[[#This Row],[Column13]]</f>
        <v>30891.93</v>
      </c>
    </row>
    <row r="96" spans="1:14" x14ac:dyDescent="0.35">
      <c r="A96" s="29" t="s">
        <v>100</v>
      </c>
      <c r="B96" s="30">
        <v>1449</v>
      </c>
      <c r="C96" s="32">
        <v>58</v>
      </c>
      <c r="D96" s="32"/>
      <c r="E96" s="32">
        <v>58</v>
      </c>
      <c r="F96" s="33">
        <v>1510</v>
      </c>
      <c r="G96" s="34">
        <f t="shared" si="2"/>
        <v>6.6110940725849963E-5</v>
      </c>
      <c r="H96" s="35"/>
      <c r="I96" s="26">
        <v>0</v>
      </c>
      <c r="J96" s="26">
        <f>Table1[[#This Row],[Column6]]-Table1[[#This Row],[Column8]]-Table1[[#This Row],[Column9]]</f>
        <v>1510</v>
      </c>
      <c r="K96" s="36">
        <f t="shared" si="3"/>
        <v>6.616074871183708E-5</v>
      </c>
      <c r="L96" s="26">
        <f>ROUND(D$441*Table1[[#This Row],[Column11]],2)+0</f>
        <v>75.819999999999993</v>
      </c>
      <c r="M96" s="26"/>
      <c r="N96" s="26">
        <f>Table1[[#This Row],[Column10]]+Table1[[#This Row],[Column12]]+Table1[[#This Row],[Column13]]</f>
        <v>1585.82</v>
      </c>
    </row>
    <row r="97" spans="1:14" x14ac:dyDescent="0.35">
      <c r="A97" s="29" t="s">
        <v>101</v>
      </c>
      <c r="B97" s="30">
        <v>1491</v>
      </c>
      <c r="C97" s="32">
        <v>288</v>
      </c>
      <c r="D97" s="32"/>
      <c r="E97" s="32">
        <v>288</v>
      </c>
      <c r="F97" s="33">
        <v>74380</v>
      </c>
      <c r="G97" s="34">
        <f t="shared" si="2"/>
        <v>3.2565111067474973E-3</v>
      </c>
      <c r="H97" s="35"/>
      <c r="I97" s="26">
        <v>0</v>
      </c>
      <c r="J97" s="26">
        <f>Table1[[#This Row],[Column6]]-Table1[[#This Row],[Column8]]-Table1[[#This Row],[Column9]]</f>
        <v>74380</v>
      </c>
      <c r="K97" s="36">
        <f t="shared" si="3"/>
        <v>3.258964562375127E-3</v>
      </c>
      <c r="L97" s="26">
        <f>ROUND(D$441*Table1[[#This Row],[Column11]],2)+0</f>
        <v>3734.63</v>
      </c>
      <c r="M97" s="26"/>
      <c r="N97" s="26">
        <f>Table1[[#This Row],[Column10]]+Table1[[#This Row],[Column12]]+Table1[[#This Row],[Column13]]</f>
        <v>78114.63</v>
      </c>
    </row>
    <row r="98" spans="1:14" x14ac:dyDescent="0.35">
      <c r="A98" s="29" t="s">
        <v>102</v>
      </c>
      <c r="B98" s="30">
        <v>1499</v>
      </c>
      <c r="C98" s="32">
        <v>703</v>
      </c>
      <c r="D98" s="32">
        <v>101</v>
      </c>
      <c r="E98" s="32">
        <v>804</v>
      </c>
      <c r="F98" s="33">
        <v>78055</v>
      </c>
      <c r="G98" s="34">
        <f t="shared" si="2"/>
        <v>3.4174102505670325E-3</v>
      </c>
      <c r="H98" s="35"/>
      <c r="I98" s="26">
        <v>0</v>
      </c>
      <c r="J98" s="26">
        <f>Table1[[#This Row],[Column6]]-Table1[[#This Row],[Column8]]-Table1[[#This Row],[Column9]]</f>
        <v>78055</v>
      </c>
      <c r="K98" s="36">
        <f t="shared" si="3"/>
        <v>3.4199849276175119E-3</v>
      </c>
      <c r="L98" s="26">
        <f>ROUND(D$441*Table1[[#This Row],[Column11]],2)+0</f>
        <v>3919.15</v>
      </c>
      <c r="M98" s="26"/>
      <c r="N98" s="26">
        <f>Table1[[#This Row],[Column10]]+Table1[[#This Row],[Column12]]+Table1[[#This Row],[Column13]]</f>
        <v>81974.149999999994</v>
      </c>
    </row>
    <row r="99" spans="1:14" x14ac:dyDescent="0.35">
      <c r="A99" s="29" t="s">
        <v>103</v>
      </c>
      <c r="B99" s="30">
        <v>1540</v>
      </c>
      <c r="C99" s="31">
        <v>1236</v>
      </c>
      <c r="D99" s="32">
        <v>50</v>
      </c>
      <c r="E99" s="31">
        <v>1286</v>
      </c>
      <c r="F99" s="33">
        <v>45490</v>
      </c>
      <c r="G99" s="34">
        <f t="shared" si="2"/>
        <v>1.9916468169661689E-3</v>
      </c>
      <c r="H99" s="35"/>
      <c r="I99" s="26">
        <v>0</v>
      </c>
      <c r="J99" s="26">
        <f>Table1[[#This Row],[Column6]]-Table1[[#This Row],[Column8]]-Table1[[#This Row],[Column9]]</f>
        <v>45490</v>
      </c>
      <c r="K99" s="36">
        <f t="shared" si="3"/>
        <v>1.9931473237758072E-3</v>
      </c>
      <c r="L99" s="26">
        <f>ROUND(D$441*Table1[[#This Row],[Column11]],2)+0</f>
        <v>2284.06</v>
      </c>
      <c r="M99" s="26"/>
      <c r="N99" s="26">
        <f>Table1[[#This Row],[Column10]]+Table1[[#This Row],[Column12]]+Table1[[#This Row],[Column13]]</f>
        <v>47774.06</v>
      </c>
    </row>
    <row r="100" spans="1:14" x14ac:dyDescent="0.35">
      <c r="A100" s="29" t="s">
        <v>104</v>
      </c>
      <c r="B100" s="30">
        <v>1554</v>
      </c>
      <c r="C100" s="31">
        <v>5103</v>
      </c>
      <c r="D100" s="32">
        <v>622</v>
      </c>
      <c r="E100" s="31">
        <v>5725</v>
      </c>
      <c r="F100" s="33">
        <v>249470</v>
      </c>
      <c r="G100" s="34">
        <f t="shared" si="2"/>
        <v>1.0922315485349532E-2</v>
      </c>
      <c r="H100" s="35"/>
      <c r="I100" s="26">
        <v>0</v>
      </c>
      <c r="J100" s="26">
        <f>Table1[[#This Row],[Column6]]-Table1[[#This Row],[Column8]]-Table1[[#This Row],[Column9]]</f>
        <v>249470</v>
      </c>
      <c r="K100" s="36">
        <f t="shared" si="3"/>
        <v>1.0930544358372183E-2</v>
      </c>
      <c r="L100" s="26">
        <f>ROUND(D$441*Table1[[#This Row],[Column11]],2)+0</f>
        <v>12525.91</v>
      </c>
      <c r="M100" s="26"/>
      <c r="N100" s="26">
        <f>Table1[[#This Row],[Column10]]+Table1[[#This Row],[Column12]]+Table1[[#This Row],[Column13]]</f>
        <v>261995.91</v>
      </c>
    </row>
    <row r="101" spans="1:14" x14ac:dyDescent="0.35">
      <c r="A101" s="29" t="s">
        <v>105</v>
      </c>
      <c r="B101" s="30">
        <v>1561</v>
      </c>
      <c r="C101" s="32">
        <v>404</v>
      </c>
      <c r="D101" s="32">
        <v>33</v>
      </c>
      <c r="E101" s="32">
        <v>437</v>
      </c>
      <c r="F101" s="33">
        <v>16990</v>
      </c>
      <c r="G101" s="34">
        <f t="shared" si="2"/>
        <v>7.4385753836568938E-4</v>
      </c>
      <c r="H101" s="35"/>
      <c r="I101" s="26">
        <v>0</v>
      </c>
      <c r="J101" s="26">
        <f>Table1[[#This Row],[Column6]]-Table1[[#This Row],[Column8]]-Table1[[#This Row],[Column9]]</f>
        <v>16990</v>
      </c>
      <c r="K101" s="36">
        <f t="shared" si="3"/>
        <v>7.4441796067159732E-4</v>
      </c>
      <c r="L101" s="26">
        <f>ROUND(D$441*Table1[[#This Row],[Column11]],2)+0</f>
        <v>853.07</v>
      </c>
      <c r="M101" s="26"/>
      <c r="N101" s="26">
        <f>Table1[[#This Row],[Column10]]+Table1[[#This Row],[Column12]]+Table1[[#This Row],[Column13]]</f>
        <v>17843.07</v>
      </c>
    </row>
    <row r="102" spans="1:14" x14ac:dyDescent="0.35">
      <c r="A102" s="29" t="s">
        <v>106</v>
      </c>
      <c r="B102" s="30">
        <v>1568</v>
      </c>
      <c r="C102" s="32">
        <v>926</v>
      </c>
      <c r="D102" s="32"/>
      <c r="E102" s="32">
        <v>926</v>
      </c>
      <c r="F102" s="33">
        <v>30515</v>
      </c>
      <c r="G102" s="34">
        <f t="shared" si="2"/>
        <v>1.3360101697015309E-3</v>
      </c>
      <c r="H102" s="35"/>
      <c r="I102" s="26">
        <v>0</v>
      </c>
      <c r="J102" s="26">
        <f>Table1[[#This Row],[Column6]]-Table1[[#This Row],[Column8]]-Table1[[#This Row],[Column9]]</f>
        <v>30515</v>
      </c>
      <c r="K102" s="36">
        <f t="shared" si="3"/>
        <v>1.3370167198289459E-3</v>
      </c>
      <c r="L102" s="26">
        <f>ROUND(D$441*Table1[[#This Row],[Column11]],2)+0</f>
        <v>1532.16</v>
      </c>
      <c r="M102" s="26"/>
      <c r="N102" s="26">
        <f>Table1[[#This Row],[Column10]]+Table1[[#This Row],[Column12]]+Table1[[#This Row],[Column13]]</f>
        <v>32047.16</v>
      </c>
    </row>
    <row r="103" spans="1:14" x14ac:dyDescent="0.35">
      <c r="A103" s="29" t="s">
        <v>107</v>
      </c>
      <c r="B103" s="30">
        <v>1582</v>
      </c>
      <c r="C103" s="32">
        <v>177</v>
      </c>
      <c r="D103" s="32"/>
      <c r="E103" s="32">
        <v>177</v>
      </c>
      <c r="F103" s="33">
        <v>29220</v>
      </c>
      <c r="G103" s="34">
        <f t="shared" si="2"/>
        <v>1.2793123761651233E-3</v>
      </c>
      <c r="H103" s="35"/>
      <c r="I103" s="26">
        <v>0</v>
      </c>
      <c r="J103" s="26">
        <f>Table1[[#This Row],[Column6]]-Table1[[#This Row],[Column8]]-Table1[[#This Row],[Column9]]</f>
        <v>29220</v>
      </c>
      <c r="K103" s="36">
        <f t="shared" si="3"/>
        <v>1.2802762101721055E-3</v>
      </c>
      <c r="L103" s="26">
        <f>ROUND(D$441*Table1[[#This Row],[Column11]],2)+0</f>
        <v>1467.14</v>
      </c>
      <c r="M103" s="26"/>
      <c r="N103" s="26">
        <f>Table1[[#This Row],[Column10]]+Table1[[#This Row],[Column12]]+Table1[[#This Row],[Column13]]</f>
        <v>30687.14</v>
      </c>
    </row>
    <row r="104" spans="1:14" x14ac:dyDescent="0.35">
      <c r="A104" s="29" t="s">
        <v>108</v>
      </c>
      <c r="B104" s="30">
        <v>1600</v>
      </c>
      <c r="C104" s="32">
        <v>751</v>
      </c>
      <c r="D104" s="32"/>
      <c r="E104" s="32">
        <v>751</v>
      </c>
      <c r="F104" s="33">
        <v>26645</v>
      </c>
      <c r="G104" s="34">
        <f t="shared" si="2"/>
        <v>1.1665735202915711E-3</v>
      </c>
      <c r="H104" s="35"/>
      <c r="I104" s="26">
        <v>0</v>
      </c>
      <c r="J104" s="26">
        <f>Table1[[#This Row],[Column6]]-Table1[[#This Row],[Column8]]-Table1[[#This Row],[Column9]]</f>
        <v>26645</v>
      </c>
      <c r="K104" s="36">
        <f t="shared" si="3"/>
        <v>1.1674524168390058E-3</v>
      </c>
      <c r="L104" s="26">
        <f>ROUND(D$441*Table1[[#This Row],[Column11]],2)+0</f>
        <v>1337.85</v>
      </c>
      <c r="M104" s="26"/>
      <c r="N104" s="26">
        <f>Table1[[#This Row],[Column10]]+Table1[[#This Row],[Column12]]+Table1[[#This Row],[Column13]]</f>
        <v>27982.85</v>
      </c>
    </row>
    <row r="105" spans="1:14" x14ac:dyDescent="0.35">
      <c r="A105" s="29" t="s">
        <v>109</v>
      </c>
      <c r="B105" s="30">
        <v>1645</v>
      </c>
      <c r="C105" s="31">
        <v>1110</v>
      </c>
      <c r="D105" s="32"/>
      <c r="E105" s="31">
        <v>1110</v>
      </c>
      <c r="F105" s="33">
        <v>46040</v>
      </c>
      <c r="G105" s="34">
        <f t="shared" si="2"/>
        <v>2.0157269609391605E-3</v>
      </c>
      <c r="H105" s="35"/>
      <c r="I105" s="26">
        <v>0</v>
      </c>
      <c r="J105" s="26">
        <f>Table1[[#This Row],[Column6]]-Table1[[#This Row],[Column8]]-Table1[[#This Row],[Column9]]</f>
        <v>46040</v>
      </c>
      <c r="K105" s="36">
        <f t="shared" si="3"/>
        <v>2.0172456097304497E-3</v>
      </c>
      <c r="L105" s="26">
        <f>ROUND(D$441*Table1[[#This Row],[Column11]],2)+0</f>
        <v>2311.67</v>
      </c>
      <c r="M105" s="26"/>
      <c r="N105" s="26">
        <f>Table1[[#This Row],[Column10]]+Table1[[#This Row],[Column12]]+Table1[[#This Row],[Column13]]</f>
        <v>48351.67</v>
      </c>
    </row>
    <row r="106" spans="1:14" x14ac:dyDescent="0.35">
      <c r="A106" s="29" t="s">
        <v>110</v>
      </c>
      <c r="B106" s="30">
        <v>1631</v>
      </c>
      <c r="C106" s="32">
        <v>294</v>
      </c>
      <c r="D106" s="32"/>
      <c r="E106" s="32">
        <v>294</v>
      </c>
      <c r="F106" s="33">
        <v>11525</v>
      </c>
      <c r="G106" s="34">
        <f t="shared" si="2"/>
        <v>5.0458847143405362E-4</v>
      </c>
      <c r="H106" s="35"/>
      <c r="I106" s="26">
        <v>0</v>
      </c>
      <c r="J106" s="26">
        <f>Table1[[#This Row],[Column6]]-Table1[[#This Row],[Column8]]-Table1[[#This Row],[Column9]]</f>
        <v>11525</v>
      </c>
      <c r="K106" s="36">
        <f t="shared" si="3"/>
        <v>5.0496862841319361E-4</v>
      </c>
      <c r="L106" s="26">
        <f>ROUND(D$441*Table1[[#This Row],[Column11]],2)+0</f>
        <v>578.66999999999996</v>
      </c>
      <c r="M106" s="26"/>
      <c r="N106" s="26">
        <f>Table1[[#This Row],[Column10]]+Table1[[#This Row],[Column12]]+Table1[[#This Row],[Column13]]</f>
        <v>12103.67</v>
      </c>
    </row>
    <row r="107" spans="1:14" x14ac:dyDescent="0.35">
      <c r="A107" s="29" t="s">
        <v>111</v>
      </c>
      <c r="B107" s="30">
        <v>1638</v>
      </c>
      <c r="C107" s="31">
        <v>1699</v>
      </c>
      <c r="D107" s="32"/>
      <c r="E107" s="31">
        <v>1699</v>
      </c>
      <c r="F107" s="33">
        <v>55140</v>
      </c>
      <c r="G107" s="34">
        <f t="shared" si="2"/>
        <v>2.4141438884922963E-3</v>
      </c>
      <c r="H107" s="35"/>
      <c r="I107" s="26">
        <v>0</v>
      </c>
      <c r="J107" s="26">
        <f>Table1[[#This Row],[Column6]]-Table1[[#This Row],[Column8]]-Table1[[#This Row],[Column9]]</f>
        <v>55140</v>
      </c>
      <c r="K107" s="36">
        <f t="shared" si="3"/>
        <v>2.4159627046163551E-3</v>
      </c>
      <c r="L107" s="26">
        <f>ROUND(D$441*Table1[[#This Row],[Column11]],2)+0</f>
        <v>2768.58</v>
      </c>
      <c r="M107" s="26"/>
      <c r="N107" s="26">
        <f>Table1[[#This Row],[Column10]]+Table1[[#This Row],[Column12]]+Table1[[#This Row],[Column13]]</f>
        <v>57908.58</v>
      </c>
    </row>
    <row r="108" spans="1:14" x14ac:dyDescent="0.35">
      <c r="A108" s="29" t="s">
        <v>112</v>
      </c>
      <c r="B108" s="30">
        <v>1659</v>
      </c>
      <c r="C108" s="31">
        <v>1893</v>
      </c>
      <c r="D108" s="32">
        <v>63</v>
      </c>
      <c r="E108" s="31">
        <v>1956</v>
      </c>
      <c r="F108" s="33">
        <v>116005</v>
      </c>
      <c r="G108" s="34">
        <f t="shared" si="2"/>
        <v>5.0789401847034605E-3</v>
      </c>
      <c r="H108" s="35"/>
      <c r="I108" s="26">
        <v>0</v>
      </c>
      <c r="J108" s="26">
        <f>Table1[[#This Row],[Column6]]-Table1[[#This Row],[Column8]]-Table1[[#This Row],[Column9]]</f>
        <v>116005</v>
      </c>
      <c r="K108" s="36">
        <f t="shared" si="3"/>
        <v>5.0827666584878544E-3</v>
      </c>
      <c r="L108" s="26">
        <f>ROUND(D$441*Table1[[#This Row],[Column11]],2)+0</f>
        <v>5824.62</v>
      </c>
      <c r="M108" s="26"/>
      <c r="N108" s="26">
        <f>Table1[[#This Row],[Column10]]+Table1[[#This Row],[Column12]]+Table1[[#This Row],[Column13]]</f>
        <v>121829.62</v>
      </c>
    </row>
    <row r="109" spans="1:14" x14ac:dyDescent="0.35">
      <c r="A109" s="29" t="s">
        <v>113</v>
      </c>
      <c r="B109" s="30">
        <v>714</v>
      </c>
      <c r="C109" s="31">
        <v>5759</v>
      </c>
      <c r="D109" s="32">
        <v>867</v>
      </c>
      <c r="E109" s="31">
        <v>6626</v>
      </c>
      <c r="F109" s="33">
        <v>185905</v>
      </c>
      <c r="G109" s="34">
        <f t="shared" si="2"/>
        <v>8.1393075732709534E-3</v>
      </c>
      <c r="H109" s="35"/>
      <c r="I109" s="26">
        <v>0</v>
      </c>
      <c r="J109" s="26">
        <f>Table1[[#This Row],[Column6]]-Table1[[#This Row],[Column8]]-Table1[[#This Row],[Column9]]</f>
        <v>185905</v>
      </c>
      <c r="K109" s="36">
        <f t="shared" si="3"/>
        <v>8.145439727996074E-3</v>
      </c>
      <c r="L109" s="26">
        <f>ROUND(D$441*Table1[[#This Row],[Column11]],2)+0</f>
        <v>9334.31</v>
      </c>
      <c r="M109" s="26"/>
      <c r="N109" s="26">
        <f>Table1[[#This Row],[Column10]]+Table1[[#This Row],[Column12]]+Table1[[#This Row],[Column13]]</f>
        <v>195239.31</v>
      </c>
    </row>
    <row r="110" spans="1:14" x14ac:dyDescent="0.35">
      <c r="A110" s="29" t="s">
        <v>114</v>
      </c>
      <c r="B110" s="30">
        <v>1666</v>
      </c>
      <c r="C110" s="32">
        <v>236</v>
      </c>
      <c r="D110" s="32"/>
      <c r="E110" s="32">
        <v>236</v>
      </c>
      <c r="F110" s="33">
        <v>11995</v>
      </c>
      <c r="G110" s="34">
        <f t="shared" si="2"/>
        <v>5.2516604901097375E-4</v>
      </c>
      <c r="H110" s="35"/>
      <c r="I110" s="26">
        <v>0</v>
      </c>
      <c r="J110" s="26">
        <f>Table1[[#This Row],[Column6]]-Table1[[#This Row],[Column8]]-Table1[[#This Row],[Column9]]</f>
        <v>11995</v>
      </c>
      <c r="K110" s="36">
        <f t="shared" si="3"/>
        <v>5.2556170913807001E-4</v>
      </c>
      <c r="L110" s="26">
        <f>ROUND(D$441*Table1[[#This Row],[Column11]],2)+0</f>
        <v>602.27</v>
      </c>
      <c r="M110" s="26"/>
      <c r="N110" s="26">
        <f>Table1[[#This Row],[Column10]]+Table1[[#This Row],[Column12]]+Table1[[#This Row],[Column13]]</f>
        <v>12597.27</v>
      </c>
    </row>
    <row r="111" spans="1:14" x14ac:dyDescent="0.35">
      <c r="A111" s="29" t="s">
        <v>115</v>
      </c>
      <c r="B111" s="30">
        <v>1687</v>
      </c>
      <c r="C111" s="32">
        <v>268</v>
      </c>
      <c r="D111" s="32">
        <v>3</v>
      </c>
      <c r="E111" s="32">
        <v>271</v>
      </c>
      <c r="F111" s="33">
        <v>8805</v>
      </c>
      <c r="G111" s="34">
        <f t="shared" si="2"/>
        <v>3.8550121396762184E-4</v>
      </c>
      <c r="H111" s="35"/>
      <c r="I111" s="26">
        <v>0</v>
      </c>
      <c r="J111" s="26">
        <f>Table1[[#This Row],[Column6]]-Table1[[#This Row],[Column8]]-Table1[[#This Row],[Column9]]</f>
        <v>8805</v>
      </c>
      <c r="K111" s="36">
        <f t="shared" si="3"/>
        <v>3.857916506011427E-4</v>
      </c>
      <c r="L111" s="26">
        <f>ROUND(D$441*Table1[[#This Row],[Column11]],2)+0</f>
        <v>442.1</v>
      </c>
      <c r="M111" s="26"/>
      <c r="N111" s="26">
        <f>Table1[[#This Row],[Column10]]+Table1[[#This Row],[Column12]]+Table1[[#This Row],[Column13]]</f>
        <v>9247.1</v>
      </c>
    </row>
    <row r="112" spans="1:14" x14ac:dyDescent="0.35">
      <c r="A112" s="29" t="s">
        <v>116</v>
      </c>
      <c r="B112" s="30">
        <v>1694</v>
      </c>
      <c r="C112" s="32">
        <v>598</v>
      </c>
      <c r="D112" s="32"/>
      <c r="E112" s="32">
        <v>598</v>
      </c>
      <c r="F112" s="33">
        <v>29975</v>
      </c>
      <c r="G112" s="34">
        <f t="shared" si="2"/>
        <v>1.3123678465280482E-3</v>
      </c>
      <c r="H112" s="35"/>
      <c r="I112" s="26">
        <v>0</v>
      </c>
      <c r="J112" s="26">
        <f>Table1[[#This Row],[Column6]]-Table1[[#This Row],[Column8]]-Table1[[#This Row],[Column9]]</f>
        <v>29975</v>
      </c>
      <c r="K112" s="36">
        <f t="shared" si="3"/>
        <v>1.3133565845280242E-3</v>
      </c>
      <c r="L112" s="26">
        <f>ROUND(D$441*Table1[[#This Row],[Column11]],2)+0</f>
        <v>1505.05</v>
      </c>
      <c r="M112" s="26"/>
      <c r="N112" s="26">
        <f>Table1[[#This Row],[Column10]]+Table1[[#This Row],[Column12]]+Table1[[#This Row],[Column13]]</f>
        <v>31480.05</v>
      </c>
    </row>
    <row r="113" spans="1:14" x14ac:dyDescent="0.35">
      <c r="A113" s="29" t="s">
        <v>117</v>
      </c>
      <c r="B113" s="30">
        <v>1729</v>
      </c>
      <c r="C113" s="32">
        <v>364</v>
      </c>
      <c r="D113" s="32"/>
      <c r="E113" s="32">
        <v>364</v>
      </c>
      <c r="F113" s="33">
        <v>24175</v>
      </c>
      <c r="G113" s="34">
        <f t="shared" si="2"/>
        <v>1.058431782812863E-3</v>
      </c>
      <c r="H113" s="35"/>
      <c r="I113" s="26">
        <v>0</v>
      </c>
      <c r="J113" s="26">
        <f>Table1[[#This Row],[Column6]]-Table1[[#This Row],[Column8]]-Table1[[#This Row],[Column9]]</f>
        <v>24175</v>
      </c>
      <c r="K113" s="36">
        <f t="shared" si="3"/>
        <v>1.0592292053699744E-3</v>
      </c>
      <c r="L113" s="26">
        <f>ROUND(D$441*Table1[[#This Row],[Column11]],2)+0</f>
        <v>1213.83</v>
      </c>
      <c r="M113" s="26"/>
      <c r="N113" s="26">
        <f>Table1[[#This Row],[Column10]]+Table1[[#This Row],[Column12]]+Table1[[#This Row],[Column13]]</f>
        <v>25388.83</v>
      </c>
    </row>
    <row r="114" spans="1:14" x14ac:dyDescent="0.35">
      <c r="A114" s="29" t="s">
        <v>118</v>
      </c>
      <c r="B114" s="30">
        <v>1736</v>
      </c>
      <c r="C114" s="32">
        <v>140</v>
      </c>
      <c r="D114" s="32">
        <v>11</v>
      </c>
      <c r="E114" s="32">
        <v>151</v>
      </c>
      <c r="F114" s="33">
        <v>5135</v>
      </c>
      <c r="G114" s="34">
        <f t="shared" si="2"/>
        <v>2.2482098054784079E-4</v>
      </c>
      <c r="H114" s="35"/>
      <c r="I114" s="26">
        <v>0</v>
      </c>
      <c r="J114" s="26">
        <f>Table1[[#This Row],[Column6]]-Table1[[#This Row],[Column8]]-Table1[[#This Row],[Column9]]</f>
        <v>5135</v>
      </c>
      <c r="K114" s="36">
        <f t="shared" si="3"/>
        <v>2.2499036068561814E-4</v>
      </c>
      <c r="L114" s="26">
        <f>ROUND(D$441*Table1[[#This Row],[Column11]],2)+0</f>
        <v>257.83</v>
      </c>
      <c r="M114" s="26"/>
      <c r="N114" s="26">
        <f>Table1[[#This Row],[Column10]]+Table1[[#This Row],[Column12]]+Table1[[#This Row],[Column13]]</f>
        <v>5392.83</v>
      </c>
    </row>
    <row r="115" spans="1:14" x14ac:dyDescent="0.35">
      <c r="A115" s="29" t="s">
        <v>119</v>
      </c>
      <c r="B115" s="30">
        <v>1813</v>
      </c>
      <c r="C115" s="32">
        <v>224</v>
      </c>
      <c r="D115" s="32"/>
      <c r="E115" s="32">
        <v>224</v>
      </c>
      <c r="F115" s="33">
        <v>12820</v>
      </c>
      <c r="G115" s="34">
        <f t="shared" si="2"/>
        <v>5.612862649704613E-4</v>
      </c>
      <c r="H115" s="35"/>
      <c r="I115" s="26">
        <v>0</v>
      </c>
      <c r="J115" s="26">
        <f>Table1[[#This Row],[Column6]]-Table1[[#This Row],[Column8]]-Table1[[#This Row],[Column9]]</f>
        <v>12820</v>
      </c>
      <c r="K115" s="36">
        <f t="shared" si="3"/>
        <v>5.61709138070034E-4</v>
      </c>
      <c r="L115" s="26">
        <f>ROUND(D$441*Table1[[#This Row],[Column11]],2)+0</f>
        <v>643.69000000000005</v>
      </c>
      <c r="M115" s="26"/>
      <c r="N115" s="26">
        <f>Table1[[#This Row],[Column10]]+Table1[[#This Row],[Column12]]+Table1[[#This Row],[Column13]]</f>
        <v>13463.69</v>
      </c>
    </row>
    <row r="116" spans="1:14" x14ac:dyDescent="0.35">
      <c r="A116" s="29" t="s">
        <v>120</v>
      </c>
      <c r="B116" s="30">
        <v>5757</v>
      </c>
      <c r="C116" s="32">
        <v>684</v>
      </c>
      <c r="D116" s="32">
        <v>65</v>
      </c>
      <c r="E116" s="32">
        <v>749</v>
      </c>
      <c r="F116" s="33">
        <v>107995</v>
      </c>
      <c r="G116" s="34">
        <f t="shared" si="2"/>
        <v>4.7282457242967995E-3</v>
      </c>
      <c r="H116" s="35"/>
      <c r="I116" s="26">
        <v>0</v>
      </c>
      <c r="J116" s="26">
        <f>Table1[[#This Row],[Column6]]-Table1[[#This Row],[Column8]]-Table1[[#This Row],[Column9]]</f>
        <v>107995</v>
      </c>
      <c r="K116" s="36">
        <f t="shared" si="3"/>
        <v>4.7318079848575135E-3</v>
      </c>
      <c r="L116" s="26">
        <f>ROUND(D$441*Table1[[#This Row],[Column11]],2)+0</f>
        <v>5422.44</v>
      </c>
      <c r="M116" s="26"/>
      <c r="N116" s="26">
        <f>Table1[[#This Row],[Column10]]+Table1[[#This Row],[Column12]]+Table1[[#This Row],[Column13]]</f>
        <v>113417.44</v>
      </c>
    </row>
    <row r="117" spans="1:14" x14ac:dyDescent="0.35">
      <c r="A117" s="29" t="s">
        <v>121</v>
      </c>
      <c r="B117" s="30">
        <v>1855</v>
      </c>
      <c r="C117" s="32">
        <v>329</v>
      </c>
      <c r="D117" s="32"/>
      <c r="E117" s="32">
        <v>329</v>
      </c>
      <c r="F117" s="33">
        <v>44455</v>
      </c>
      <c r="G117" s="34">
        <f t="shared" si="2"/>
        <v>1.9463323642169936E-3</v>
      </c>
      <c r="H117" s="35"/>
      <c r="I117" s="26">
        <v>0</v>
      </c>
      <c r="J117" s="26">
        <f>Table1[[#This Row],[Column6]]-Table1[[#This Row],[Column8]]-Table1[[#This Row],[Column9]]</f>
        <v>44455</v>
      </c>
      <c r="K117" s="36">
        <f t="shared" si="3"/>
        <v>1.9477987311157068E-3</v>
      </c>
      <c r="L117" s="26">
        <f>ROUND(D$441*Table1[[#This Row],[Column11]],2)+0</f>
        <v>2232.09</v>
      </c>
      <c r="M117" s="26"/>
      <c r="N117" s="26">
        <f>Table1[[#This Row],[Column10]]+Table1[[#This Row],[Column12]]+Table1[[#This Row],[Column13]]</f>
        <v>46687.09</v>
      </c>
    </row>
    <row r="118" spans="1:14" x14ac:dyDescent="0.35">
      <c r="A118" s="29" t="s">
        <v>122</v>
      </c>
      <c r="B118" s="30">
        <v>1862</v>
      </c>
      <c r="C118" s="32">
        <v>619</v>
      </c>
      <c r="D118" s="32">
        <v>95</v>
      </c>
      <c r="E118" s="32">
        <v>714</v>
      </c>
      <c r="F118" s="33">
        <v>30300</v>
      </c>
      <c r="G118" s="34">
        <f t="shared" si="2"/>
        <v>1.3265970225120889E-3</v>
      </c>
      <c r="H118" s="35"/>
      <c r="I118" s="26">
        <v>0</v>
      </c>
      <c r="J118" s="26">
        <f>Table1[[#This Row],[Column6]]-Table1[[#This Row],[Column8]]-Table1[[#This Row],[Column9]]</f>
        <v>30300</v>
      </c>
      <c r="K118" s="36">
        <f t="shared" si="3"/>
        <v>1.3275964807739494E-3</v>
      </c>
      <c r="L118" s="26">
        <f>ROUND(D$441*Table1[[#This Row],[Column11]],2)+0</f>
        <v>1521.37</v>
      </c>
      <c r="M118" s="26"/>
      <c r="N118" s="26">
        <f>Table1[[#This Row],[Column10]]+Table1[[#This Row],[Column12]]+Table1[[#This Row],[Column13]]</f>
        <v>31821.37</v>
      </c>
    </row>
    <row r="119" spans="1:14" x14ac:dyDescent="0.35">
      <c r="A119" s="29" t="s">
        <v>123</v>
      </c>
      <c r="B119" s="30">
        <v>1870</v>
      </c>
      <c r="C119" s="32">
        <v>67</v>
      </c>
      <c r="D119" s="32"/>
      <c r="E119" s="32">
        <v>67</v>
      </c>
      <c r="F119" s="33">
        <v>2140</v>
      </c>
      <c r="G119" s="34">
        <f t="shared" si="2"/>
        <v>9.3693651094913199E-5</v>
      </c>
      <c r="H119" s="35"/>
      <c r="I119" s="26">
        <v>0</v>
      </c>
      <c r="J119" s="26">
        <f>Table1[[#This Row],[Column6]]-Table1[[#This Row],[Column8]]-Table1[[#This Row],[Column9]]</f>
        <v>2140</v>
      </c>
      <c r="K119" s="36">
        <f t="shared" si="3"/>
        <v>9.3764239896245927E-5</v>
      </c>
      <c r="L119" s="26">
        <f>ROUND(D$441*Table1[[#This Row],[Column11]],2)+0</f>
        <v>107.45</v>
      </c>
      <c r="M119" s="26"/>
      <c r="N119" s="26">
        <f>Table1[[#This Row],[Column10]]+Table1[[#This Row],[Column12]]+Table1[[#This Row],[Column13]]</f>
        <v>2247.4499999999998</v>
      </c>
    </row>
    <row r="120" spans="1:14" x14ac:dyDescent="0.35">
      <c r="A120" s="29" t="s">
        <v>124</v>
      </c>
      <c r="B120" s="30">
        <v>1883</v>
      </c>
      <c r="C120" s="32">
        <v>306</v>
      </c>
      <c r="D120" s="32">
        <v>9</v>
      </c>
      <c r="E120" s="32">
        <v>315</v>
      </c>
      <c r="F120" s="33">
        <v>17265</v>
      </c>
      <c r="G120" s="34">
        <f t="shared" si="2"/>
        <v>7.5589761035218519E-4</v>
      </c>
      <c r="H120" s="35"/>
      <c r="I120" s="26">
        <v>0</v>
      </c>
      <c r="J120" s="26">
        <f>Table1[[#This Row],[Column6]]-Table1[[#This Row],[Column8]]-Table1[[#This Row],[Column9]]</f>
        <v>17265</v>
      </c>
      <c r="K120" s="36">
        <f t="shared" si="3"/>
        <v>7.5646710364891869E-4</v>
      </c>
      <c r="L120" s="26">
        <f>ROUND(D$441*Table1[[#This Row],[Column11]],2)+0</f>
        <v>866.88</v>
      </c>
      <c r="M120" s="26"/>
      <c r="N120" s="26">
        <f>Table1[[#This Row],[Column10]]+Table1[[#This Row],[Column12]]+Table1[[#This Row],[Column13]]</f>
        <v>18131.88</v>
      </c>
    </row>
    <row r="121" spans="1:14" x14ac:dyDescent="0.35">
      <c r="A121" s="29" t="s">
        <v>125</v>
      </c>
      <c r="B121" s="30">
        <v>1890</v>
      </c>
      <c r="C121" s="32">
        <v>569</v>
      </c>
      <c r="D121" s="32"/>
      <c r="E121" s="32">
        <v>569</v>
      </c>
      <c r="F121" s="33">
        <v>12460</v>
      </c>
      <c r="G121" s="34">
        <f t="shared" si="2"/>
        <v>5.4552471618813953E-4</v>
      </c>
      <c r="H121" s="35"/>
      <c r="I121" s="26">
        <v>0</v>
      </c>
      <c r="J121" s="26">
        <f>Table1[[#This Row],[Column6]]-Table1[[#This Row],[Column8]]-Table1[[#This Row],[Column9]]</f>
        <v>12460</v>
      </c>
      <c r="K121" s="36">
        <f t="shared" si="3"/>
        <v>5.4593571453608611E-4</v>
      </c>
      <c r="L121" s="26">
        <f>ROUND(D$441*Table1[[#This Row],[Column11]],2)+0</f>
        <v>625.62</v>
      </c>
      <c r="M121" s="26"/>
      <c r="N121" s="26">
        <f>Table1[[#This Row],[Column10]]+Table1[[#This Row],[Column12]]+Table1[[#This Row],[Column13]]</f>
        <v>13085.62</v>
      </c>
    </row>
    <row r="122" spans="1:14" x14ac:dyDescent="0.35">
      <c r="A122" s="29" t="s">
        <v>126</v>
      </c>
      <c r="B122" s="30">
        <v>1900</v>
      </c>
      <c r="C122" s="31">
        <v>3391</v>
      </c>
      <c r="D122" s="32">
        <v>139</v>
      </c>
      <c r="E122" s="31">
        <v>3530</v>
      </c>
      <c r="F122" s="33">
        <v>87770</v>
      </c>
      <c r="G122" s="34">
        <f t="shared" si="2"/>
        <v>3.8427531572899679E-3</v>
      </c>
      <c r="H122" s="35"/>
      <c r="I122" s="26">
        <v>0</v>
      </c>
      <c r="J122" s="26">
        <f>Table1[[#This Row],[Column6]]-Table1[[#This Row],[Column8]]-Table1[[#This Row],[Column9]]</f>
        <v>87770</v>
      </c>
      <c r="K122" s="36">
        <f t="shared" si="3"/>
        <v>3.8456482877072453E-3</v>
      </c>
      <c r="L122" s="26">
        <f>ROUND(D$441*Table1[[#This Row],[Column11]],2)+0</f>
        <v>4406.9399999999996</v>
      </c>
      <c r="M122" s="26"/>
      <c r="N122" s="26">
        <f>Table1[[#This Row],[Column10]]+Table1[[#This Row],[Column12]]+Table1[[#This Row],[Column13]]</f>
        <v>92176.94</v>
      </c>
    </row>
    <row r="123" spans="1:14" x14ac:dyDescent="0.35">
      <c r="A123" s="29" t="s">
        <v>127</v>
      </c>
      <c r="B123" s="30">
        <v>1939</v>
      </c>
      <c r="C123" s="32">
        <v>515</v>
      </c>
      <c r="D123" s="32"/>
      <c r="E123" s="32">
        <v>515</v>
      </c>
      <c r="F123" s="33">
        <v>28070</v>
      </c>
      <c r="G123" s="34">
        <f t="shared" si="2"/>
        <v>1.2289629842215952E-3</v>
      </c>
      <c r="H123" s="35"/>
      <c r="I123" s="26">
        <v>0</v>
      </c>
      <c r="J123" s="26">
        <f>Table1[[#This Row],[Column6]]-Table1[[#This Row],[Column8]]-Table1[[#This Row],[Column9]]</f>
        <v>28070</v>
      </c>
      <c r="K123" s="36">
        <f t="shared" si="3"/>
        <v>1.2298888849942163E-3</v>
      </c>
      <c r="L123" s="26">
        <f>ROUND(D$441*Table1[[#This Row],[Column11]],2)+0</f>
        <v>1409.4</v>
      </c>
      <c r="M123" s="26"/>
      <c r="N123" s="26">
        <f>Table1[[#This Row],[Column10]]+Table1[[#This Row],[Column12]]+Table1[[#This Row],[Column13]]</f>
        <v>29479.4</v>
      </c>
    </row>
    <row r="124" spans="1:14" x14ac:dyDescent="0.35">
      <c r="A124" s="29" t="s">
        <v>128</v>
      </c>
      <c r="B124" s="30">
        <v>1953</v>
      </c>
      <c r="C124" s="31">
        <v>1150</v>
      </c>
      <c r="D124" s="32">
        <v>169</v>
      </c>
      <c r="E124" s="31">
        <v>1319</v>
      </c>
      <c r="F124" s="33">
        <v>47970</v>
      </c>
      <c r="G124" s="34">
        <f t="shared" si="2"/>
        <v>2.1002263752443861E-3</v>
      </c>
      <c r="H124" s="35"/>
      <c r="I124" s="26">
        <v>0</v>
      </c>
      <c r="J124" s="26">
        <f>Table1[[#This Row],[Column6]]-Table1[[#This Row],[Column8]]-Table1[[#This Row],[Column9]]</f>
        <v>47970</v>
      </c>
      <c r="K124" s="36">
        <f t="shared" si="3"/>
        <v>2.1018086858985595E-3</v>
      </c>
      <c r="L124" s="26">
        <f>ROUND(D$441*Table1[[#This Row],[Column11]],2)+0</f>
        <v>2408.58</v>
      </c>
      <c r="M124" s="26"/>
      <c r="N124" s="26">
        <f>Table1[[#This Row],[Column10]]+Table1[[#This Row],[Column12]]+Table1[[#This Row],[Column13]]</f>
        <v>50378.58</v>
      </c>
    </row>
    <row r="125" spans="1:14" x14ac:dyDescent="0.35">
      <c r="A125" s="29" t="s">
        <v>129</v>
      </c>
      <c r="B125" s="30">
        <v>2009</v>
      </c>
      <c r="C125" s="31">
        <v>1127</v>
      </c>
      <c r="D125" s="32"/>
      <c r="E125" s="31">
        <v>1127</v>
      </c>
      <c r="F125" s="33">
        <v>55860</v>
      </c>
      <c r="G125" s="34">
        <f t="shared" si="2"/>
        <v>2.4456669860569401E-3</v>
      </c>
      <c r="H125" s="35"/>
      <c r="I125" s="26">
        <v>0</v>
      </c>
      <c r="J125" s="26">
        <f>Table1[[#This Row],[Column6]]-Table1[[#This Row],[Column8]]-Table1[[#This Row],[Column9]]</f>
        <v>55860</v>
      </c>
      <c r="K125" s="36">
        <f t="shared" si="3"/>
        <v>2.4475095516842513E-3</v>
      </c>
      <c r="L125" s="26">
        <f>ROUND(D$441*Table1[[#This Row],[Column11]],2)+0</f>
        <v>2804.74</v>
      </c>
      <c r="M125" s="26"/>
      <c r="N125" s="26">
        <f>Table1[[#This Row],[Column10]]+Table1[[#This Row],[Column12]]+Table1[[#This Row],[Column13]]</f>
        <v>58664.74</v>
      </c>
    </row>
    <row r="126" spans="1:14" x14ac:dyDescent="0.35">
      <c r="A126" s="29" t="s">
        <v>130</v>
      </c>
      <c r="B126" s="30">
        <v>2044</v>
      </c>
      <c r="C126" s="32">
        <v>96</v>
      </c>
      <c r="D126" s="32"/>
      <c r="E126" s="32">
        <v>96</v>
      </c>
      <c r="F126" s="33">
        <v>2240</v>
      </c>
      <c r="G126" s="34">
        <f t="shared" si="2"/>
        <v>9.8071859090002604E-5</v>
      </c>
      <c r="H126" s="35"/>
      <c r="I126" s="26">
        <v>0</v>
      </c>
      <c r="J126" s="26">
        <f>Table1[[#This Row],[Column6]]-Table1[[#This Row],[Column8]]-Table1[[#This Row],[Column9]]</f>
        <v>2240</v>
      </c>
      <c r="K126" s="36">
        <f t="shared" si="3"/>
        <v>9.8145746433453678E-5</v>
      </c>
      <c r="L126" s="26">
        <f>ROUND(D$441*Table1[[#This Row],[Column11]],2)+0</f>
        <v>112.47</v>
      </c>
      <c r="M126" s="26"/>
      <c r="N126" s="26">
        <f>Table1[[#This Row],[Column10]]+Table1[[#This Row],[Column12]]+Table1[[#This Row],[Column13]]</f>
        <v>2352.4699999999998</v>
      </c>
    </row>
    <row r="127" spans="1:14" x14ac:dyDescent="0.35">
      <c r="A127" s="29" t="s">
        <v>131</v>
      </c>
      <c r="B127" s="30">
        <v>2051</v>
      </c>
      <c r="C127" s="32">
        <v>391</v>
      </c>
      <c r="D127" s="32"/>
      <c r="E127" s="32">
        <v>391</v>
      </c>
      <c r="F127" s="33">
        <v>8705</v>
      </c>
      <c r="G127" s="34">
        <f t="shared" si="2"/>
        <v>3.8112300597253245E-4</v>
      </c>
      <c r="H127" s="35"/>
      <c r="I127" s="26">
        <v>0</v>
      </c>
      <c r="J127" s="26">
        <f>Table1[[#This Row],[Column6]]-Table1[[#This Row],[Column8]]-Table1[[#This Row],[Column9]]</f>
        <v>8705</v>
      </c>
      <c r="K127" s="36">
        <f t="shared" si="3"/>
        <v>3.8141014406393493E-4</v>
      </c>
      <c r="L127" s="26">
        <f>ROUND(D$441*Table1[[#This Row],[Column11]],2)+0</f>
        <v>437.08</v>
      </c>
      <c r="M127" s="26"/>
      <c r="N127" s="26">
        <f>Table1[[#This Row],[Column10]]+Table1[[#This Row],[Column12]]+Table1[[#This Row],[Column13]]</f>
        <v>9142.08</v>
      </c>
    </row>
    <row r="128" spans="1:14" x14ac:dyDescent="0.35">
      <c r="A128" s="29" t="s">
        <v>132</v>
      </c>
      <c r="B128" s="30">
        <v>2058</v>
      </c>
      <c r="C128" s="31">
        <v>3134</v>
      </c>
      <c r="D128" s="32">
        <v>357</v>
      </c>
      <c r="E128" s="31">
        <v>3491</v>
      </c>
      <c r="F128" s="33">
        <v>114925</v>
      </c>
      <c r="G128" s="34">
        <f t="shared" si="2"/>
        <v>5.0316555383564951E-3</v>
      </c>
      <c r="H128" s="35"/>
      <c r="I128" s="26">
        <v>0</v>
      </c>
      <c r="J128" s="26">
        <f>Table1[[#This Row],[Column6]]-Table1[[#This Row],[Column8]]-Table1[[#This Row],[Column9]]</f>
        <v>114925</v>
      </c>
      <c r="K128" s="36">
        <f t="shared" si="3"/>
        <v>5.0354463878860105E-3</v>
      </c>
      <c r="L128" s="26">
        <f>ROUND(D$441*Table1[[#This Row],[Column11]],2)+0</f>
        <v>5770.39</v>
      </c>
      <c r="M128" s="26"/>
      <c r="N128" s="26">
        <f>Table1[[#This Row],[Column10]]+Table1[[#This Row],[Column12]]+Table1[[#This Row],[Column13]]</f>
        <v>120695.39</v>
      </c>
    </row>
    <row r="129" spans="1:14" x14ac:dyDescent="0.35">
      <c r="A129" s="29" t="s">
        <v>133</v>
      </c>
      <c r="B129" s="30">
        <v>2114</v>
      </c>
      <c r="C129" s="32">
        <v>497</v>
      </c>
      <c r="D129" s="32"/>
      <c r="E129" s="32">
        <v>497</v>
      </c>
      <c r="F129" s="33">
        <v>42655</v>
      </c>
      <c r="G129" s="34">
        <f t="shared" si="2"/>
        <v>1.8675246203053843E-3</v>
      </c>
      <c r="H129" s="35"/>
      <c r="I129" s="26">
        <v>0</v>
      </c>
      <c r="J129" s="26">
        <f>Table1[[#This Row],[Column6]]-Table1[[#This Row],[Column8]]-Table1[[#This Row],[Column9]]</f>
        <v>42655</v>
      </c>
      <c r="K129" s="36">
        <f t="shared" si="3"/>
        <v>1.8689316134459673E-3</v>
      </c>
      <c r="L129" s="26">
        <f>ROUND(D$441*Table1[[#This Row],[Column11]],2)+0</f>
        <v>2141.71</v>
      </c>
      <c r="M129" s="26"/>
      <c r="N129" s="26">
        <f>Table1[[#This Row],[Column10]]+Table1[[#This Row],[Column12]]+Table1[[#This Row],[Column13]]</f>
        <v>44796.71</v>
      </c>
    </row>
    <row r="130" spans="1:14" x14ac:dyDescent="0.35">
      <c r="A130" s="29" t="s">
        <v>134</v>
      </c>
      <c r="B130" s="30">
        <v>2128</v>
      </c>
      <c r="C130" s="32">
        <v>545</v>
      </c>
      <c r="D130" s="32"/>
      <c r="E130" s="32">
        <v>545</v>
      </c>
      <c r="F130" s="33">
        <v>20900</v>
      </c>
      <c r="G130" s="34">
        <f t="shared" si="2"/>
        <v>9.1504547097368504E-4</v>
      </c>
      <c r="H130" s="35"/>
      <c r="I130" s="26">
        <v>0</v>
      </c>
      <c r="J130" s="26">
        <f>Table1[[#This Row],[Column6]]-Table1[[#This Row],[Column8]]-Table1[[#This Row],[Column9]]</f>
        <v>20900</v>
      </c>
      <c r="K130" s="36">
        <f t="shared" si="3"/>
        <v>9.1573486627642047E-4</v>
      </c>
      <c r="L130" s="26">
        <f>ROUND(D$441*Table1[[#This Row],[Column11]],2)+0</f>
        <v>1049.3900000000001</v>
      </c>
      <c r="M130" s="26"/>
      <c r="N130" s="26">
        <f>Table1[[#This Row],[Column10]]+Table1[[#This Row],[Column12]]+Table1[[#This Row],[Column13]]</f>
        <v>21949.39</v>
      </c>
    </row>
    <row r="131" spans="1:14" x14ac:dyDescent="0.35">
      <c r="A131" s="29" t="s">
        <v>135</v>
      </c>
      <c r="B131" s="30">
        <v>2135</v>
      </c>
      <c r="C131" s="32">
        <v>413</v>
      </c>
      <c r="D131" s="32">
        <v>53</v>
      </c>
      <c r="E131" s="32">
        <v>466</v>
      </c>
      <c r="F131" s="33">
        <v>46585</v>
      </c>
      <c r="G131" s="34">
        <f t="shared" si="2"/>
        <v>2.0395881945123977E-3</v>
      </c>
      <c r="H131" s="35"/>
      <c r="I131" s="26">
        <v>0</v>
      </c>
      <c r="J131" s="26">
        <f>Table1[[#This Row],[Column6]]-Table1[[#This Row],[Column8]]-Table1[[#This Row],[Column9]]</f>
        <v>46585</v>
      </c>
      <c r="K131" s="36">
        <f t="shared" si="3"/>
        <v>2.0411248203582319E-3</v>
      </c>
      <c r="L131" s="26">
        <f>ROUND(D$441*Table1[[#This Row],[Column11]],2)+0</f>
        <v>2339.04</v>
      </c>
      <c r="M131" s="26"/>
      <c r="N131" s="26">
        <f>Table1[[#This Row],[Column10]]+Table1[[#This Row],[Column12]]+Table1[[#This Row],[Column13]]</f>
        <v>48924.04</v>
      </c>
    </row>
    <row r="132" spans="1:14" x14ac:dyDescent="0.35">
      <c r="A132" s="29" t="s">
        <v>136</v>
      </c>
      <c r="B132" s="30">
        <v>2142</v>
      </c>
      <c r="C132" s="32">
        <v>166</v>
      </c>
      <c r="D132" s="32"/>
      <c r="E132" s="32">
        <v>166</v>
      </c>
      <c r="F132" s="33">
        <v>6760</v>
      </c>
      <c r="G132" s="34">
        <f t="shared" si="2"/>
        <v>2.9596686046804354E-4</v>
      </c>
      <c r="H132" s="35"/>
      <c r="I132" s="26">
        <v>0</v>
      </c>
      <c r="J132" s="26">
        <f>Table1[[#This Row],[Column6]]-Table1[[#This Row],[Column8]]-Table1[[#This Row],[Column9]]</f>
        <v>6760</v>
      </c>
      <c r="K132" s="36">
        <f t="shared" si="3"/>
        <v>2.9618984191524415E-4</v>
      </c>
      <c r="L132" s="26">
        <f>ROUND(D$441*Table1[[#This Row],[Column11]],2)+0</f>
        <v>339.42</v>
      </c>
      <c r="M132" s="26"/>
      <c r="N132" s="26">
        <f>Table1[[#This Row],[Column10]]+Table1[[#This Row],[Column12]]+Table1[[#This Row],[Column13]]</f>
        <v>7099.42</v>
      </c>
    </row>
    <row r="133" spans="1:14" x14ac:dyDescent="0.35">
      <c r="A133" s="29" t="s">
        <v>137</v>
      </c>
      <c r="B133" s="30">
        <v>2184</v>
      </c>
      <c r="C133" s="32">
        <v>891</v>
      </c>
      <c r="D133" s="32"/>
      <c r="E133" s="32">
        <v>891</v>
      </c>
      <c r="F133" s="33">
        <v>21085</v>
      </c>
      <c r="G133" s="34">
        <f t="shared" si="2"/>
        <v>9.2314515576460044E-4</v>
      </c>
      <c r="H133" s="35"/>
      <c r="I133" s="26">
        <v>0</v>
      </c>
      <c r="J133" s="26">
        <f>Table1[[#This Row],[Column6]]-Table1[[#This Row],[Column8]]-Table1[[#This Row],[Column9]]</f>
        <v>21085</v>
      </c>
      <c r="K133" s="36">
        <f t="shared" si="3"/>
        <v>9.2384065337025481E-4</v>
      </c>
      <c r="L133" s="26">
        <f>ROUND(D$441*Table1[[#This Row],[Column11]],2)+0</f>
        <v>1058.68</v>
      </c>
      <c r="M133" s="26"/>
      <c r="N133" s="26">
        <f>Table1[[#This Row],[Column10]]+Table1[[#This Row],[Column12]]+Table1[[#This Row],[Column13]]</f>
        <v>22143.68</v>
      </c>
    </row>
    <row r="134" spans="1:14" x14ac:dyDescent="0.35">
      <c r="A134" s="29" t="s">
        <v>138</v>
      </c>
      <c r="B134" s="30">
        <v>2198</v>
      </c>
      <c r="C134" s="32">
        <v>546</v>
      </c>
      <c r="D134" s="32"/>
      <c r="E134" s="32">
        <v>546</v>
      </c>
      <c r="F134" s="33">
        <v>23460</v>
      </c>
      <c r="G134" s="34">
        <f t="shared" si="2"/>
        <v>1.0271275956479737E-3</v>
      </c>
      <c r="H134" s="35"/>
      <c r="I134" s="26">
        <v>0</v>
      </c>
      <c r="J134" s="26">
        <f>Table1[[#This Row],[Column6]]-Table1[[#This Row],[Column8]]-Table1[[#This Row],[Column9]]</f>
        <v>23460</v>
      </c>
      <c r="K134" s="36">
        <f t="shared" si="3"/>
        <v>1.0279014336289391E-3</v>
      </c>
      <c r="L134" s="26">
        <f>ROUND(D$441*Table1[[#This Row],[Column11]],2)+0</f>
        <v>1177.93</v>
      </c>
      <c r="M134" s="26"/>
      <c r="N134" s="26">
        <f>Table1[[#This Row],[Column10]]+Table1[[#This Row],[Column12]]+Table1[[#This Row],[Column13]]</f>
        <v>24637.93</v>
      </c>
    </row>
    <row r="135" spans="1:14" x14ac:dyDescent="0.35">
      <c r="A135" s="29" t="s">
        <v>139</v>
      </c>
      <c r="B135" s="30">
        <v>2212</v>
      </c>
      <c r="C135" s="32">
        <v>83</v>
      </c>
      <c r="D135" s="32"/>
      <c r="E135" s="32">
        <v>83</v>
      </c>
      <c r="F135" s="33">
        <v>5360</v>
      </c>
      <c r="G135" s="34">
        <f t="shared" ref="G135:G198" si="4">F135/F$431</f>
        <v>2.3467194853679193E-4</v>
      </c>
      <c r="H135" s="35"/>
      <c r="I135" s="26">
        <v>0</v>
      </c>
      <c r="J135" s="26">
        <f>Table1[[#This Row],[Column6]]-Table1[[#This Row],[Column8]]-Table1[[#This Row],[Column9]]</f>
        <v>5360</v>
      </c>
      <c r="K135" s="36">
        <f t="shared" ref="K135:K198" si="5">J135/J$431</f>
        <v>2.3484875039433558E-4</v>
      </c>
      <c r="L135" s="26">
        <f>ROUND(D$441*Table1[[#This Row],[Column11]],2)+0</f>
        <v>269.13</v>
      </c>
      <c r="M135" s="26"/>
      <c r="N135" s="26">
        <f>Table1[[#This Row],[Column10]]+Table1[[#This Row],[Column12]]+Table1[[#This Row],[Column13]]</f>
        <v>5629.13</v>
      </c>
    </row>
    <row r="136" spans="1:14" x14ac:dyDescent="0.35">
      <c r="A136" s="29" t="s">
        <v>140</v>
      </c>
      <c r="B136" s="30">
        <v>2217</v>
      </c>
      <c r="C136" s="32">
        <v>890</v>
      </c>
      <c r="D136" s="32">
        <v>86</v>
      </c>
      <c r="E136" s="32">
        <v>976</v>
      </c>
      <c r="F136" s="33">
        <v>26420</v>
      </c>
      <c r="G136" s="34">
        <f t="shared" si="4"/>
        <v>1.1567225523026201E-3</v>
      </c>
      <c r="H136" s="35"/>
      <c r="I136" s="26">
        <v>0</v>
      </c>
      <c r="J136" s="26">
        <f>Table1[[#This Row],[Column6]]-Table1[[#This Row],[Column8]]-Table1[[#This Row],[Column9]]</f>
        <v>26420</v>
      </c>
      <c r="K136" s="36">
        <f t="shared" si="5"/>
        <v>1.1575940271302885E-3</v>
      </c>
      <c r="L136" s="26">
        <f>ROUND(D$441*Table1[[#This Row],[Column11]],2)+0</f>
        <v>1326.55</v>
      </c>
      <c r="M136" s="26"/>
      <c r="N136" s="26">
        <f>Table1[[#This Row],[Column10]]+Table1[[#This Row],[Column12]]+Table1[[#This Row],[Column13]]</f>
        <v>27746.55</v>
      </c>
    </row>
    <row r="137" spans="1:14" x14ac:dyDescent="0.35">
      <c r="A137" s="29" t="s">
        <v>141</v>
      </c>
      <c r="B137" s="30">
        <v>2226</v>
      </c>
      <c r="C137" s="32">
        <v>158</v>
      </c>
      <c r="D137" s="32"/>
      <c r="E137" s="32">
        <v>158</v>
      </c>
      <c r="F137" s="33">
        <v>5330</v>
      </c>
      <c r="G137" s="34">
        <f t="shared" si="4"/>
        <v>2.3335848613826511E-4</v>
      </c>
      <c r="H137" s="35"/>
      <c r="I137" s="26">
        <v>0</v>
      </c>
      <c r="J137" s="26">
        <f>Table1[[#This Row],[Column6]]-Table1[[#This Row],[Column8]]-Table1[[#This Row],[Column9]]</f>
        <v>5330</v>
      </c>
      <c r="K137" s="36">
        <f t="shared" si="5"/>
        <v>2.3353429843317325E-4</v>
      </c>
      <c r="L137" s="26">
        <f>ROUND(D$441*Table1[[#This Row],[Column11]],2)+0</f>
        <v>267.62</v>
      </c>
      <c r="M137" s="26"/>
      <c r="N137" s="26">
        <f>Table1[[#This Row],[Column10]]+Table1[[#This Row],[Column12]]+Table1[[#This Row],[Column13]]</f>
        <v>5597.62</v>
      </c>
    </row>
    <row r="138" spans="1:14" x14ac:dyDescent="0.35">
      <c r="A138" s="29" t="s">
        <v>142</v>
      </c>
      <c r="B138" s="30">
        <v>2233</v>
      </c>
      <c r="C138" s="32">
        <v>798</v>
      </c>
      <c r="D138" s="32"/>
      <c r="E138" s="32">
        <v>798</v>
      </c>
      <c r="F138" s="33">
        <v>49105</v>
      </c>
      <c r="G138" s="34">
        <f t="shared" si="4"/>
        <v>2.149919035988651E-3</v>
      </c>
      <c r="H138" s="35"/>
      <c r="I138" s="26">
        <v>0</v>
      </c>
      <c r="J138" s="26">
        <f>Table1[[#This Row],[Column6]]-Table1[[#This Row],[Column8]]-Table1[[#This Row],[Column9]]</f>
        <v>49105</v>
      </c>
      <c r="K138" s="36">
        <f t="shared" si="5"/>
        <v>2.1515387850958674E-3</v>
      </c>
      <c r="L138" s="26">
        <f>ROUND(D$441*Table1[[#This Row],[Column11]],2)+0</f>
        <v>2465.5700000000002</v>
      </c>
      <c r="M138" s="26"/>
      <c r="N138" s="26">
        <f>Table1[[#This Row],[Column10]]+Table1[[#This Row],[Column12]]+Table1[[#This Row],[Column13]]</f>
        <v>51570.57</v>
      </c>
    </row>
    <row r="139" spans="1:14" x14ac:dyDescent="0.35">
      <c r="A139" s="29" t="s">
        <v>143</v>
      </c>
      <c r="B139" s="30">
        <v>2289</v>
      </c>
      <c r="C139" s="31">
        <v>7170</v>
      </c>
      <c r="D139" s="32">
        <v>949</v>
      </c>
      <c r="E139" s="31">
        <v>8119</v>
      </c>
      <c r="F139" s="33">
        <v>256595</v>
      </c>
      <c r="G139" s="34">
        <f t="shared" si="4"/>
        <v>1.123426280499965E-2</v>
      </c>
      <c r="H139" s="35"/>
      <c r="I139" s="26">
        <v>0</v>
      </c>
      <c r="J139" s="26">
        <f>Table1[[#This Row],[Column6]]-Table1[[#This Row],[Column8]]-Table1[[#This Row],[Column9]]</f>
        <v>256595</v>
      </c>
      <c r="K139" s="36">
        <f t="shared" si="5"/>
        <v>1.1242726699148236E-2</v>
      </c>
      <c r="L139" s="26">
        <f>ROUND(D$441*Table1[[#This Row],[Column11]],2)+0</f>
        <v>12883.66</v>
      </c>
      <c r="M139" s="26"/>
      <c r="N139" s="26">
        <f>Table1[[#This Row],[Column10]]+Table1[[#This Row],[Column12]]+Table1[[#This Row],[Column13]]</f>
        <v>269478.65999999997</v>
      </c>
    </row>
    <row r="140" spans="1:14" x14ac:dyDescent="0.35">
      <c r="A140" s="29" t="s">
        <v>144</v>
      </c>
      <c r="B140" s="30">
        <v>2310</v>
      </c>
      <c r="C140" s="32">
        <v>80</v>
      </c>
      <c r="D140" s="32">
        <v>10</v>
      </c>
      <c r="E140" s="32">
        <v>90</v>
      </c>
      <c r="F140" s="33">
        <v>3670</v>
      </c>
      <c r="G140" s="34">
        <f t="shared" si="4"/>
        <v>1.6068023341978105E-4</v>
      </c>
      <c r="H140" s="35"/>
      <c r="I140" s="26">
        <v>0</v>
      </c>
      <c r="J140" s="26">
        <f>Table1[[#This Row],[Column6]]-Table1[[#This Row],[Column8]]-Table1[[#This Row],[Column9]]</f>
        <v>3670</v>
      </c>
      <c r="K140" s="36">
        <f t="shared" si="5"/>
        <v>1.6080128991552455E-4</v>
      </c>
      <c r="L140" s="26">
        <f>ROUND(D$441*Table1[[#This Row],[Column11]],2)+0</f>
        <v>184.27</v>
      </c>
      <c r="M140" s="26"/>
      <c r="N140" s="26">
        <f>Table1[[#This Row],[Column10]]+Table1[[#This Row],[Column12]]+Table1[[#This Row],[Column13]]</f>
        <v>3854.27</v>
      </c>
    </row>
    <row r="141" spans="1:14" x14ac:dyDescent="0.35">
      <c r="A141" s="29" t="s">
        <v>145</v>
      </c>
      <c r="B141" s="30">
        <v>2296</v>
      </c>
      <c r="C141" s="32">
        <v>695</v>
      </c>
      <c r="D141" s="32">
        <v>66</v>
      </c>
      <c r="E141" s="32">
        <v>761</v>
      </c>
      <c r="F141" s="33">
        <v>15520</v>
      </c>
      <c r="G141" s="34">
        <f t="shared" si="4"/>
        <v>6.7949788083787523E-4</v>
      </c>
      <c r="H141" s="35"/>
      <c r="I141" s="26">
        <v>0</v>
      </c>
      <c r="J141" s="26">
        <f>Table1[[#This Row],[Column6]]-Table1[[#This Row],[Column8]]-Table1[[#This Row],[Column9]]</f>
        <v>15520</v>
      </c>
      <c r="K141" s="36">
        <f t="shared" si="5"/>
        <v>6.8000981457464339E-4</v>
      </c>
      <c r="L141" s="26">
        <f>ROUND(D$441*Table1[[#This Row],[Column11]],2)+0</f>
        <v>779.26</v>
      </c>
      <c r="M141" s="26"/>
      <c r="N141" s="26">
        <f>Table1[[#This Row],[Column10]]+Table1[[#This Row],[Column12]]+Table1[[#This Row],[Column13]]</f>
        <v>16299.26</v>
      </c>
    </row>
    <row r="142" spans="1:14" x14ac:dyDescent="0.35">
      <c r="A142" s="29" t="s">
        <v>146</v>
      </c>
      <c r="B142" s="30">
        <v>2303</v>
      </c>
      <c r="C142" s="31">
        <v>2338</v>
      </c>
      <c r="D142" s="32"/>
      <c r="E142" s="31">
        <v>2338</v>
      </c>
      <c r="F142" s="33">
        <v>50090</v>
      </c>
      <c r="G142" s="34">
        <f t="shared" si="4"/>
        <v>2.1930443847402816E-3</v>
      </c>
      <c r="H142" s="35"/>
      <c r="I142" s="26">
        <v>0</v>
      </c>
      <c r="J142" s="26">
        <f>Table1[[#This Row],[Column6]]-Table1[[#This Row],[Column8]]-Table1[[#This Row],[Column9]]</f>
        <v>50090</v>
      </c>
      <c r="K142" s="36">
        <f t="shared" si="5"/>
        <v>2.1946966244873636E-3</v>
      </c>
      <c r="L142" s="26">
        <f>ROUND(D$441*Table1[[#This Row],[Column11]],2)+0</f>
        <v>2515.02</v>
      </c>
      <c r="M142" s="26"/>
      <c r="N142" s="26">
        <f>Table1[[#This Row],[Column10]]+Table1[[#This Row],[Column12]]+Table1[[#This Row],[Column13]]</f>
        <v>52605.02</v>
      </c>
    </row>
    <row r="143" spans="1:14" x14ac:dyDescent="0.35">
      <c r="A143" s="29" t="s">
        <v>147</v>
      </c>
      <c r="B143" s="30">
        <v>2394</v>
      </c>
      <c r="C143" s="32">
        <v>312</v>
      </c>
      <c r="D143" s="32">
        <v>20</v>
      </c>
      <c r="E143" s="32">
        <v>332</v>
      </c>
      <c r="F143" s="33">
        <v>16800</v>
      </c>
      <c r="G143" s="34">
        <f t="shared" si="4"/>
        <v>7.3553894317501952E-4</v>
      </c>
      <c r="H143" s="35"/>
      <c r="I143" s="26">
        <v>0</v>
      </c>
      <c r="J143" s="26">
        <f>Table1[[#This Row],[Column6]]-Table1[[#This Row],[Column8]]-Table1[[#This Row],[Column9]]</f>
        <v>16800</v>
      </c>
      <c r="K143" s="36">
        <f t="shared" si="5"/>
        <v>7.3609309825090259E-4</v>
      </c>
      <c r="L143" s="26">
        <f>ROUND(D$441*Table1[[#This Row],[Column11]],2)+0</f>
        <v>843.53</v>
      </c>
      <c r="M143" s="26"/>
      <c r="N143" s="26">
        <f>Table1[[#This Row],[Column10]]+Table1[[#This Row],[Column12]]+Table1[[#This Row],[Column13]]</f>
        <v>17643.53</v>
      </c>
    </row>
    <row r="144" spans="1:14" x14ac:dyDescent="0.35">
      <c r="A144" s="29" t="s">
        <v>148</v>
      </c>
      <c r="B144" s="30">
        <v>2415</v>
      </c>
      <c r="C144" s="32">
        <v>140</v>
      </c>
      <c r="D144" s="32"/>
      <c r="E144" s="32">
        <v>140</v>
      </c>
      <c r="F144" s="33">
        <v>3790</v>
      </c>
      <c r="G144" s="34">
        <f t="shared" si="4"/>
        <v>1.6593408301388834E-4</v>
      </c>
      <c r="H144" s="35"/>
      <c r="I144" s="26">
        <v>0</v>
      </c>
      <c r="J144" s="26">
        <f>Table1[[#This Row],[Column6]]-Table1[[#This Row],[Column8]]-Table1[[#This Row],[Column9]]</f>
        <v>3790</v>
      </c>
      <c r="K144" s="36">
        <f t="shared" si="5"/>
        <v>1.6605909776017385E-4</v>
      </c>
      <c r="L144" s="26">
        <f>ROUND(D$441*Table1[[#This Row],[Column11]],2)+0</f>
        <v>190.3</v>
      </c>
      <c r="M144" s="26"/>
      <c r="N144" s="26">
        <f>Table1[[#This Row],[Column10]]+Table1[[#This Row],[Column12]]+Table1[[#This Row],[Column13]]</f>
        <v>3980.3</v>
      </c>
    </row>
    <row r="145" spans="1:14" x14ac:dyDescent="0.35">
      <c r="A145" s="29" t="s">
        <v>149</v>
      </c>
      <c r="B145" s="30">
        <v>2420</v>
      </c>
      <c r="C145" s="31">
        <v>4191</v>
      </c>
      <c r="D145" s="32">
        <v>88</v>
      </c>
      <c r="E145" s="31">
        <v>4279</v>
      </c>
      <c r="F145" s="33">
        <v>128490</v>
      </c>
      <c r="G145" s="34">
        <f t="shared" si="4"/>
        <v>5.6255594528903724E-3</v>
      </c>
      <c r="H145" s="35"/>
      <c r="I145" s="26">
        <v>0</v>
      </c>
      <c r="J145" s="26">
        <f>Table1[[#This Row],[Column6]]-Table1[[#This Row],[Column8]]-Table1[[#This Row],[Column9]]</f>
        <v>128490</v>
      </c>
      <c r="K145" s="36">
        <f t="shared" si="5"/>
        <v>5.6297977496582424E-3</v>
      </c>
      <c r="L145" s="26">
        <f>ROUND(D$441*Table1[[#This Row],[Column11]],2)+0</f>
        <v>6451.49</v>
      </c>
      <c r="M145" s="26"/>
      <c r="N145" s="26">
        <f>Table1[[#This Row],[Column10]]+Table1[[#This Row],[Column12]]+Table1[[#This Row],[Column13]]</f>
        <v>134941.49</v>
      </c>
    </row>
    <row r="146" spans="1:14" x14ac:dyDescent="0.35">
      <c r="A146" s="29" t="s">
        <v>150</v>
      </c>
      <c r="B146" s="30">
        <v>2443</v>
      </c>
      <c r="C146" s="32">
        <v>623</v>
      </c>
      <c r="D146" s="32">
        <v>59</v>
      </c>
      <c r="E146" s="32">
        <v>682</v>
      </c>
      <c r="F146" s="33">
        <v>20075</v>
      </c>
      <c r="G146" s="34">
        <f t="shared" si="4"/>
        <v>8.7892525501419739E-4</v>
      </c>
      <c r="H146" s="35"/>
      <c r="I146" s="26">
        <v>0</v>
      </c>
      <c r="J146" s="26">
        <f>Table1[[#This Row],[Column6]]-Table1[[#This Row],[Column8]]-Table1[[#This Row],[Column9]]</f>
        <v>20075</v>
      </c>
      <c r="K146" s="36">
        <f t="shared" si="5"/>
        <v>8.7958743734445647E-4</v>
      </c>
      <c r="L146" s="26">
        <f>ROUND(D$441*Table1[[#This Row],[Column11]],2)+0</f>
        <v>1007.97</v>
      </c>
      <c r="M146" s="26"/>
      <c r="N146" s="26">
        <f>Table1[[#This Row],[Column10]]+Table1[[#This Row],[Column12]]+Table1[[#This Row],[Column13]]</f>
        <v>21082.97</v>
      </c>
    </row>
    <row r="147" spans="1:14" x14ac:dyDescent="0.35">
      <c r="A147" s="29" t="s">
        <v>151</v>
      </c>
      <c r="B147" s="30">
        <v>2436</v>
      </c>
      <c r="C147" s="32">
        <v>817</v>
      </c>
      <c r="D147" s="32">
        <v>8</v>
      </c>
      <c r="E147" s="32">
        <v>825</v>
      </c>
      <c r="F147" s="33">
        <v>85935</v>
      </c>
      <c r="G147" s="34">
        <f t="shared" si="4"/>
        <v>3.7624130405800775E-3</v>
      </c>
      <c r="H147" s="35">
        <v>3920</v>
      </c>
      <c r="I147" s="26">
        <v>0</v>
      </c>
      <c r="J147" s="26">
        <f>Table1[[#This Row],[Column6]]-Table1[[#This Row],[Column8]]-Table1[[#This Row],[Column9]]</f>
        <v>82015</v>
      </c>
      <c r="K147" s="36">
        <f t="shared" si="5"/>
        <v>3.5934925864909389E-3</v>
      </c>
      <c r="L147" s="26">
        <f>ROUND(D$441*Table1[[#This Row],[Column11]],2)+0</f>
        <v>4117.9799999999996</v>
      </c>
      <c r="M147" s="26"/>
      <c r="N147" s="26">
        <f>Table1[[#This Row],[Column10]]+Table1[[#This Row],[Column12]]+Table1[[#This Row],[Column13]]</f>
        <v>86132.98</v>
      </c>
    </row>
    <row r="148" spans="1:14" x14ac:dyDescent="0.35">
      <c r="A148" s="29" t="s">
        <v>152</v>
      </c>
      <c r="B148" s="30">
        <v>2460</v>
      </c>
      <c r="C148" s="32">
        <v>604</v>
      </c>
      <c r="D148" s="32">
        <v>69</v>
      </c>
      <c r="E148" s="32">
        <v>673</v>
      </c>
      <c r="F148" s="33">
        <v>17375</v>
      </c>
      <c r="G148" s="34">
        <f t="shared" si="4"/>
        <v>7.6071363914678356E-4</v>
      </c>
      <c r="H148" s="35"/>
      <c r="I148" s="26">
        <v>0</v>
      </c>
      <c r="J148" s="26">
        <f>Table1[[#This Row],[Column6]]-Table1[[#This Row],[Column8]]-Table1[[#This Row],[Column9]]</f>
        <v>17375</v>
      </c>
      <c r="K148" s="36">
        <f t="shared" si="5"/>
        <v>7.612867608398472E-4</v>
      </c>
      <c r="L148" s="26">
        <f>ROUND(D$441*Table1[[#This Row],[Column11]],2)+0</f>
        <v>872.4</v>
      </c>
      <c r="M148" s="26"/>
      <c r="N148" s="26">
        <f>Table1[[#This Row],[Column10]]+Table1[[#This Row],[Column12]]+Table1[[#This Row],[Column13]]</f>
        <v>18247.400000000001</v>
      </c>
    </row>
    <row r="149" spans="1:14" x14ac:dyDescent="0.35">
      <c r="A149" s="29" t="s">
        <v>153</v>
      </c>
      <c r="B149" s="30">
        <v>2478</v>
      </c>
      <c r="C149" s="31">
        <v>1167</v>
      </c>
      <c r="D149" s="32"/>
      <c r="E149" s="31">
        <v>1167</v>
      </c>
      <c r="F149" s="33">
        <v>188965</v>
      </c>
      <c r="G149" s="34">
        <f t="shared" si="4"/>
        <v>8.273280737920689E-3</v>
      </c>
      <c r="H149" s="35"/>
      <c r="I149" s="26">
        <v>0</v>
      </c>
      <c r="J149" s="26">
        <f>Table1[[#This Row],[Column6]]-Table1[[#This Row],[Column8]]-Table1[[#This Row],[Column9]]</f>
        <v>188965</v>
      </c>
      <c r="K149" s="36">
        <f t="shared" si="5"/>
        <v>8.2795138280346309E-3</v>
      </c>
      <c r="L149" s="26">
        <f>ROUND(D$441*Table1[[#This Row],[Column11]],2)+0</f>
        <v>9487.9500000000007</v>
      </c>
      <c r="M149" s="26"/>
      <c r="N149" s="26">
        <f>Table1[[#This Row],[Column10]]+Table1[[#This Row],[Column12]]+Table1[[#This Row],[Column13]]</f>
        <v>198452.95</v>
      </c>
    </row>
    <row r="150" spans="1:14" x14ac:dyDescent="0.35">
      <c r="A150" s="29" t="s">
        <v>154</v>
      </c>
      <c r="B150" s="30">
        <v>2525</v>
      </c>
      <c r="C150" s="32">
        <v>327</v>
      </c>
      <c r="D150" s="32">
        <v>8</v>
      </c>
      <c r="E150" s="32">
        <v>335</v>
      </c>
      <c r="F150" s="33">
        <v>16575</v>
      </c>
      <c r="G150" s="34">
        <f t="shared" si="4"/>
        <v>7.2568797518606832E-4</v>
      </c>
      <c r="H150" s="35"/>
      <c r="I150" s="26">
        <v>0</v>
      </c>
      <c r="J150" s="26">
        <f>Table1[[#This Row],[Column6]]-Table1[[#This Row],[Column8]]-Table1[[#This Row],[Column9]]</f>
        <v>16575</v>
      </c>
      <c r="K150" s="36">
        <f t="shared" si="5"/>
        <v>7.2623470854218518E-4</v>
      </c>
      <c r="L150" s="26">
        <f>ROUND(D$441*Table1[[#This Row],[Column11]],2)+0</f>
        <v>832.23</v>
      </c>
      <c r="M150" s="26"/>
      <c r="N150" s="26">
        <f>Table1[[#This Row],[Column10]]+Table1[[#This Row],[Column12]]+Table1[[#This Row],[Column13]]</f>
        <v>17407.23</v>
      </c>
    </row>
    <row r="151" spans="1:14" x14ac:dyDescent="0.35">
      <c r="A151" s="29" t="s">
        <v>155</v>
      </c>
      <c r="B151" s="30">
        <v>2527</v>
      </c>
      <c r="C151" s="32">
        <v>192</v>
      </c>
      <c r="D151" s="32"/>
      <c r="E151" s="32">
        <v>192</v>
      </c>
      <c r="F151" s="33">
        <v>4980</v>
      </c>
      <c r="G151" s="34">
        <f t="shared" si="4"/>
        <v>2.1803475815545222E-4</v>
      </c>
      <c r="H151" s="35"/>
      <c r="I151" s="26">
        <v>0</v>
      </c>
      <c r="J151" s="26">
        <f>Table1[[#This Row],[Column6]]-Table1[[#This Row],[Column8]]-Table1[[#This Row],[Column9]]</f>
        <v>4980</v>
      </c>
      <c r="K151" s="36">
        <f t="shared" si="5"/>
        <v>2.1819902555294613E-4</v>
      </c>
      <c r="L151" s="26">
        <f>ROUND(D$441*Table1[[#This Row],[Column11]],2)+0</f>
        <v>250.05</v>
      </c>
      <c r="M151" s="26"/>
      <c r="N151" s="26">
        <f>Table1[[#This Row],[Column10]]+Table1[[#This Row],[Column12]]+Table1[[#This Row],[Column13]]</f>
        <v>5230.05</v>
      </c>
    </row>
    <row r="152" spans="1:14" x14ac:dyDescent="0.35">
      <c r="A152" s="29" t="s">
        <v>156</v>
      </c>
      <c r="B152" s="30">
        <v>2534</v>
      </c>
      <c r="C152" s="32">
        <v>195</v>
      </c>
      <c r="D152" s="32">
        <v>35</v>
      </c>
      <c r="E152" s="32">
        <v>230</v>
      </c>
      <c r="F152" s="33">
        <v>6865</v>
      </c>
      <c r="G152" s="34">
        <f t="shared" si="4"/>
        <v>3.0056397886288745E-4</v>
      </c>
      <c r="H152" s="35"/>
      <c r="I152" s="26">
        <v>0</v>
      </c>
      <c r="J152" s="26">
        <f>Table1[[#This Row],[Column6]]-Table1[[#This Row],[Column8]]-Table1[[#This Row],[Column9]]</f>
        <v>6865</v>
      </c>
      <c r="K152" s="36">
        <f t="shared" si="5"/>
        <v>3.0079042377931226E-4</v>
      </c>
      <c r="L152" s="26">
        <f>ROUND(D$441*Table1[[#This Row],[Column11]],2)+0</f>
        <v>344.69</v>
      </c>
      <c r="M152" s="26"/>
      <c r="N152" s="26">
        <f>Table1[[#This Row],[Column10]]+Table1[[#This Row],[Column12]]+Table1[[#This Row],[Column13]]</f>
        <v>7209.69</v>
      </c>
    </row>
    <row r="153" spans="1:14" x14ac:dyDescent="0.35">
      <c r="A153" s="29" t="s">
        <v>157</v>
      </c>
      <c r="B153" s="30">
        <v>2541</v>
      </c>
      <c r="C153" s="32">
        <v>210</v>
      </c>
      <c r="D153" s="32">
        <v>1</v>
      </c>
      <c r="E153" s="32">
        <v>211</v>
      </c>
      <c r="F153" s="33">
        <v>19305</v>
      </c>
      <c r="G153" s="34">
        <f t="shared" si="4"/>
        <v>8.4521305345200903E-4</v>
      </c>
      <c r="H153" s="35"/>
      <c r="I153" s="26">
        <v>0</v>
      </c>
      <c r="J153" s="26">
        <f>Table1[[#This Row],[Column6]]-Table1[[#This Row],[Column8]]-Table1[[#This Row],[Column9]]</f>
        <v>19305</v>
      </c>
      <c r="K153" s="36">
        <f t="shared" si="5"/>
        <v>8.4584983700795684E-4</v>
      </c>
      <c r="L153" s="26">
        <f>ROUND(D$441*Table1[[#This Row],[Column11]],2)+0</f>
        <v>969.31</v>
      </c>
      <c r="M153" s="26"/>
      <c r="N153" s="26">
        <f>Table1[[#This Row],[Column10]]+Table1[[#This Row],[Column12]]+Table1[[#This Row],[Column13]]</f>
        <v>20274.310000000001</v>
      </c>
    </row>
    <row r="154" spans="1:14" x14ac:dyDescent="0.35">
      <c r="A154" s="29" t="s">
        <v>158</v>
      </c>
      <c r="B154" s="30">
        <v>2562</v>
      </c>
      <c r="C154" s="31">
        <v>3275</v>
      </c>
      <c r="D154" s="32">
        <v>50</v>
      </c>
      <c r="E154" s="31">
        <v>3325</v>
      </c>
      <c r="F154" s="33">
        <v>89490</v>
      </c>
      <c r="G154" s="34">
        <f t="shared" si="4"/>
        <v>3.9180583348055057E-3</v>
      </c>
      <c r="H154" s="35"/>
      <c r="I154" s="26">
        <v>0</v>
      </c>
      <c r="J154" s="26">
        <f>Table1[[#This Row],[Column6]]-Table1[[#This Row],[Column8]]-Table1[[#This Row],[Column9]]</f>
        <v>89490</v>
      </c>
      <c r="K154" s="36">
        <f t="shared" si="5"/>
        <v>3.9210102001472182E-3</v>
      </c>
      <c r="L154" s="26">
        <f>ROUND(D$441*Table1[[#This Row],[Column11]],2)+0</f>
        <v>4493.3</v>
      </c>
      <c r="M154" s="26"/>
      <c r="N154" s="26">
        <f>Table1[[#This Row],[Column10]]+Table1[[#This Row],[Column12]]+Table1[[#This Row],[Column13]]</f>
        <v>93983.3</v>
      </c>
    </row>
    <row r="155" spans="1:14" x14ac:dyDescent="0.35">
      <c r="A155" s="29" t="s">
        <v>159</v>
      </c>
      <c r="B155" s="30">
        <v>2570</v>
      </c>
      <c r="C155" s="32">
        <v>443</v>
      </c>
      <c r="D155" s="32">
        <v>33</v>
      </c>
      <c r="E155" s="32">
        <v>476</v>
      </c>
      <c r="F155" s="33">
        <v>17275</v>
      </c>
      <c r="G155" s="34">
        <f t="shared" si="4"/>
        <v>7.5633543115169422E-4</v>
      </c>
      <c r="H155" s="35"/>
      <c r="I155" s="26">
        <v>0</v>
      </c>
      <c r="J155" s="26">
        <f>Table1[[#This Row],[Column6]]-Table1[[#This Row],[Column8]]-Table1[[#This Row],[Column9]]</f>
        <v>17275</v>
      </c>
      <c r="K155" s="36">
        <f t="shared" si="5"/>
        <v>7.5690525430263938E-4</v>
      </c>
      <c r="L155" s="26">
        <f>ROUND(D$441*Table1[[#This Row],[Column11]],2)+0</f>
        <v>867.38</v>
      </c>
      <c r="M155" s="26"/>
      <c r="N155" s="26">
        <f>Table1[[#This Row],[Column10]]+Table1[[#This Row],[Column12]]+Table1[[#This Row],[Column13]]</f>
        <v>18142.38</v>
      </c>
    </row>
    <row r="156" spans="1:14" x14ac:dyDescent="0.35">
      <c r="A156" s="29" t="s">
        <v>160</v>
      </c>
      <c r="B156" s="30">
        <v>2576</v>
      </c>
      <c r="C156" s="32">
        <v>221</v>
      </c>
      <c r="D156" s="32">
        <v>13</v>
      </c>
      <c r="E156" s="32">
        <v>234</v>
      </c>
      <c r="F156" s="33">
        <v>10430</v>
      </c>
      <c r="G156" s="34">
        <f t="shared" si="4"/>
        <v>4.5664709388782462E-4</v>
      </c>
      <c r="H156" s="35"/>
      <c r="I156" s="26">
        <v>0</v>
      </c>
      <c r="J156" s="26">
        <f>Table1[[#This Row],[Column6]]-Table1[[#This Row],[Column8]]-Table1[[#This Row],[Column9]]</f>
        <v>10430</v>
      </c>
      <c r="K156" s="36">
        <f t="shared" si="5"/>
        <v>4.569911318307687E-4</v>
      </c>
      <c r="L156" s="26">
        <f>ROUND(D$441*Table1[[#This Row],[Column11]],2)+0</f>
        <v>523.69000000000005</v>
      </c>
      <c r="M156" s="26"/>
      <c r="N156" s="26">
        <f>Table1[[#This Row],[Column10]]+Table1[[#This Row],[Column12]]+Table1[[#This Row],[Column13]]</f>
        <v>10953.69</v>
      </c>
    </row>
    <row r="157" spans="1:14" x14ac:dyDescent="0.35">
      <c r="A157" s="29" t="s">
        <v>161</v>
      </c>
      <c r="B157" s="30">
        <v>2583</v>
      </c>
      <c r="C157" s="31">
        <v>3030</v>
      </c>
      <c r="D157" s="32">
        <v>233</v>
      </c>
      <c r="E157" s="31">
        <v>3263</v>
      </c>
      <c r="F157" s="33">
        <v>128340</v>
      </c>
      <c r="G157" s="34">
        <f t="shared" si="4"/>
        <v>5.6189921408977385E-3</v>
      </c>
      <c r="H157" s="35"/>
      <c r="I157" s="26">
        <v>0</v>
      </c>
      <c r="J157" s="26">
        <f>Table1[[#This Row],[Column6]]-Table1[[#This Row],[Column8]]-Table1[[#This Row],[Column9]]</f>
        <v>128340</v>
      </c>
      <c r="K157" s="36">
        <f t="shared" si="5"/>
        <v>5.6232254898524311E-3</v>
      </c>
      <c r="L157" s="26">
        <f>ROUND(D$441*Table1[[#This Row],[Column11]],2)+0</f>
        <v>6443.96</v>
      </c>
      <c r="M157" s="26"/>
      <c r="N157" s="26">
        <f>Table1[[#This Row],[Column10]]+Table1[[#This Row],[Column12]]+Table1[[#This Row],[Column13]]</f>
        <v>134783.96</v>
      </c>
    </row>
    <row r="158" spans="1:14" x14ac:dyDescent="0.35">
      <c r="A158" s="29" t="s">
        <v>163</v>
      </c>
      <c r="B158" s="30">
        <v>2605</v>
      </c>
      <c r="C158" s="32">
        <v>344</v>
      </c>
      <c r="D158" s="32">
        <v>7</v>
      </c>
      <c r="E158" s="32">
        <v>351</v>
      </c>
      <c r="F158" s="33">
        <v>16030</v>
      </c>
      <c r="G158" s="34">
        <f t="shared" si="4"/>
        <v>7.0182674161283116E-4</v>
      </c>
      <c r="H158" s="35"/>
      <c r="I158" s="26">
        <v>0</v>
      </c>
      <c r="J158" s="26">
        <f>Table1[[#This Row],[Column6]]-Table1[[#This Row],[Column8]]-Table1[[#This Row],[Column9]]</f>
        <v>16030</v>
      </c>
      <c r="K158" s="36">
        <f t="shared" si="5"/>
        <v>7.0235549791440284E-4</v>
      </c>
      <c r="L158" s="26">
        <f>ROUND(D$441*Table1[[#This Row],[Column11]],2)+0</f>
        <v>804.87</v>
      </c>
      <c r="M158" s="26"/>
      <c r="N158" s="26">
        <f>Table1[[#This Row],[Column10]]+Table1[[#This Row],[Column12]]+Table1[[#This Row],[Column13]]</f>
        <v>16834.87</v>
      </c>
    </row>
    <row r="159" spans="1:14" x14ac:dyDescent="0.35">
      <c r="A159" s="29" t="s">
        <v>162</v>
      </c>
      <c r="B159" s="30">
        <v>2604</v>
      </c>
      <c r="C159" s="31">
        <v>4218</v>
      </c>
      <c r="D159" s="32">
        <v>245</v>
      </c>
      <c r="E159" s="31">
        <v>4463</v>
      </c>
      <c r="F159" s="33">
        <v>140440</v>
      </c>
      <c r="G159" s="34">
        <f t="shared" si="4"/>
        <v>6.148755308303556E-3</v>
      </c>
      <c r="H159" s="35"/>
      <c r="I159" s="26">
        <v>0</v>
      </c>
      <c r="J159" s="26">
        <f>Table1[[#This Row],[Column6]]-Table1[[#This Row],[Column8]]-Table1[[#This Row],[Column9]]</f>
        <v>140440</v>
      </c>
      <c r="K159" s="36">
        <f t="shared" si="5"/>
        <v>6.1533877808545691E-3</v>
      </c>
      <c r="L159" s="26">
        <f>ROUND(D$441*Table1[[#This Row],[Column11]],2)+0</f>
        <v>7051.51</v>
      </c>
      <c r="M159" s="26"/>
      <c r="N159" s="26">
        <f>Table1[[#This Row],[Column10]]+Table1[[#This Row],[Column12]]+Table1[[#This Row],[Column13]]</f>
        <v>147491.51</v>
      </c>
    </row>
    <row r="160" spans="1:14" x14ac:dyDescent="0.35">
      <c r="A160" s="29" t="s">
        <v>164</v>
      </c>
      <c r="B160" s="30">
        <v>2611</v>
      </c>
      <c r="C160" s="31">
        <v>3740</v>
      </c>
      <c r="D160" s="32">
        <v>222</v>
      </c>
      <c r="E160" s="31">
        <v>3962</v>
      </c>
      <c r="F160" s="33">
        <v>157110</v>
      </c>
      <c r="G160" s="34">
        <f t="shared" si="4"/>
        <v>6.878602581084959E-3</v>
      </c>
      <c r="H160" s="35"/>
      <c r="I160" s="26">
        <v>0</v>
      </c>
      <c r="J160" s="26">
        <f>Table1[[#This Row],[Column6]]-Table1[[#This Row],[Column8]]-Table1[[#This Row],[Column9]]</f>
        <v>157110</v>
      </c>
      <c r="K160" s="36">
        <f t="shared" si="5"/>
        <v>6.8837849206071014E-3</v>
      </c>
      <c r="L160" s="26">
        <f>ROUND(D$441*Table1[[#This Row],[Column11]],2)+0</f>
        <v>7888.51</v>
      </c>
      <c r="M160" s="26"/>
      <c r="N160" s="26">
        <f>Table1[[#This Row],[Column10]]+Table1[[#This Row],[Column12]]+Table1[[#This Row],[Column13]]</f>
        <v>164998.51</v>
      </c>
    </row>
    <row r="161" spans="1:14" x14ac:dyDescent="0.35">
      <c r="A161" s="29" t="s">
        <v>165</v>
      </c>
      <c r="B161" s="30">
        <v>2618</v>
      </c>
      <c r="C161" s="32">
        <v>462</v>
      </c>
      <c r="D161" s="32">
        <v>6</v>
      </c>
      <c r="E161" s="32">
        <v>468</v>
      </c>
      <c r="F161" s="33">
        <v>47125</v>
      </c>
      <c r="G161" s="34">
        <f t="shared" si="4"/>
        <v>2.0632305176858808E-3</v>
      </c>
      <c r="H161" s="35"/>
      <c r="I161" s="26">
        <v>0</v>
      </c>
      <c r="J161" s="26">
        <f>Table1[[#This Row],[Column6]]-Table1[[#This Row],[Column8]]-Table1[[#This Row],[Column9]]</f>
        <v>47125</v>
      </c>
      <c r="K161" s="36">
        <f t="shared" si="5"/>
        <v>2.0647849556591539E-3</v>
      </c>
      <c r="L161" s="26">
        <f>ROUND(D$441*Table1[[#This Row],[Column11]],2)+0</f>
        <v>2366.15</v>
      </c>
      <c r="M161" s="26"/>
      <c r="N161" s="26">
        <f>Table1[[#This Row],[Column10]]+Table1[[#This Row],[Column12]]+Table1[[#This Row],[Column13]]</f>
        <v>49491.15</v>
      </c>
    </row>
    <row r="162" spans="1:14" x14ac:dyDescent="0.35">
      <c r="A162" s="29" t="s">
        <v>166</v>
      </c>
      <c r="B162" s="30">
        <v>2625</v>
      </c>
      <c r="C162" s="32">
        <v>298</v>
      </c>
      <c r="D162" s="32">
        <v>12</v>
      </c>
      <c r="E162" s="32">
        <v>310</v>
      </c>
      <c r="F162" s="33">
        <v>9555</v>
      </c>
      <c r="G162" s="34">
        <f t="shared" si="4"/>
        <v>4.1833777393079235E-4</v>
      </c>
      <c r="H162" s="35"/>
      <c r="I162" s="26">
        <v>0</v>
      </c>
      <c r="J162" s="26">
        <f>Table1[[#This Row],[Column6]]-Table1[[#This Row],[Column8]]-Table1[[#This Row],[Column9]]</f>
        <v>9555</v>
      </c>
      <c r="K162" s="36">
        <f t="shared" si="5"/>
        <v>4.1865294963020085E-4</v>
      </c>
      <c r="L162" s="26">
        <f>ROUND(D$441*Table1[[#This Row],[Column11]],2)+0</f>
        <v>479.76</v>
      </c>
      <c r="M162" s="26"/>
      <c r="N162" s="26">
        <f>Table1[[#This Row],[Column10]]+Table1[[#This Row],[Column12]]+Table1[[#This Row],[Column13]]</f>
        <v>10034.76</v>
      </c>
    </row>
    <row r="163" spans="1:14" x14ac:dyDescent="0.35">
      <c r="A163" s="29" t="s">
        <v>167</v>
      </c>
      <c r="B163" s="30">
        <v>2632</v>
      </c>
      <c r="C163" s="32">
        <v>326</v>
      </c>
      <c r="D163" s="32">
        <v>60</v>
      </c>
      <c r="E163" s="32">
        <v>386</v>
      </c>
      <c r="F163" s="33">
        <v>11965</v>
      </c>
      <c r="G163" s="34">
        <f t="shared" si="4"/>
        <v>5.2385258661244698E-4</v>
      </c>
      <c r="H163" s="35"/>
      <c r="I163" s="26">
        <v>0</v>
      </c>
      <c r="J163" s="26">
        <f>Table1[[#This Row],[Column6]]-Table1[[#This Row],[Column8]]-Table1[[#This Row],[Column9]]</f>
        <v>11965</v>
      </c>
      <c r="K163" s="36">
        <f t="shared" si="5"/>
        <v>5.2424725717690774E-4</v>
      </c>
      <c r="L163" s="26">
        <f>ROUND(D$441*Table1[[#This Row],[Column11]],2)+0</f>
        <v>600.76</v>
      </c>
      <c r="M163" s="26"/>
      <c r="N163" s="26">
        <f>Table1[[#This Row],[Column10]]+Table1[[#This Row],[Column12]]+Table1[[#This Row],[Column13]]</f>
        <v>12565.76</v>
      </c>
    </row>
    <row r="164" spans="1:14" x14ac:dyDescent="0.35">
      <c r="A164" s="29" t="s">
        <v>168</v>
      </c>
      <c r="B164" s="30">
        <v>2639</v>
      </c>
      <c r="C164" s="32">
        <v>376</v>
      </c>
      <c r="D164" s="32"/>
      <c r="E164" s="32">
        <v>376</v>
      </c>
      <c r="F164" s="33">
        <v>20790</v>
      </c>
      <c r="G164" s="34">
        <f t="shared" si="4"/>
        <v>9.1022944217908667E-4</v>
      </c>
      <c r="H164" s="35"/>
      <c r="I164" s="26">
        <v>0</v>
      </c>
      <c r="J164" s="26">
        <f>Table1[[#This Row],[Column6]]-Table1[[#This Row],[Column8]]-Table1[[#This Row],[Column9]]</f>
        <v>20790</v>
      </c>
      <c r="K164" s="36">
        <f t="shared" si="5"/>
        <v>9.1091520908549196E-4</v>
      </c>
      <c r="L164" s="26">
        <f>ROUND(D$441*Table1[[#This Row],[Column11]],2)+0</f>
        <v>1043.8699999999999</v>
      </c>
      <c r="M164" s="26"/>
      <c r="N164" s="26">
        <f>Table1[[#This Row],[Column10]]+Table1[[#This Row],[Column12]]+Table1[[#This Row],[Column13]]</f>
        <v>21833.87</v>
      </c>
    </row>
    <row r="165" spans="1:14" x14ac:dyDescent="0.35">
      <c r="A165" s="29" t="s">
        <v>169</v>
      </c>
      <c r="B165" s="30">
        <v>2646</v>
      </c>
      <c r="C165" s="32">
        <v>732</v>
      </c>
      <c r="D165" s="32"/>
      <c r="E165" s="32">
        <v>732</v>
      </c>
      <c r="F165" s="33">
        <v>44680</v>
      </c>
      <c r="G165" s="34">
        <f t="shared" si="4"/>
        <v>1.9561833322059448E-3</v>
      </c>
      <c r="H165" s="35"/>
      <c r="I165" s="26">
        <v>0</v>
      </c>
      <c r="J165" s="26">
        <f>Table1[[#This Row],[Column6]]-Table1[[#This Row],[Column8]]-Table1[[#This Row],[Column9]]</f>
        <v>44680</v>
      </c>
      <c r="K165" s="36">
        <f t="shared" si="5"/>
        <v>1.9576571208244245E-3</v>
      </c>
      <c r="L165" s="26">
        <f>ROUND(D$441*Table1[[#This Row],[Column11]],2)+0</f>
        <v>2243.39</v>
      </c>
      <c r="M165" s="26"/>
      <c r="N165" s="26">
        <f>Table1[[#This Row],[Column10]]+Table1[[#This Row],[Column12]]+Table1[[#This Row],[Column13]]</f>
        <v>46923.39</v>
      </c>
    </row>
    <row r="166" spans="1:14" x14ac:dyDescent="0.35">
      <c r="A166" s="29" t="s">
        <v>170</v>
      </c>
      <c r="B166" s="30">
        <v>2660</v>
      </c>
      <c r="C166" s="32">
        <v>283</v>
      </c>
      <c r="D166" s="32"/>
      <c r="E166" s="32">
        <v>283</v>
      </c>
      <c r="F166" s="33">
        <v>20125</v>
      </c>
      <c r="G166" s="34">
        <f t="shared" si="4"/>
        <v>8.8111435901174211E-4</v>
      </c>
      <c r="H166" s="35"/>
      <c r="I166" s="26">
        <v>0</v>
      </c>
      <c r="J166" s="26">
        <f>Table1[[#This Row],[Column6]]-Table1[[#This Row],[Column8]]-Table1[[#This Row],[Column9]]</f>
        <v>20125</v>
      </c>
      <c r="K166" s="36">
        <f t="shared" si="5"/>
        <v>8.8177819061306044E-4</v>
      </c>
      <c r="L166" s="26">
        <f>ROUND(D$441*Table1[[#This Row],[Column11]],2)+0</f>
        <v>1010.48</v>
      </c>
      <c r="M166" s="26"/>
      <c r="N166" s="26">
        <f>Table1[[#This Row],[Column10]]+Table1[[#This Row],[Column12]]+Table1[[#This Row],[Column13]]</f>
        <v>21135.48</v>
      </c>
    </row>
    <row r="167" spans="1:14" x14ac:dyDescent="0.35">
      <c r="A167" s="29" t="s">
        <v>171</v>
      </c>
      <c r="B167" s="30">
        <v>2695</v>
      </c>
      <c r="C167" s="32">
        <v>583</v>
      </c>
      <c r="D167" s="32"/>
      <c r="E167" s="32">
        <v>583</v>
      </c>
      <c r="F167" s="33">
        <v>22515</v>
      </c>
      <c r="G167" s="34">
        <f t="shared" si="4"/>
        <v>9.8575353009437879E-4</v>
      </c>
      <c r="H167" s="35"/>
      <c r="I167" s="26">
        <v>0</v>
      </c>
      <c r="J167" s="26">
        <f>Table1[[#This Row],[Column6]]-Table1[[#This Row],[Column8]]-Table1[[#This Row],[Column9]]</f>
        <v>22515</v>
      </c>
      <c r="K167" s="36">
        <f t="shared" si="5"/>
        <v>9.8649619685232579E-4</v>
      </c>
      <c r="L167" s="26">
        <f>ROUND(D$441*Table1[[#This Row],[Column11]],2)+0</f>
        <v>1130.48</v>
      </c>
      <c r="M167" s="26"/>
      <c r="N167" s="26">
        <f>Table1[[#This Row],[Column10]]+Table1[[#This Row],[Column12]]+Table1[[#This Row],[Column13]]</f>
        <v>23645.48</v>
      </c>
    </row>
    <row r="168" spans="1:14" x14ac:dyDescent="0.35">
      <c r="A168" s="29" t="s">
        <v>172</v>
      </c>
      <c r="B168" s="30">
        <v>2702</v>
      </c>
      <c r="C168" s="32">
        <v>604</v>
      </c>
      <c r="D168" s="32">
        <v>35</v>
      </c>
      <c r="E168" s="32">
        <v>639</v>
      </c>
      <c r="F168" s="33">
        <v>53275</v>
      </c>
      <c r="G168" s="34">
        <f t="shared" si="4"/>
        <v>2.3324903093838788E-3</v>
      </c>
      <c r="H168" s="35"/>
      <c r="I168" s="26">
        <v>0</v>
      </c>
      <c r="J168" s="26">
        <f>Table1[[#This Row],[Column6]]-Table1[[#This Row],[Column8]]-Table1[[#This Row],[Column9]]</f>
        <v>53275</v>
      </c>
      <c r="K168" s="36">
        <f t="shared" si="5"/>
        <v>2.3342476076974308E-3</v>
      </c>
      <c r="L168" s="26">
        <f>ROUND(D$441*Table1[[#This Row],[Column11]],2)+0</f>
        <v>2674.94</v>
      </c>
      <c r="M168" s="26"/>
      <c r="N168" s="26">
        <f>Table1[[#This Row],[Column10]]+Table1[[#This Row],[Column12]]+Table1[[#This Row],[Column13]]</f>
        <v>55949.94</v>
      </c>
    </row>
    <row r="169" spans="1:14" x14ac:dyDescent="0.35">
      <c r="A169" s="29" t="s">
        <v>173</v>
      </c>
      <c r="B169" s="30">
        <v>2730</v>
      </c>
      <c r="C169" s="32">
        <v>314</v>
      </c>
      <c r="D169" s="32">
        <v>37</v>
      </c>
      <c r="E169" s="32">
        <v>351</v>
      </c>
      <c r="F169" s="33">
        <v>11500</v>
      </c>
      <c r="G169" s="34">
        <f t="shared" si="4"/>
        <v>5.0349391943528121E-4</v>
      </c>
      <c r="H169" s="35"/>
      <c r="I169" s="26">
        <v>0</v>
      </c>
      <c r="J169" s="26">
        <f>Table1[[#This Row],[Column6]]-Table1[[#This Row],[Column8]]-Table1[[#This Row],[Column9]]</f>
        <v>11500</v>
      </c>
      <c r="K169" s="36">
        <f t="shared" si="5"/>
        <v>5.0387325177889163E-4</v>
      </c>
      <c r="L169" s="26">
        <f>ROUND(D$441*Table1[[#This Row],[Column11]],2)+0</f>
        <v>577.41999999999996</v>
      </c>
      <c r="M169" s="26"/>
      <c r="N169" s="26">
        <f>Table1[[#This Row],[Column10]]+Table1[[#This Row],[Column12]]+Table1[[#This Row],[Column13]]</f>
        <v>12077.42</v>
      </c>
    </row>
    <row r="170" spans="1:14" x14ac:dyDescent="0.35">
      <c r="A170" s="29" t="s">
        <v>174</v>
      </c>
      <c r="B170" s="30">
        <v>2737</v>
      </c>
      <c r="C170" s="32">
        <v>157</v>
      </c>
      <c r="D170" s="32"/>
      <c r="E170" s="32">
        <v>157</v>
      </c>
      <c r="F170" s="33">
        <v>6860</v>
      </c>
      <c r="G170" s="34">
        <f t="shared" si="4"/>
        <v>3.0034506846313299E-4</v>
      </c>
      <c r="H170" s="35"/>
      <c r="I170" s="26">
        <v>0</v>
      </c>
      <c r="J170" s="26">
        <f>Table1[[#This Row],[Column6]]-Table1[[#This Row],[Column8]]-Table1[[#This Row],[Column9]]</f>
        <v>6860</v>
      </c>
      <c r="K170" s="36">
        <f t="shared" si="5"/>
        <v>3.0057134845245192E-4</v>
      </c>
      <c r="L170" s="26">
        <f>ROUND(D$441*Table1[[#This Row],[Column11]],2)+0</f>
        <v>344.44</v>
      </c>
      <c r="M170" s="26"/>
      <c r="N170" s="26">
        <f>Table1[[#This Row],[Column10]]+Table1[[#This Row],[Column12]]+Table1[[#This Row],[Column13]]</f>
        <v>7204.44</v>
      </c>
    </row>
    <row r="171" spans="1:14" x14ac:dyDescent="0.35">
      <c r="A171" s="29" t="s">
        <v>175</v>
      </c>
      <c r="B171" s="30">
        <v>2758</v>
      </c>
      <c r="C171" s="31">
        <v>1897</v>
      </c>
      <c r="D171" s="32">
        <v>39</v>
      </c>
      <c r="E171" s="31">
        <v>1936</v>
      </c>
      <c r="F171" s="33">
        <v>83565</v>
      </c>
      <c r="G171" s="34">
        <f t="shared" si="4"/>
        <v>3.6586495110964589E-3</v>
      </c>
      <c r="H171" s="35"/>
      <c r="I171" s="26">
        <v>0</v>
      </c>
      <c r="J171" s="26">
        <f>Table1[[#This Row],[Column6]]-Table1[[#This Row],[Column8]]-Table1[[#This Row],[Column9]]</f>
        <v>83565</v>
      </c>
      <c r="K171" s="36">
        <f t="shared" si="5"/>
        <v>3.6614059378176594E-3</v>
      </c>
      <c r="L171" s="26">
        <f>ROUND(D$441*Table1[[#This Row],[Column11]],2)+0</f>
        <v>4195.8100000000004</v>
      </c>
      <c r="M171" s="26"/>
      <c r="N171" s="26">
        <f>Table1[[#This Row],[Column10]]+Table1[[#This Row],[Column12]]+Table1[[#This Row],[Column13]]</f>
        <v>87760.81</v>
      </c>
    </row>
    <row r="172" spans="1:14" x14ac:dyDescent="0.35">
      <c r="A172" s="29" t="s">
        <v>176</v>
      </c>
      <c r="B172" s="30">
        <v>2793</v>
      </c>
      <c r="C172" s="31">
        <v>7039</v>
      </c>
      <c r="D172" s="32">
        <v>573</v>
      </c>
      <c r="E172" s="31">
        <v>7612</v>
      </c>
      <c r="F172" s="33">
        <v>232425</v>
      </c>
      <c r="G172" s="34">
        <f t="shared" si="4"/>
        <v>1.0176049932586542E-2</v>
      </c>
      <c r="H172" s="35"/>
      <c r="I172" s="26">
        <v>0</v>
      </c>
      <c r="J172" s="26">
        <f>Table1[[#This Row],[Column6]]-Table1[[#This Row],[Column8]]-Table1[[#This Row],[Column9]]</f>
        <v>232425</v>
      </c>
      <c r="K172" s="36">
        <f t="shared" si="5"/>
        <v>1.0183716569105121E-2</v>
      </c>
      <c r="L172" s="26">
        <f>ROUND(D$441*Table1[[#This Row],[Column11]],2)+0</f>
        <v>11670.08</v>
      </c>
      <c r="M172" s="26"/>
      <c r="N172" s="26">
        <f>Table1[[#This Row],[Column10]]+Table1[[#This Row],[Column12]]+Table1[[#This Row],[Column13]]</f>
        <v>244095.08</v>
      </c>
    </row>
    <row r="173" spans="1:14" x14ac:dyDescent="0.35">
      <c r="A173" s="29" t="s">
        <v>177</v>
      </c>
      <c r="B173" s="30">
        <v>1376</v>
      </c>
      <c r="C173" s="31">
        <v>2305</v>
      </c>
      <c r="D173" s="32">
        <v>199</v>
      </c>
      <c r="E173" s="31">
        <v>2504</v>
      </c>
      <c r="F173" s="33">
        <v>204595</v>
      </c>
      <c r="G173" s="34">
        <f t="shared" si="4"/>
        <v>8.9575946475531614E-3</v>
      </c>
      <c r="H173" s="35"/>
      <c r="I173" s="26">
        <v>0</v>
      </c>
      <c r="J173" s="26">
        <f>Table1[[#This Row],[Column6]]-Table1[[#This Row],[Column8]]-Table1[[#This Row],[Column9]]</f>
        <v>204595</v>
      </c>
      <c r="K173" s="36">
        <f t="shared" si="5"/>
        <v>8.9643432998002034E-3</v>
      </c>
      <c r="L173" s="26">
        <f>ROUND(D$441*Table1[[#This Row],[Column11]],2)+0</f>
        <v>10272.73</v>
      </c>
      <c r="M173" s="26"/>
      <c r="N173" s="26">
        <f>Table1[[#This Row],[Column10]]+Table1[[#This Row],[Column12]]+Table1[[#This Row],[Column13]]</f>
        <v>214867.73</v>
      </c>
    </row>
    <row r="174" spans="1:14" x14ac:dyDescent="0.35">
      <c r="A174" s="29" t="s">
        <v>178</v>
      </c>
      <c r="B174" s="30">
        <v>2800</v>
      </c>
      <c r="C174" s="31">
        <v>1096</v>
      </c>
      <c r="D174" s="32">
        <v>91</v>
      </c>
      <c r="E174" s="31">
        <v>1187</v>
      </c>
      <c r="F174" s="33">
        <v>74855</v>
      </c>
      <c r="G174" s="34">
        <f t="shared" si="4"/>
        <v>3.277307594724172E-3</v>
      </c>
      <c r="H174" s="35"/>
      <c r="I174" s="26">
        <v>0</v>
      </c>
      <c r="J174" s="26">
        <f>Table1[[#This Row],[Column6]]-Table1[[#This Row],[Column8]]-Table1[[#This Row],[Column9]]</f>
        <v>74855</v>
      </c>
      <c r="K174" s="36">
        <f t="shared" si="5"/>
        <v>3.2797767184268639E-3</v>
      </c>
      <c r="L174" s="26">
        <f>ROUND(D$441*Table1[[#This Row],[Column11]],2)+0</f>
        <v>3758.48</v>
      </c>
      <c r="M174" s="26"/>
      <c r="N174" s="26">
        <f>Table1[[#This Row],[Column10]]+Table1[[#This Row],[Column12]]+Table1[[#This Row],[Column13]]</f>
        <v>78613.48</v>
      </c>
    </row>
    <row r="175" spans="1:14" x14ac:dyDescent="0.35">
      <c r="A175" s="29" t="s">
        <v>179</v>
      </c>
      <c r="B175" s="30">
        <v>2814</v>
      </c>
      <c r="C175" s="32">
        <v>500</v>
      </c>
      <c r="D175" s="32">
        <v>42</v>
      </c>
      <c r="E175" s="32">
        <v>542</v>
      </c>
      <c r="F175" s="33">
        <v>47050</v>
      </c>
      <c r="G175" s="34">
        <f t="shared" si="4"/>
        <v>2.0599468616895635E-3</v>
      </c>
      <c r="H175" s="35"/>
      <c r="I175" s="26">
        <v>0</v>
      </c>
      <c r="J175" s="26">
        <f>Table1[[#This Row],[Column6]]-Table1[[#This Row],[Column8]]-Table1[[#This Row],[Column9]]</f>
        <v>47050</v>
      </c>
      <c r="K175" s="36">
        <f t="shared" si="5"/>
        <v>2.0614988257562478E-3</v>
      </c>
      <c r="L175" s="26">
        <f>ROUND(D$441*Table1[[#This Row],[Column11]],2)+0</f>
        <v>2362.38</v>
      </c>
      <c r="M175" s="26"/>
      <c r="N175" s="26">
        <f>Table1[[#This Row],[Column10]]+Table1[[#This Row],[Column12]]+Table1[[#This Row],[Column13]]</f>
        <v>49412.38</v>
      </c>
    </row>
    <row r="176" spans="1:14" x14ac:dyDescent="0.35">
      <c r="A176" s="29" t="s">
        <v>180</v>
      </c>
      <c r="B176" s="30">
        <v>5960</v>
      </c>
      <c r="C176" s="32">
        <v>582</v>
      </c>
      <c r="D176" s="32"/>
      <c r="E176" s="32">
        <v>582</v>
      </c>
      <c r="F176" s="33">
        <v>33355</v>
      </c>
      <c r="G176" s="34">
        <f t="shared" si="4"/>
        <v>1.46035127676207E-3</v>
      </c>
      <c r="H176" s="35"/>
      <c r="I176" s="26">
        <v>0</v>
      </c>
      <c r="J176" s="26">
        <f>Table1[[#This Row],[Column6]]-Table1[[#This Row],[Column8]]-Table1[[#This Row],[Column9]]</f>
        <v>33355</v>
      </c>
      <c r="K176" s="36">
        <f t="shared" si="5"/>
        <v>1.4614515054856463E-3</v>
      </c>
      <c r="L176" s="26">
        <f>ROUND(D$441*Table1[[#This Row],[Column11]],2)+0</f>
        <v>1674.76</v>
      </c>
      <c r="M176" s="26"/>
      <c r="N176" s="26">
        <f>Table1[[#This Row],[Column10]]+Table1[[#This Row],[Column12]]+Table1[[#This Row],[Column13]]</f>
        <v>35029.760000000002</v>
      </c>
    </row>
    <row r="177" spans="1:14" x14ac:dyDescent="0.35">
      <c r="A177" s="29" t="s">
        <v>181</v>
      </c>
      <c r="B177" s="30">
        <v>2828</v>
      </c>
      <c r="C177" s="32">
        <v>724</v>
      </c>
      <c r="D177" s="32">
        <v>87</v>
      </c>
      <c r="E177" s="32">
        <v>811</v>
      </c>
      <c r="F177" s="33">
        <v>48555</v>
      </c>
      <c r="G177" s="34">
        <f t="shared" si="4"/>
        <v>2.1258388920156589E-3</v>
      </c>
      <c r="H177" s="35"/>
      <c r="I177" s="26">
        <v>0</v>
      </c>
      <c r="J177" s="26">
        <f>Table1[[#This Row],[Column6]]-Table1[[#This Row],[Column8]]-Table1[[#This Row],[Column9]]</f>
        <v>48555</v>
      </c>
      <c r="K177" s="36">
        <f t="shared" si="5"/>
        <v>2.1274404991412249E-3</v>
      </c>
      <c r="L177" s="26">
        <f>ROUND(D$441*Table1[[#This Row],[Column11]],2)+0</f>
        <v>2437.9499999999998</v>
      </c>
      <c r="M177" s="26"/>
      <c r="N177" s="26">
        <f>Table1[[#This Row],[Column10]]+Table1[[#This Row],[Column12]]+Table1[[#This Row],[Column13]]</f>
        <v>50992.95</v>
      </c>
    </row>
    <row r="178" spans="1:14" x14ac:dyDescent="0.35">
      <c r="A178" s="29" t="s">
        <v>182</v>
      </c>
      <c r="B178" s="30">
        <v>2835</v>
      </c>
      <c r="C178" s="31">
        <v>2972</v>
      </c>
      <c r="D178" s="32">
        <v>72</v>
      </c>
      <c r="E178" s="31">
        <v>3044</v>
      </c>
      <c r="F178" s="33">
        <v>77570</v>
      </c>
      <c r="G178" s="34">
        <f t="shared" si="4"/>
        <v>3.3961759417908493E-3</v>
      </c>
      <c r="H178" s="35"/>
      <c r="I178" s="26">
        <v>0</v>
      </c>
      <c r="J178" s="26">
        <f>Table1[[#This Row],[Column6]]-Table1[[#This Row],[Column8]]-Table1[[#This Row],[Column9]]</f>
        <v>77570</v>
      </c>
      <c r="K178" s="36">
        <f t="shared" si="5"/>
        <v>3.3987346209120545E-3</v>
      </c>
      <c r="L178" s="26">
        <f>ROUND(D$441*Table1[[#This Row],[Column11]],2)+0</f>
        <v>3894.8</v>
      </c>
      <c r="M178" s="26"/>
      <c r="N178" s="26">
        <f>Table1[[#This Row],[Column10]]+Table1[[#This Row],[Column12]]+Table1[[#This Row],[Column13]]</f>
        <v>81464.800000000003</v>
      </c>
    </row>
    <row r="179" spans="1:14" x14ac:dyDescent="0.35">
      <c r="A179" s="29" t="s">
        <v>183</v>
      </c>
      <c r="B179" s="30">
        <v>2842</v>
      </c>
      <c r="C179" s="32">
        <v>124</v>
      </c>
      <c r="D179" s="32"/>
      <c r="E179" s="32">
        <v>124</v>
      </c>
      <c r="F179" s="33">
        <v>2155</v>
      </c>
      <c r="G179" s="34">
        <f t="shared" si="4"/>
        <v>9.4350382294176611E-5</v>
      </c>
      <c r="H179" s="35"/>
      <c r="I179" s="26">
        <v>0</v>
      </c>
      <c r="J179" s="26">
        <f>Table1[[#This Row],[Column6]]-Table1[[#This Row],[Column8]]-Table1[[#This Row],[Column9]]</f>
        <v>2155</v>
      </c>
      <c r="K179" s="36">
        <f t="shared" si="5"/>
        <v>9.4421465876827089E-5</v>
      </c>
      <c r="L179" s="26">
        <f>ROUND(D$441*Table1[[#This Row],[Column11]],2)+0</f>
        <v>108.2</v>
      </c>
      <c r="M179" s="26"/>
      <c r="N179" s="26">
        <f>Table1[[#This Row],[Column10]]+Table1[[#This Row],[Column12]]+Table1[[#This Row],[Column13]]</f>
        <v>2263.1999999999998</v>
      </c>
    </row>
    <row r="180" spans="1:14" x14ac:dyDescent="0.35">
      <c r="A180" s="29" t="s">
        <v>185</v>
      </c>
      <c r="B180" s="30">
        <v>1848</v>
      </c>
      <c r="C180" s="32">
        <v>578</v>
      </c>
      <c r="D180" s="32"/>
      <c r="E180" s="32">
        <v>578</v>
      </c>
      <c r="F180" s="33">
        <v>13900</v>
      </c>
      <c r="G180" s="34">
        <f t="shared" si="4"/>
        <v>6.0857091131742691E-4</v>
      </c>
      <c r="H180" s="35"/>
      <c r="I180" s="26">
        <v>0</v>
      </c>
      <c r="J180" s="26">
        <f>Table1[[#This Row],[Column6]]-Table1[[#This Row],[Column8]]-Table1[[#This Row],[Column9]]</f>
        <v>13900</v>
      </c>
      <c r="K180" s="36">
        <f t="shared" si="5"/>
        <v>6.0902940867187778E-4</v>
      </c>
      <c r="L180" s="26">
        <f>ROUND(D$441*Table1[[#This Row],[Column11]],2)+0</f>
        <v>697.92</v>
      </c>
      <c r="M180" s="26"/>
      <c r="N180" s="26">
        <f>Table1[[#This Row],[Column10]]+Table1[[#This Row],[Column12]]+Table1[[#This Row],[Column13]]</f>
        <v>14597.92</v>
      </c>
    </row>
    <row r="181" spans="1:14" x14ac:dyDescent="0.35">
      <c r="A181" s="29" t="s">
        <v>186</v>
      </c>
      <c r="B181" s="30">
        <v>2849</v>
      </c>
      <c r="C181" s="31">
        <v>1643</v>
      </c>
      <c r="D181" s="32">
        <v>78</v>
      </c>
      <c r="E181" s="31">
        <v>1721</v>
      </c>
      <c r="F181" s="33">
        <v>85265</v>
      </c>
      <c r="G181" s="34">
        <f t="shared" si="4"/>
        <v>3.7330790470129784E-3</v>
      </c>
      <c r="H181" s="35"/>
      <c r="I181" s="26">
        <v>0</v>
      </c>
      <c r="J181" s="26">
        <f>Table1[[#This Row],[Column6]]-Table1[[#This Row],[Column8]]-Table1[[#This Row],[Column9]]</f>
        <v>85265</v>
      </c>
      <c r="K181" s="36">
        <f t="shared" si="5"/>
        <v>3.7358915489501912E-3</v>
      </c>
      <c r="L181" s="26">
        <f>ROUND(D$441*Table1[[#This Row],[Column11]],2)+0</f>
        <v>4281.16</v>
      </c>
      <c r="M181" s="26"/>
      <c r="N181" s="26">
        <f>Table1[[#This Row],[Column10]]+Table1[[#This Row],[Column12]]+Table1[[#This Row],[Column13]]</f>
        <v>89546.16</v>
      </c>
    </row>
    <row r="182" spans="1:14" x14ac:dyDescent="0.35">
      <c r="A182" s="29" t="s">
        <v>187</v>
      </c>
      <c r="B182" s="30">
        <v>2856</v>
      </c>
      <c r="C182" s="32">
        <v>739</v>
      </c>
      <c r="D182" s="32">
        <v>41</v>
      </c>
      <c r="E182" s="32">
        <v>780</v>
      </c>
      <c r="F182" s="33">
        <v>20770</v>
      </c>
      <c r="G182" s="34">
        <f t="shared" si="4"/>
        <v>9.0935380058006882E-4</v>
      </c>
      <c r="H182" s="35"/>
      <c r="I182" s="26">
        <v>0</v>
      </c>
      <c r="J182" s="26">
        <f>Table1[[#This Row],[Column6]]-Table1[[#This Row],[Column8]]-Table1[[#This Row],[Column9]]</f>
        <v>20770</v>
      </c>
      <c r="K182" s="36">
        <f t="shared" si="5"/>
        <v>9.1003890777805038E-4</v>
      </c>
      <c r="L182" s="26">
        <f>ROUND(D$441*Table1[[#This Row],[Column11]],2)+0</f>
        <v>1042.8599999999999</v>
      </c>
      <c r="M182" s="26"/>
      <c r="N182" s="26">
        <f>Table1[[#This Row],[Column10]]+Table1[[#This Row],[Column12]]+Table1[[#This Row],[Column13]]</f>
        <v>21812.86</v>
      </c>
    </row>
    <row r="183" spans="1:14" x14ac:dyDescent="0.35">
      <c r="A183" s="29" t="s">
        <v>188</v>
      </c>
      <c r="B183" s="30">
        <v>2863</v>
      </c>
      <c r="C183" s="32">
        <v>180</v>
      </c>
      <c r="D183" s="32"/>
      <c r="E183" s="32">
        <v>180</v>
      </c>
      <c r="F183" s="33">
        <v>9305</v>
      </c>
      <c r="G183" s="34">
        <f t="shared" si="4"/>
        <v>4.0739225394306885E-4</v>
      </c>
      <c r="H183" s="35"/>
      <c r="I183" s="26">
        <v>0</v>
      </c>
      <c r="J183" s="26">
        <f>Table1[[#This Row],[Column6]]-Table1[[#This Row],[Column8]]-Table1[[#This Row],[Column9]]</f>
        <v>9305</v>
      </c>
      <c r="K183" s="36">
        <f t="shared" si="5"/>
        <v>4.0769918328718147E-4</v>
      </c>
      <c r="L183" s="26">
        <f>ROUND(D$441*Table1[[#This Row],[Column11]],2)+0</f>
        <v>467.2</v>
      </c>
      <c r="M183" s="26"/>
      <c r="N183" s="26">
        <f>Table1[[#This Row],[Column10]]+Table1[[#This Row],[Column12]]+Table1[[#This Row],[Column13]]</f>
        <v>9772.2000000000007</v>
      </c>
    </row>
    <row r="184" spans="1:14" x14ac:dyDescent="0.35">
      <c r="A184" s="29" t="s">
        <v>189</v>
      </c>
      <c r="B184" s="30">
        <v>3862</v>
      </c>
      <c r="C184" s="32">
        <v>429</v>
      </c>
      <c r="D184" s="32">
        <v>18</v>
      </c>
      <c r="E184" s="32">
        <v>447</v>
      </c>
      <c r="F184" s="33">
        <v>10555</v>
      </c>
      <c r="G184" s="34">
        <f t="shared" si="4"/>
        <v>4.6211985388168637E-4</v>
      </c>
      <c r="H184" s="35"/>
      <c r="I184" s="26">
        <v>0</v>
      </c>
      <c r="J184" s="26">
        <f>Table1[[#This Row],[Column6]]-Table1[[#This Row],[Column8]]-Table1[[#This Row],[Column9]]</f>
        <v>10555</v>
      </c>
      <c r="K184" s="36">
        <f t="shared" si="5"/>
        <v>4.624680150022784E-4</v>
      </c>
      <c r="L184" s="26">
        <f>ROUND(D$441*Table1[[#This Row],[Column11]],2)+0</f>
        <v>529.97</v>
      </c>
      <c r="M184" s="26"/>
      <c r="N184" s="26">
        <f>Table1[[#This Row],[Column10]]+Table1[[#This Row],[Column12]]+Table1[[#This Row],[Column13]]</f>
        <v>11084.97</v>
      </c>
    </row>
    <row r="185" spans="1:14" x14ac:dyDescent="0.35">
      <c r="A185" s="29" t="s">
        <v>190</v>
      </c>
      <c r="B185" s="30">
        <v>2885</v>
      </c>
      <c r="C185" s="31">
        <v>1535</v>
      </c>
      <c r="D185" s="32">
        <v>33</v>
      </c>
      <c r="E185" s="31">
        <v>1568</v>
      </c>
      <c r="F185" s="33">
        <v>48685</v>
      </c>
      <c r="G185" s="34">
        <f t="shared" si="4"/>
        <v>2.1315305624092754E-3</v>
      </c>
      <c r="H185" s="35"/>
      <c r="I185" s="26">
        <v>0</v>
      </c>
      <c r="J185" s="26">
        <f>Table1[[#This Row],[Column6]]-Table1[[#This Row],[Column8]]-Table1[[#This Row],[Column9]]</f>
        <v>48685</v>
      </c>
      <c r="K185" s="36">
        <f t="shared" si="5"/>
        <v>2.1331364576395949E-3</v>
      </c>
      <c r="L185" s="26">
        <f>ROUND(D$441*Table1[[#This Row],[Column11]],2)+0</f>
        <v>2444.48</v>
      </c>
      <c r="M185" s="26"/>
      <c r="N185" s="26">
        <f>Table1[[#This Row],[Column10]]+Table1[[#This Row],[Column12]]+Table1[[#This Row],[Column13]]</f>
        <v>51129.48</v>
      </c>
    </row>
    <row r="186" spans="1:14" x14ac:dyDescent="0.35">
      <c r="A186" s="29" t="s">
        <v>191</v>
      </c>
      <c r="B186" s="30">
        <v>2884</v>
      </c>
      <c r="C186" s="32">
        <v>915</v>
      </c>
      <c r="D186" s="32"/>
      <c r="E186" s="32">
        <v>915</v>
      </c>
      <c r="F186" s="33">
        <v>42575</v>
      </c>
      <c r="G186" s="34">
        <f t="shared" si="4"/>
        <v>1.8640220539093129E-3</v>
      </c>
      <c r="H186" s="35"/>
      <c r="I186" s="26">
        <v>0</v>
      </c>
      <c r="J186" s="26">
        <f>Table1[[#This Row],[Column6]]-Table1[[#This Row],[Column8]]-Table1[[#This Row],[Column9]]</f>
        <v>42575</v>
      </c>
      <c r="K186" s="36">
        <f t="shared" si="5"/>
        <v>1.865426408216201E-3</v>
      </c>
      <c r="L186" s="26">
        <f>ROUND(D$441*Table1[[#This Row],[Column11]],2)+0</f>
        <v>2137.69</v>
      </c>
      <c r="M186" s="26"/>
      <c r="N186" s="26">
        <f>Table1[[#This Row],[Column10]]+Table1[[#This Row],[Column12]]+Table1[[#This Row],[Column13]]</f>
        <v>44712.69</v>
      </c>
    </row>
    <row r="187" spans="1:14" x14ac:dyDescent="0.35">
      <c r="A187" s="29" t="s">
        <v>192</v>
      </c>
      <c r="B187" s="30">
        <v>2891</v>
      </c>
      <c r="C187" s="32">
        <v>239</v>
      </c>
      <c r="D187" s="32"/>
      <c r="E187" s="32">
        <v>239</v>
      </c>
      <c r="F187" s="33">
        <v>17115</v>
      </c>
      <c r="G187" s="34">
        <f t="shared" si="4"/>
        <v>7.4933029835955113E-4</v>
      </c>
      <c r="H187" s="35"/>
      <c r="I187" s="26">
        <v>0</v>
      </c>
      <c r="J187" s="26">
        <f>Table1[[#This Row],[Column6]]-Table1[[#This Row],[Column8]]-Table1[[#This Row],[Column9]]</f>
        <v>17115</v>
      </c>
      <c r="K187" s="36">
        <f t="shared" si="5"/>
        <v>7.4989484384310702E-4</v>
      </c>
      <c r="L187" s="26">
        <f>ROUND(D$441*Table1[[#This Row],[Column11]],2)+0</f>
        <v>859.35</v>
      </c>
      <c r="M187" s="26"/>
      <c r="N187" s="26">
        <f>Table1[[#This Row],[Column10]]+Table1[[#This Row],[Column12]]+Table1[[#This Row],[Column13]]</f>
        <v>17974.349999999999</v>
      </c>
    </row>
    <row r="188" spans="1:14" x14ac:dyDescent="0.35">
      <c r="A188" s="29" t="s">
        <v>193</v>
      </c>
      <c r="B188" s="30">
        <v>2898</v>
      </c>
      <c r="C188" s="32">
        <v>524</v>
      </c>
      <c r="D188" s="32">
        <v>13</v>
      </c>
      <c r="E188" s="32">
        <v>537</v>
      </c>
      <c r="F188" s="33">
        <v>18400</v>
      </c>
      <c r="G188" s="34">
        <f t="shared" si="4"/>
        <v>8.0559027109644999E-4</v>
      </c>
      <c r="H188" s="35"/>
      <c r="I188" s="26">
        <v>0</v>
      </c>
      <c r="J188" s="26">
        <f>Table1[[#This Row],[Column6]]-Table1[[#This Row],[Column8]]-Table1[[#This Row],[Column9]]</f>
        <v>18400</v>
      </c>
      <c r="K188" s="36">
        <f t="shared" si="5"/>
        <v>8.0619720284622661E-4</v>
      </c>
      <c r="L188" s="26">
        <f>ROUND(D$441*Table1[[#This Row],[Column11]],2)+0</f>
        <v>923.87</v>
      </c>
      <c r="M188" s="26"/>
      <c r="N188" s="26">
        <f>Table1[[#This Row],[Column10]]+Table1[[#This Row],[Column12]]+Table1[[#This Row],[Column13]]</f>
        <v>19323.87</v>
      </c>
    </row>
    <row r="189" spans="1:14" x14ac:dyDescent="0.35">
      <c r="A189" s="29" t="s">
        <v>194</v>
      </c>
      <c r="B189" s="30">
        <v>3647</v>
      </c>
      <c r="C189" s="32">
        <v>434</v>
      </c>
      <c r="D189" s="32"/>
      <c r="E189" s="32">
        <v>434</v>
      </c>
      <c r="F189" s="33">
        <v>81860</v>
      </c>
      <c r="G189" s="34">
        <f t="shared" si="4"/>
        <v>3.5840010647801845E-3</v>
      </c>
      <c r="H189" s="35"/>
      <c r="I189" s="26">
        <v>0</v>
      </c>
      <c r="J189" s="26">
        <f>Table1[[#This Row],[Column6]]-Table1[[#This Row],[Column8]]-Table1[[#This Row],[Column9]]</f>
        <v>81860</v>
      </c>
      <c r="K189" s="36">
        <f t="shared" si="5"/>
        <v>3.586701251358267E-3</v>
      </c>
      <c r="L189" s="26">
        <f>ROUND(D$441*Table1[[#This Row],[Column11]],2)+0</f>
        <v>4110.2</v>
      </c>
      <c r="M189" s="26"/>
      <c r="N189" s="26">
        <f>Table1[[#This Row],[Column10]]+Table1[[#This Row],[Column12]]+Table1[[#This Row],[Column13]]</f>
        <v>85970.2</v>
      </c>
    </row>
    <row r="190" spans="1:14" x14ac:dyDescent="0.35">
      <c r="A190" s="29" t="s">
        <v>195</v>
      </c>
      <c r="B190" s="30">
        <v>2912</v>
      </c>
      <c r="C190" s="32">
        <v>262</v>
      </c>
      <c r="D190" s="32">
        <v>35</v>
      </c>
      <c r="E190" s="32">
        <v>297</v>
      </c>
      <c r="F190" s="33">
        <v>19735</v>
      </c>
      <c r="G190" s="34">
        <f t="shared" si="4"/>
        <v>8.6403934783089347E-4</v>
      </c>
      <c r="H190" s="35"/>
      <c r="I190" s="26">
        <v>0</v>
      </c>
      <c r="J190" s="26">
        <f>Table1[[#This Row],[Column6]]-Table1[[#This Row],[Column8]]-Table1[[#This Row],[Column9]]</f>
        <v>19735</v>
      </c>
      <c r="K190" s="36">
        <f t="shared" si="5"/>
        <v>8.6469031511795017E-4</v>
      </c>
      <c r="L190" s="26">
        <f>ROUND(D$441*Table1[[#This Row],[Column11]],2)+0</f>
        <v>990.9</v>
      </c>
      <c r="M190" s="26"/>
      <c r="N190" s="26">
        <f>Table1[[#This Row],[Column10]]+Table1[[#This Row],[Column12]]+Table1[[#This Row],[Column13]]</f>
        <v>20725.900000000001</v>
      </c>
    </row>
    <row r="191" spans="1:14" x14ac:dyDescent="0.35">
      <c r="A191" s="29" t="s">
        <v>196</v>
      </c>
      <c r="B191" s="30">
        <v>2940</v>
      </c>
      <c r="C191" s="32">
        <v>151</v>
      </c>
      <c r="D191" s="32"/>
      <c r="E191" s="32">
        <v>151</v>
      </c>
      <c r="F191" s="33">
        <v>12505</v>
      </c>
      <c r="G191" s="34">
        <f t="shared" si="4"/>
        <v>5.4749490978592968E-4</v>
      </c>
      <c r="H191" s="35"/>
      <c r="I191" s="26">
        <v>0</v>
      </c>
      <c r="J191" s="26">
        <f>Table1[[#This Row],[Column6]]-Table1[[#This Row],[Column8]]-Table1[[#This Row],[Column9]]</f>
        <v>12505</v>
      </c>
      <c r="K191" s="36">
        <f t="shared" si="5"/>
        <v>5.4790739247782957E-4</v>
      </c>
      <c r="L191" s="26">
        <f>ROUND(D$441*Table1[[#This Row],[Column11]],2)+0</f>
        <v>627.88</v>
      </c>
      <c r="M191" s="26"/>
      <c r="N191" s="26">
        <f>Table1[[#This Row],[Column10]]+Table1[[#This Row],[Column12]]+Table1[[#This Row],[Column13]]</f>
        <v>13132.88</v>
      </c>
    </row>
    <row r="192" spans="1:14" x14ac:dyDescent="0.35">
      <c r="A192" s="29" t="s">
        <v>197</v>
      </c>
      <c r="B192" s="30">
        <v>2961</v>
      </c>
      <c r="C192" s="32">
        <v>244</v>
      </c>
      <c r="D192" s="32"/>
      <c r="E192" s="32">
        <v>244</v>
      </c>
      <c r="F192" s="33">
        <v>11210</v>
      </c>
      <c r="G192" s="34">
        <f t="shared" si="4"/>
        <v>4.907971162495219E-4</v>
      </c>
      <c r="H192" s="35"/>
      <c r="I192" s="26">
        <v>0</v>
      </c>
      <c r="J192" s="26">
        <f>Table1[[#This Row],[Column6]]-Table1[[#This Row],[Column8]]-Table1[[#This Row],[Column9]]</f>
        <v>11210</v>
      </c>
      <c r="K192" s="36">
        <f t="shared" si="5"/>
        <v>4.9116688282098918E-4</v>
      </c>
      <c r="L192" s="26">
        <f>ROUND(D$441*Table1[[#This Row],[Column11]],2)+0</f>
        <v>562.86</v>
      </c>
      <c r="M192" s="26"/>
      <c r="N192" s="26">
        <f>Table1[[#This Row],[Column10]]+Table1[[#This Row],[Column12]]+Table1[[#This Row],[Column13]]</f>
        <v>11772.86</v>
      </c>
    </row>
    <row r="193" spans="1:14" x14ac:dyDescent="0.35">
      <c r="A193" s="29" t="s">
        <v>198</v>
      </c>
      <c r="B193" s="30">
        <v>3087</v>
      </c>
      <c r="C193" s="32">
        <v>76</v>
      </c>
      <c r="D193" s="32">
        <v>6</v>
      </c>
      <c r="E193" s="32">
        <v>82</v>
      </c>
      <c r="F193" s="33">
        <v>2050</v>
      </c>
      <c r="G193" s="34">
        <f t="shared" si="4"/>
        <v>8.9753263899332745E-5</v>
      </c>
      <c r="H193" s="35"/>
      <c r="I193" s="26">
        <v>0</v>
      </c>
      <c r="J193" s="26">
        <f>Table1[[#This Row],[Column6]]-Table1[[#This Row],[Column8]]-Table1[[#This Row],[Column9]]</f>
        <v>2050</v>
      </c>
      <c r="K193" s="36">
        <f t="shared" si="5"/>
        <v>8.9820884012758941E-5</v>
      </c>
      <c r="L193" s="26">
        <f>ROUND(D$441*Table1[[#This Row],[Column11]],2)+0</f>
        <v>102.93</v>
      </c>
      <c r="M193" s="26"/>
      <c r="N193" s="26">
        <f>Table1[[#This Row],[Column10]]+Table1[[#This Row],[Column12]]+Table1[[#This Row],[Column13]]</f>
        <v>2152.9299999999998</v>
      </c>
    </row>
    <row r="194" spans="1:14" x14ac:dyDescent="0.35">
      <c r="A194" s="29" t="s">
        <v>199</v>
      </c>
      <c r="B194" s="30">
        <v>3094</v>
      </c>
      <c r="C194" s="32">
        <v>64</v>
      </c>
      <c r="D194" s="32"/>
      <c r="E194" s="32">
        <v>64</v>
      </c>
      <c r="F194" s="33">
        <v>1860</v>
      </c>
      <c r="G194" s="34">
        <f t="shared" si="4"/>
        <v>8.1434668708662872E-5</v>
      </c>
      <c r="H194" s="35"/>
      <c r="I194" s="26">
        <v>0</v>
      </c>
      <c r="J194" s="26">
        <f>Table1[[#This Row],[Column6]]-Table1[[#This Row],[Column8]]-Table1[[#This Row],[Column9]]</f>
        <v>1860</v>
      </c>
      <c r="K194" s="36">
        <f t="shared" si="5"/>
        <v>8.1496021592064217E-5</v>
      </c>
      <c r="L194" s="26">
        <f>ROUND(D$441*Table1[[#This Row],[Column11]],2)+0</f>
        <v>93.39</v>
      </c>
      <c r="M194" s="26"/>
      <c r="N194" s="26">
        <f>Table1[[#This Row],[Column10]]+Table1[[#This Row],[Column12]]+Table1[[#This Row],[Column13]]</f>
        <v>1953.39</v>
      </c>
    </row>
    <row r="195" spans="1:14" x14ac:dyDescent="0.35">
      <c r="A195" s="29" t="s">
        <v>200</v>
      </c>
      <c r="B195" s="30">
        <v>3129</v>
      </c>
      <c r="C195" s="32">
        <v>33</v>
      </c>
      <c r="D195" s="32">
        <v>2</v>
      </c>
      <c r="E195" s="32">
        <v>35</v>
      </c>
      <c r="F195" s="33">
        <v>775</v>
      </c>
      <c r="G195" s="34">
        <f t="shared" si="4"/>
        <v>3.3931111961942868E-5</v>
      </c>
      <c r="H195" s="35"/>
      <c r="I195" s="26">
        <v>0</v>
      </c>
      <c r="J195" s="26">
        <f>Table1[[#This Row],[Column6]]-Table1[[#This Row],[Column8]]-Table1[[#This Row],[Column9]]</f>
        <v>775</v>
      </c>
      <c r="K195" s="36">
        <f t="shared" si="5"/>
        <v>3.3956675663360091E-5</v>
      </c>
      <c r="L195" s="26">
        <f>ROUND(D$441*Table1[[#This Row],[Column11]],2)+0</f>
        <v>38.909999999999997</v>
      </c>
      <c r="M195" s="26"/>
      <c r="N195" s="26">
        <f>Table1[[#This Row],[Column10]]+Table1[[#This Row],[Column12]]+Table1[[#This Row],[Column13]]</f>
        <v>813.91</v>
      </c>
    </row>
    <row r="196" spans="1:14" x14ac:dyDescent="0.35">
      <c r="A196" s="29" t="s">
        <v>201</v>
      </c>
      <c r="B196" s="30">
        <v>3150</v>
      </c>
      <c r="C196" s="32">
        <v>880</v>
      </c>
      <c r="D196" s="32"/>
      <c r="E196" s="32">
        <v>880</v>
      </c>
      <c r="F196" s="33">
        <v>43985</v>
      </c>
      <c r="G196" s="34">
        <f t="shared" si="4"/>
        <v>1.9257547866400734E-3</v>
      </c>
      <c r="H196" s="35"/>
      <c r="I196" s="26">
        <v>0</v>
      </c>
      <c r="J196" s="26">
        <f>Table1[[#This Row],[Column6]]-Table1[[#This Row],[Column8]]-Table1[[#This Row],[Column9]]</f>
        <v>43985</v>
      </c>
      <c r="K196" s="36">
        <f t="shared" si="5"/>
        <v>1.9272056503908304E-3</v>
      </c>
      <c r="L196" s="26">
        <f>ROUND(D$441*Table1[[#This Row],[Column11]],2)+0</f>
        <v>2208.4899999999998</v>
      </c>
      <c r="M196" s="26"/>
      <c r="N196" s="26">
        <f>Table1[[#This Row],[Column10]]+Table1[[#This Row],[Column12]]+Table1[[#This Row],[Column13]]</f>
        <v>46193.49</v>
      </c>
    </row>
    <row r="197" spans="1:14" x14ac:dyDescent="0.35">
      <c r="A197" s="29" t="s">
        <v>202</v>
      </c>
      <c r="B197" s="30">
        <v>3171</v>
      </c>
      <c r="C197" s="32">
        <v>832</v>
      </c>
      <c r="D197" s="32">
        <v>32</v>
      </c>
      <c r="E197" s="32">
        <v>864</v>
      </c>
      <c r="F197" s="33">
        <v>37170</v>
      </c>
      <c r="G197" s="34">
        <f t="shared" si="4"/>
        <v>1.6273799117747308E-3</v>
      </c>
      <c r="H197" s="35"/>
      <c r="I197" s="26">
        <v>0</v>
      </c>
      <c r="J197" s="26">
        <f>Table1[[#This Row],[Column6]]-Table1[[#This Row],[Column8]]-Table1[[#This Row],[Column9]]</f>
        <v>37170</v>
      </c>
      <c r="K197" s="36">
        <f t="shared" si="5"/>
        <v>1.6286059798801219E-3</v>
      </c>
      <c r="L197" s="26">
        <f>ROUND(D$441*Table1[[#This Row],[Column11]],2)+0</f>
        <v>1866.31</v>
      </c>
      <c r="M197" s="26"/>
      <c r="N197" s="26">
        <f>Table1[[#This Row],[Column10]]+Table1[[#This Row],[Column12]]+Table1[[#This Row],[Column13]]</f>
        <v>39036.31</v>
      </c>
    </row>
    <row r="198" spans="1:14" x14ac:dyDescent="0.35">
      <c r="A198" s="29" t="s">
        <v>203</v>
      </c>
      <c r="B198" s="30">
        <v>3206</v>
      </c>
      <c r="C198" s="32">
        <v>229</v>
      </c>
      <c r="D198" s="32">
        <v>25</v>
      </c>
      <c r="E198" s="32">
        <v>254</v>
      </c>
      <c r="F198" s="33">
        <v>21510</v>
      </c>
      <c r="G198" s="34">
        <f t="shared" si="4"/>
        <v>9.4175253974373031E-4</v>
      </c>
      <c r="H198" s="35"/>
      <c r="I198" s="26">
        <v>0</v>
      </c>
      <c r="J198" s="26">
        <f>Table1[[#This Row],[Column6]]-Table1[[#This Row],[Column8]]-Table1[[#This Row],[Column9]]</f>
        <v>21510</v>
      </c>
      <c r="K198" s="36">
        <f t="shared" si="5"/>
        <v>9.4246205615338774E-4</v>
      </c>
      <c r="L198" s="26">
        <f>ROUND(D$441*Table1[[#This Row],[Column11]],2)+0</f>
        <v>1080.02</v>
      </c>
      <c r="M198" s="26"/>
      <c r="N198" s="26">
        <f>Table1[[#This Row],[Column10]]+Table1[[#This Row],[Column12]]+Table1[[#This Row],[Column13]]</f>
        <v>22590.02</v>
      </c>
    </row>
    <row r="199" spans="1:14" x14ac:dyDescent="0.35">
      <c r="A199" s="29" t="s">
        <v>204</v>
      </c>
      <c r="B199" s="30">
        <v>3213</v>
      </c>
      <c r="C199" s="32">
        <v>427</v>
      </c>
      <c r="D199" s="32">
        <v>6</v>
      </c>
      <c r="E199" s="32">
        <v>433</v>
      </c>
      <c r="F199" s="33">
        <v>15870</v>
      </c>
      <c r="G199" s="34">
        <f t="shared" ref="G199:G262" si="6">F199/F$431</f>
        <v>6.9482160882068807E-4</v>
      </c>
      <c r="H199" s="35"/>
      <c r="I199" s="26">
        <v>0</v>
      </c>
      <c r="J199" s="26">
        <f>Table1[[#This Row],[Column6]]-Table1[[#This Row],[Column8]]-Table1[[#This Row],[Column9]]</f>
        <v>15870</v>
      </c>
      <c r="K199" s="36">
        <f t="shared" ref="K199:K262" si="7">J199/J$431</f>
        <v>6.9534508745487048E-4</v>
      </c>
      <c r="L199" s="26">
        <f>ROUND(D$441*Table1[[#This Row],[Column11]],2)+0</f>
        <v>796.83</v>
      </c>
      <c r="M199" s="26"/>
      <c r="N199" s="26">
        <f>Table1[[#This Row],[Column10]]+Table1[[#This Row],[Column12]]+Table1[[#This Row],[Column13]]</f>
        <v>16666.830000000002</v>
      </c>
    </row>
    <row r="200" spans="1:14" x14ac:dyDescent="0.35">
      <c r="A200" s="29" t="s">
        <v>205</v>
      </c>
      <c r="B200" s="30">
        <v>3220</v>
      </c>
      <c r="C200" s="31">
        <v>1558</v>
      </c>
      <c r="D200" s="32">
        <v>104</v>
      </c>
      <c r="E200" s="31">
        <v>1662</v>
      </c>
      <c r="F200" s="33">
        <v>133620</v>
      </c>
      <c r="G200" s="34">
        <f t="shared" si="6"/>
        <v>5.8501615230384585E-3</v>
      </c>
      <c r="H200" s="35"/>
      <c r="I200" s="26">
        <v>0</v>
      </c>
      <c r="J200" s="26">
        <f>Table1[[#This Row],[Column6]]-Table1[[#This Row],[Column8]]-Table1[[#This Row],[Column9]]</f>
        <v>133620</v>
      </c>
      <c r="K200" s="36">
        <f t="shared" si="7"/>
        <v>5.8545690350170002E-3</v>
      </c>
      <c r="L200" s="26">
        <f>ROUND(D$441*Table1[[#This Row],[Column11]],2)+0</f>
        <v>6709.07</v>
      </c>
      <c r="M200" s="26"/>
      <c r="N200" s="26">
        <f>Table1[[#This Row],[Column10]]+Table1[[#This Row],[Column12]]+Table1[[#This Row],[Column13]]</f>
        <v>140329.07</v>
      </c>
    </row>
    <row r="201" spans="1:14" x14ac:dyDescent="0.35">
      <c r="A201" s="29" t="s">
        <v>206</v>
      </c>
      <c r="B201" s="30">
        <v>3269</v>
      </c>
      <c r="C201" s="31">
        <v>6552</v>
      </c>
      <c r="D201" s="31">
        <v>1034</v>
      </c>
      <c r="E201" s="31">
        <v>7586</v>
      </c>
      <c r="F201" s="33">
        <v>228910</v>
      </c>
      <c r="G201" s="34">
        <f t="shared" si="6"/>
        <v>1.002215592155915E-2</v>
      </c>
      <c r="H201" s="35"/>
      <c r="I201" s="26">
        <v>0</v>
      </c>
      <c r="J201" s="26">
        <f>Table1[[#This Row],[Column6]]-Table1[[#This Row],[Column8]]-Table1[[#This Row],[Column9]]</f>
        <v>228910</v>
      </c>
      <c r="K201" s="36">
        <f t="shared" si="7"/>
        <v>1.0029706614322268E-2</v>
      </c>
      <c r="L201" s="26">
        <f>ROUND(D$441*Table1[[#This Row],[Column11]],2)+0</f>
        <v>11493.59</v>
      </c>
      <c r="M201" s="26"/>
      <c r="N201" s="26">
        <f>Table1[[#This Row],[Column10]]+Table1[[#This Row],[Column12]]+Table1[[#This Row],[Column13]]</f>
        <v>240403.59</v>
      </c>
    </row>
    <row r="202" spans="1:14" x14ac:dyDescent="0.35">
      <c r="A202" s="29" t="s">
        <v>207</v>
      </c>
      <c r="B202" s="30">
        <v>3276</v>
      </c>
      <c r="C202" s="32">
        <v>486</v>
      </c>
      <c r="D202" s="32">
        <v>68</v>
      </c>
      <c r="E202" s="32">
        <v>554</v>
      </c>
      <c r="F202" s="33">
        <v>19980</v>
      </c>
      <c r="G202" s="34">
        <f t="shared" si="6"/>
        <v>8.7476595741886251E-4</v>
      </c>
      <c r="H202" s="35"/>
      <c r="I202" s="26">
        <v>0</v>
      </c>
      <c r="J202" s="26">
        <f>Table1[[#This Row],[Column6]]-Table1[[#This Row],[Column8]]-Table1[[#This Row],[Column9]]</f>
        <v>19980</v>
      </c>
      <c r="K202" s="36">
        <f t="shared" si="7"/>
        <v>8.7542500613410916E-4</v>
      </c>
      <c r="L202" s="26">
        <f>ROUND(D$441*Table1[[#This Row],[Column11]],2)+0</f>
        <v>1003.2</v>
      </c>
      <c r="M202" s="26"/>
      <c r="N202" s="26">
        <f>Table1[[#This Row],[Column10]]+Table1[[#This Row],[Column12]]+Table1[[#This Row],[Column13]]</f>
        <v>20983.200000000001</v>
      </c>
    </row>
    <row r="203" spans="1:14" x14ac:dyDescent="0.35">
      <c r="A203" s="29" t="s">
        <v>208</v>
      </c>
      <c r="B203" s="30">
        <v>3290</v>
      </c>
      <c r="C203" s="31">
        <v>1341</v>
      </c>
      <c r="D203" s="32">
        <v>69</v>
      </c>
      <c r="E203" s="31">
        <v>1410</v>
      </c>
      <c r="F203" s="33">
        <v>44305</v>
      </c>
      <c r="G203" s="34">
        <f t="shared" si="6"/>
        <v>1.9397650522243596E-3</v>
      </c>
      <c r="H203" s="35"/>
      <c r="I203" s="26">
        <v>0</v>
      </c>
      <c r="J203" s="26">
        <f>Table1[[#This Row],[Column6]]-Table1[[#This Row],[Column8]]-Table1[[#This Row],[Column9]]</f>
        <v>44305</v>
      </c>
      <c r="K203" s="36">
        <f t="shared" si="7"/>
        <v>1.9412264713098953E-3</v>
      </c>
      <c r="L203" s="26">
        <f>ROUND(D$441*Table1[[#This Row],[Column11]],2)+0</f>
        <v>2224.56</v>
      </c>
      <c r="M203" s="26"/>
      <c r="N203" s="26">
        <f>Table1[[#This Row],[Column10]]+Table1[[#This Row],[Column12]]+Table1[[#This Row],[Column13]]</f>
        <v>46529.56</v>
      </c>
    </row>
    <row r="204" spans="1:14" x14ac:dyDescent="0.35">
      <c r="A204" s="29" t="s">
        <v>209</v>
      </c>
      <c r="B204" s="30">
        <v>3297</v>
      </c>
      <c r="C204" s="31">
        <v>1099</v>
      </c>
      <c r="D204" s="32"/>
      <c r="E204" s="31">
        <v>1099</v>
      </c>
      <c r="F204" s="33">
        <v>130020</v>
      </c>
      <c r="G204" s="34">
        <f t="shared" si="6"/>
        <v>5.6925460352152402E-3</v>
      </c>
      <c r="H204" s="35"/>
      <c r="I204" s="26">
        <v>0</v>
      </c>
      <c r="J204" s="26">
        <f>Table1[[#This Row],[Column6]]-Table1[[#This Row],[Column8]]-Table1[[#This Row],[Column9]]</f>
        <v>130020</v>
      </c>
      <c r="K204" s="36">
        <f t="shared" si="7"/>
        <v>5.6968347996775208E-3</v>
      </c>
      <c r="L204" s="26">
        <f>ROUND(D$441*Table1[[#This Row],[Column11]],2)+0</f>
        <v>6528.32</v>
      </c>
      <c r="M204" s="26"/>
      <c r="N204" s="26">
        <f>Table1[[#This Row],[Column10]]+Table1[[#This Row],[Column12]]+Table1[[#This Row],[Column13]]</f>
        <v>136548.32</v>
      </c>
    </row>
    <row r="205" spans="1:14" x14ac:dyDescent="0.35">
      <c r="A205" s="29" t="s">
        <v>210</v>
      </c>
      <c r="B205" s="30">
        <v>1897</v>
      </c>
      <c r="C205" s="32">
        <v>352</v>
      </c>
      <c r="D205" s="32"/>
      <c r="E205" s="32">
        <v>352</v>
      </c>
      <c r="F205" s="33">
        <v>5940</v>
      </c>
      <c r="G205" s="34">
        <f t="shared" si="6"/>
        <v>2.6006555490831046E-4</v>
      </c>
      <c r="H205" s="35"/>
      <c r="I205" s="26">
        <v>0</v>
      </c>
      <c r="J205" s="26">
        <f>Table1[[#This Row],[Column6]]-Table1[[#This Row],[Column8]]-Table1[[#This Row],[Column9]]</f>
        <v>5940</v>
      </c>
      <c r="K205" s="36">
        <f t="shared" si="7"/>
        <v>2.6026148831014055E-4</v>
      </c>
      <c r="L205" s="26">
        <f>ROUND(D$441*Table1[[#This Row],[Column11]],2)+0</f>
        <v>298.25</v>
      </c>
      <c r="M205" s="26"/>
      <c r="N205" s="26">
        <f>Table1[[#This Row],[Column10]]+Table1[[#This Row],[Column12]]+Table1[[#This Row],[Column13]]</f>
        <v>6238.25</v>
      </c>
    </row>
    <row r="206" spans="1:14" x14ac:dyDescent="0.35">
      <c r="A206" s="29" t="s">
        <v>211</v>
      </c>
      <c r="B206" s="30">
        <v>3304</v>
      </c>
      <c r="C206" s="32">
        <v>465</v>
      </c>
      <c r="D206" s="32">
        <v>103</v>
      </c>
      <c r="E206" s="32">
        <v>568</v>
      </c>
      <c r="F206" s="33">
        <v>25640</v>
      </c>
      <c r="G206" s="34">
        <f t="shared" si="6"/>
        <v>1.1225725299409226E-3</v>
      </c>
      <c r="H206" s="35"/>
      <c r="I206" s="26">
        <v>0</v>
      </c>
      <c r="J206" s="26">
        <f>Table1[[#This Row],[Column6]]-Table1[[#This Row],[Column8]]-Table1[[#This Row],[Column9]]</f>
        <v>25640</v>
      </c>
      <c r="K206" s="36">
        <f t="shared" si="7"/>
        <v>1.123418276140068E-3</v>
      </c>
      <c r="L206" s="26">
        <f>ROUND(D$441*Table1[[#This Row],[Column11]],2)+0</f>
        <v>1287.3900000000001</v>
      </c>
      <c r="M206" s="26"/>
      <c r="N206" s="26">
        <f>Table1[[#This Row],[Column10]]+Table1[[#This Row],[Column12]]+Table1[[#This Row],[Column13]]</f>
        <v>26927.39</v>
      </c>
    </row>
    <row r="207" spans="1:14" x14ac:dyDescent="0.35">
      <c r="A207" s="29" t="s">
        <v>212</v>
      </c>
      <c r="B207" s="30">
        <v>3311</v>
      </c>
      <c r="C207" s="32">
        <v>681</v>
      </c>
      <c r="D207" s="32">
        <v>33</v>
      </c>
      <c r="E207" s="32">
        <v>714</v>
      </c>
      <c r="F207" s="33">
        <v>44960</v>
      </c>
      <c r="G207" s="34">
        <f t="shared" si="6"/>
        <v>1.9684423145921951E-3</v>
      </c>
      <c r="H207" s="35"/>
      <c r="I207" s="26">
        <v>0</v>
      </c>
      <c r="J207" s="26">
        <f>Table1[[#This Row],[Column6]]-Table1[[#This Row],[Column8]]-Table1[[#This Row],[Column9]]</f>
        <v>44960</v>
      </c>
      <c r="K207" s="36">
        <f t="shared" si="7"/>
        <v>1.9699253391286058E-3</v>
      </c>
      <c r="L207" s="26">
        <f>ROUND(D$441*Table1[[#This Row],[Column11]],2)+0</f>
        <v>2257.4499999999998</v>
      </c>
      <c r="M207" s="26"/>
      <c r="N207" s="26">
        <f>Table1[[#This Row],[Column10]]+Table1[[#This Row],[Column12]]+Table1[[#This Row],[Column13]]</f>
        <v>47217.45</v>
      </c>
    </row>
    <row r="208" spans="1:14" x14ac:dyDescent="0.35">
      <c r="A208" s="29" t="s">
        <v>213</v>
      </c>
      <c r="B208" s="30">
        <v>3318</v>
      </c>
      <c r="C208" s="32">
        <v>280</v>
      </c>
      <c r="D208" s="32">
        <v>81</v>
      </c>
      <c r="E208" s="32">
        <v>361</v>
      </c>
      <c r="F208" s="33">
        <v>21415</v>
      </c>
      <c r="G208" s="34">
        <f t="shared" si="6"/>
        <v>9.3759324214839543E-4</v>
      </c>
      <c r="H208" s="35"/>
      <c r="I208" s="26">
        <v>0</v>
      </c>
      <c r="J208" s="26">
        <f>Table1[[#This Row],[Column6]]-Table1[[#This Row],[Column8]]-Table1[[#This Row],[Column9]]</f>
        <v>21415</v>
      </c>
      <c r="K208" s="36">
        <f t="shared" si="7"/>
        <v>9.3829962494304043E-4</v>
      </c>
      <c r="L208" s="26">
        <f>ROUND(D$441*Table1[[#This Row],[Column11]],2)+0</f>
        <v>1075.25</v>
      </c>
      <c r="M208" s="26"/>
      <c r="N208" s="26">
        <f>Table1[[#This Row],[Column10]]+Table1[[#This Row],[Column12]]+Table1[[#This Row],[Column13]]</f>
        <v>22490.25</v>
      </c>
    </row>
    <row r="209" spans="1:14" x14ac:dyDescent="0.35">
      <c r="A209" s="29" t="s">
        <v>214</v>
      </c>
      <c r="B209" s="30">
        <v>3325</v>
      </c>
      <c r="C209" s="32">
        <v>483</v>
      </c>
      <c r="D209" s="32">
        <v>10</v>
      </c>
      <c r="E209" s="32">
        <v>493</v>
      </c>
      <c r="F209" s="33">
        <v>48100</v>
      </c>
      <c r="G209" s="34">
        <f t="shared" si="6"/>
        <v>2.1059180456380025E-3</v>
      </c>
      <c r="H209" s="35"/>
      <c r="I209" s="26">
        <v>0</v>
      </c>
      <c r="J209" s="26">
        <f>Table1[[#This Row],[Column6]]-Table1[[#This Row],[Column8]]-Table1[[#This Row],[Column9]]</f>
        <v>48100</v>
      </c>
      <c r="K209" s="36">
        <f t="shared" si="7"/>
        <v>2.1075046443969295E-3</v>
      </c>
      <c r="L209" s="26">
        <f>ROUND(D$441*Table1[[#This Row],[Column11]],2)+0</f>
        <v>2415.11</v>
      </c>
      <c r="M209" s="26"/>
      <c r="N209" s="26">
        <f>Table1[[#This Row],[Column10]]+Table1[[#This Row],[Column12]]+Table1[[#This Row],[Column13]]</f>
        <v>50515.11</v>
      </c>
    </row>
    <row r="210" spans="1:14" x14ac:dyDescent="0.35">
      <c r="A210" s="29" t="s">
        <v>215</v>
      </c>
      <c r="B210" s="30">
        <v>3332</v>
      </c>
      <c r="C210" s="32">
        <v>456</v>
      </c>
      <c r="D210" s="32">
        <v>14</v>
      </c>
      <c r="E210" s="32">
        <v>470</v>
      </c>
      <c r="F210" s="33">
        <v>12775</v>
      </c>
      <c r="G210" s="34">
        <f t="shared" si="6"/>
        <v>5.5931607137267114E-4</v>
      </c>
      <c r="H210" s="35"/>
      <c r="I210" s="26">
        <v>0</v>
      </c>
      <c r="J210" s="26">
        <f>Table1[[#This Row],[Column6]]-Table1[[#This Row],[Column8]]-Table1[[#This Row],[Column9]]</f>
        <v>12775</v>
      </c>
      <c r="K210" s="36">
        <f t="shared" si="7"/>
        <v>5.5973746012829054E-4</v>
      </c>
      <c r="L210" s="26">
        <f>ROUND(D$441*Table1[[#This Row],[Column11]],2)+0</f>
        <v>641.42999999999995</v>
      </c>
      <c r="M210" s="26"/>
      <c r="N210" s="26">
        <f>Table1[[#This Row],[Column10]]+Table1[[#This Row],[Column12]]+Table1[[#This Row],[Column13]]</f>
        <v>13416.43</v>
      </c>
    </row>
    <row r="211" spans="1:14" x14ac:dyDescent="0.35">
      <c r="A211" s="29" t="s">
        <v>216</v>
      </c>
      <c r="B211" s="30">
        <v>3339</v>
      </c>
      <c r="C211" s="31">
        <v>1293</v>
      </c>
      <c r="D211" s="32">
        <v>113</v>
      </c>
      <c r="E211" s="31">
        <v>1406</v>
      </c>
      <c r="F211" s="33">
        <v>111545</v>
      </c>
      <c r="G211" s="34">
        <f t="shared" si="6"/>
        <v>4.8836721081224731E-3</v>
      </c>
      <c r="H211" s="35"/>
      <c r="I211" s="26">
        <v>0</v>
      </c>
      <c r="J211" s="26">
        <f>Table1[[#This Row],[Column6]]-Table1[[#This Row],[Column8]]-Table1[[#This Row],[Column9]]</f>
        <v>111545</v>
      </c>
      <c r="K211" s="36">
        <f t="shared" si="7"/>
        <v>4.887351466928389E-3</v>
      </c>
      <c r="L211" s="26">
        <f>ROUND(D$441*Table1[[#This Row],[Column11]],2)+0</f>
        <v>5600.68</v>
      </c>
      <c r="M211" s="26"/>
      <c r="N211" s="26">
        <f>Table1[[#This Row],[Column10]]+Table1[[#This Row],[Column12]]+Table1[[#This Row],[Column13]]</f>
        <v>117145.68</v>
      </c>
    </row>
    <row r="212" spans="1:14" x14ac:dyDescent="0.35">
      <c r="A212" s="29" t="s">
        <v>217</v>
      </c>
      <c r="B212" s="30">
        <v>3360</v>
      </c>
      <c r="C212" s="32">
        <v>711</v>
      </c>
      <c r="D212" s="32">
        <v>27</v>
      </c>
      <c r="E212" s="32">
        <v>738</v>
      </c>
      <c r="F212" s="33">
        <v>67260</v>
      </c>
      <c r="G212" s="34">
        <f t="shared" si="6"/>
        <v>2.9447826974971316E-3</v>
      </c>
      <c r="H212" s="35"/>
      <c r="I212" s="26">
        <v>0</v>
      </c>
      <c r="J212" s="26">
        <f>Table1[[#This Row],[Column6]]-Table1[[#This Row],[Column8]]-Table1[[#This Row],[Column9]]</f>
        <v>67260</v>
      </c>
      <c r="K212" s="36">
        <f t="shared" si="7"/>
        <v>2.9470012969259351E-3</v>
      </c>
      <c r="L212" s="26">
        <f>ROUND(D$441*Table1[[#This Row],[Column11]],2)+0</f>
        <v>3377.13</v>
      </c>
      <c r="M212" s="26"/>
      <c r="N212" s="26">
        <f>Table1[[#This Row],[Column10]]+Table1[[#This Row],[Column12]]+Table1[[#This Row],[Column13]]</f>
        <v>70637.13</v>
      </c>
    </row>
    <row r="213" spans="1:14" x14ac:dyDescent="0.35">
      <c r="A213" s="29" t="s">
        <v>218</v>
      </c>
      <c r="B213" s="30">
        <v>3367</v>
      </c>
      <c r="C213" s="32">
        <v>432</v>
      </c>
      <c r="D213" s="32">
        <v>46</v>
      </c>
      <c r="E213" s="32">
        <v>478</v>
      </c>
      <c r="F213" s="33">
        <v>21025</v>
      </c>
      <c r="G213" s="34">
        <f t="shared" si="6"/>
        <v>9.2051823096754679E-4</v>
      </c>
      <c r="H213" s="35"/>
      <c r="I213" s="26">
        <v>0</v>
      </c>
      <c r="J213" s="26">
        <f>Table1[[#This Row],[Column6]]-Table1[[#This Row],[Column8]]-Table1[[#This Row],[Column9]]</f>
        <v>21025</v>
      </c>
      <c r="K213" s="36">
        <f t="shared" si="7"/>
        <v>9.2121174944793016E-4</v>
      </c>
      <c r="L213" s="26">
        <f>ROUND(D$441*Table1[[#This Row],[Column11]],2)+0</f>
        <v>1055.67</v>
      </c>
      <c r="M213" s="26"/>
      <c r="N213" s="26">
        <f>Table1[[#This Row],[Column10]]+Table1[[#This Row],[Column12]]+Table1[[#This Row],[Column13]]</f>
        <v>22080.67</v>
      </c>
    </row>
    <row r="214" spans="1:14" x14ac:dyDescent="0.35">
      <c r="A214" s="29" t="s">
        <v>219</v>
      </c>
      <c r="B214" s="30">
        <v>3381</v>
      </c>
      <c r="C214" s="32">
        <v>798</v>
      </c>
      <c r="D214" s="32">
        <v>9</v>
      </c>
      <c r="E214" s="32">
        <v>807</v>
      </c>
      <c r="F214" s="33">
        <v>20085</v>
      </c>
      <c r="G214" s="34">
        <f t="shared" si="6"/>
        <v>8.7936307581370642E-4</v>
      </c>
      <c r="H214" s="35"/>
      <c r="I214" s="26">
        <v>0</v>
      </c>
      <c r="J214" s="26">
        <f>Table1[[#This Row],[Column6]]-Table1[[#This Row],[Column8]]-Table1[[#This Row],[Column9]]</f>
        <v>20085</v>
      </c>
      <c r="K214" s="36">
        <f t="shared" si="7"/>
        <v>8.8002558799817727E-4</v>
      </c>
      <c r="L214" s="26">
        <f>ROUND(D$441*Table1[[#This Row],[Column11]],2)+0</f>
        <v>1008.47</v>
      </c>
      <c r="M214" s="26"/>
      <c r="N214" s="26">
        <f>Table1[[#This Row],[Column10]]+Table1[[#This Row],[Column12]]+Table1[[#This Row],[Column13]]</f>
        <v>21093.47</v>
      </c>
    </row>
    <row r="215" spans="1:14" x14ac:dyDescent="0.35">
      <c r="A215" s="29" t="s">
        <v>220</v>
      </c>
      <c r="B215" s="30">
        <v>3409</v>
      </c>
      <c r="C215" s="31">
        <v>1213</v>
      </c>
      <c r="D215" s="32">
        <v>73</v>
      </c>
      <c r="E215" s="31">
        <v>1286</v>
      </c>
      <c r="F215" s="33">
        <v>129660</v>
      </c>
      <c r="G215" s="34">
        <f t="shared" si="6"/>
        <v>5.6767844864329189E-3</v>
      </c>
      <c r="H215" s="35"/>
      <c r="I215" s="26">
        <v>0</v>
      </c>
      <c r="J215" s="26">
        <f>Table1[[#This Row],[Column6]]-Table1[[#This Row],[Column8]]-Table1[[#This Row],[Column9]]</f>
        <v>129660</v>
      </c>
      <c r="K215" s="36">
        <f t="shared" si="7"/>
        <v>5.6810613761435732E-3</v>
      </c>
      <c r="L215" s="26">
        <f>ROUND(D$441*Table1[[#This Row],[Column11]],2)+0</f>
        <v>6510.24</v>
      </c>
      <c r="M215" s="26"/>
      <c r="N215" s="26">
        <f>Table1[[#This Row],[Column10]]+Table1[[#This Row],[Column12]]+Table1[[#This Row],[Column13]]</f>
        <v>136170.23999999999</v>
      </c>
    </row>
    <row r="216" spans="1:14" x14ac:dyDescent="0.35">
      <c r="A216" s="29" t="s">
        <v>221</v>
      </c>
      <c r="B216" s="30">
        <v>3427</v>
      </c>
      <c r="C216" s="32">
        <v>247</v>
      </c>
      <c r="D216" s="32"/>
      <c r="E216" s="32">
        <v>247</v>
      </c>
      <c r="F216" s="33">
        <v>14150</v>
      </c>
      <c r="G216" s="34">
        <f t="shared" si="6"/>
        <v>6.1951643130515042E-4</v>
      </c>
      <c r="H216" s="35"/>
      <c r="I216" s="26">
        <v>0</v>
      </c>
      <c r="J216" s="26">
        <f>Table1[[#This Row],[Column6]]-Table1[[#This Row],[Column8]]-Table1[[#This Row],[Column9]]</f>
        <v>14150</v>
      </c>
      <c r="K216" s="36">
        <f t="shared" si="7"/>
        <v>6.1998317501489716E-4</v>
      </c>
      <c r="L216" s="26">
        <f>ROUND(D$441*Table1[[#This Row],[Column11]],2)+0</f>
        <v>710.47</v>
      </c>
      <c r="M216" s="26"/>
      <c r="N216" s="26">
        <f>Table1[[#This Row],[Column10]]+Table1[[#This Row],[Column12]]+Table1[[#This Row],[Column13]]</f>
        <v>14860.47</v>
      </c>
    </row>
    <row r="217" spans="1:14" x14ac:dyDescent="0.35">
      <c r="A217" s="29" t="s">
        <v>222</v>
      </c>
      <c r="B217" s="30">
        <v>3428</v>
      </c>
      <c r="C217" s="32">
        <v>807</v>
      </c>
      <c r="D217" s="32"/>
      <c r="E217" s="32">
        <v>807</v>
      </c>
      <c r="F217" s="33">
        <v>61890</v>
      </c>
      <c r="G217" s="34">
        <f t="shared" si="6"/>
        <v>2.709672928160831E-3</v>
      </c>
      <c r="H217" s="35"/>
      <c r="I217" s="26">
        <v>0</v>
      </c>
      <c r="J217" s="26">
        <f>Table1[[#This Row],[Column6]]-Table1[[#This Row],[Column8]]-Table1[[#This Row],[Column9]]</f>
        <v>61890</v>
      </c>
      <c r="K217" s="36">
        <f t="shared" si="7"/>
        <v>2.7117143958778787E-3</v>
      </c>
      <c r="L217" s="26">
        <f>ROUND(D$441*Table1[[#This Row],[Column11]],2)+0</f>
        <v>3107.5</v>
      </c>
      <c r="M217" s="26"/>
      <c r="N217" s="26">
        <f>Table1[[#This Row],[Column10]]+Table1[[#This Row],[Column12]]+Table1[[#This Row],[Column13]]</f>
        <v>64997.5</v>
      </c>
    </row>
    <row r="218" spans="1:14" x14ac:dyDescent="0.35">
      <c r="A218" s="29" t="s">
        <v>223</v>
      </c>
      <c r="B218" s="30">
        <v>3430</v>
      </c>
      <c r="C218" s="31">
        <v>1777</v>
      </c>
      <c r="D218" s="32">
        <v>65</v>
      </c>
      <c r="E218" s="31">
        <v>1842</v>
      </c>
      <c r="F218" s="33">
        <v>46570</v>
      </c>
      <c r="G218" s="34">
        <f t="shared" si="6"/>
        <v>2.0389314633131343E-3</v>
      </c>
      <c r="H218" s="35"/>
      <c r="I218" s="26">
        <v>0</v>
      </c>
      <c r="J218" s="26">
        <f>Table1[[#This Row],[Column6]]-Table1[[#This Row],[Column8]]-Table1[[#This Row],[Column9]]</f>
        <v>46570</v>
      </c>
      <c r="K218" s="36">
        <f t="shared" si="7"/>
        <v>2.0404675943776506E-3</v>
      </c>
      <c r="L218" s="26">
        <f>ROUND(D$441*Table1[[#This Row],[Column11]],2)+0</f>
        <v>2338.2800000000002</v>
      </c>
      <c r="M218" s="26"/>
      <c r="N218" s="26">
        <f>Table1[[#This Row],[Column10]]+Table1[[#This Row],[Column12]]+Table1[[#This Row],[Column13]]</f>
        <v>48908.28</v>
      </c>
    </row>
    <row r="219" spans="1:14" x14ac:dyDescent="0.35">
      <c r="A219" s="29" t="s">
        <v>224</v>
      </c>
      <c r="B219" s="30">
        <v>3434</v>
      </c>
      <c r="C219" s="32">
        <v>748</v>
      </c>
      <c r="D219" s="32"/>
      <c r="E219" s="32">
        <v>748</v>
      </c>
      <c r="F219" s="33">
        <v>120645</v>
      </c>
      <c r="G219" s="34">
        <f t="shared" si="6"/>
        <v>5.2820890356756085E-3</v>
      </c>
      <c r="H219" s="35"/>
      <c r="I219" s="26">
        <v>0</v>
      </c>
      <c r="J219" s="26">
        <f>Table1[[#This Row],[Column6]]-Table1[[#This Row],[Column8]]-Table1[[#This Row],[Column9]]</f>
        <v>120645</v>
      </c>
      <c r="K219" s="36">
        <f t="shared" si="7"/>
        <v>5.2860685618142944E-3</v>
      </c>
      <c r="L219" s="26">
        <f>ROUND(D$441*Table1[[#This Row],[Column11]],2)+0</f>
        <v>6057.6</v>
      </c>
      <c r="M219" s="26"/>
      <c r="N219" s="26">
        <f>Table1[[#This Row],[Column10]]+Table1[[#This Row],[Column12]]+Table1[[#This Row],[Column13]]</f>
        <v>126702.6</v>
      </c>
    </row>
    <row r="220" spans="1:14" x14ac:dyDescent="0.35">
      <c r="A220" s="29" t="s">
        <v>225</v>
      </c>
      <c r="B220" s="30">
        <v>3437</v>
      </c>
      <c r="C220" s="31">
        <v>2609</v>
      </c>
      <c r="D220" s="32">
        <v>147</v>
      </c>
      <c r="E220" s="31">
        <v>2756</v>
      </c>
      <c r="F220" s="33">
        <v>80765</v>
      </c>
      <c r="G220" s="34">
        <f t="shared" si="6"/>
        <v>3.5360596872339553E-3</v>
      </c>
      <c r="H220" s="35"/>
      <c r="I220" s="26">
        <v>0</v>
      </c>
      <c r="J220" s="26">
        <f>Table1[[#This Row],[Column6]]-Table1[[#This Row],[Column8]]-Table1[[#This Row],[Column9]]</f>
        <v>80765</v>
      </c>
      <c r="K220" s="36">
        <f t="shared" si="7"/>
        <v>3.5387237547758422E-3</v>
      </c>
      <c r="L220" s="26">
        <f>ROUND(D$441*Table1[[#This Row],[Column11]],2)+0</f>
        <v>4055.22</v>
      </c>
      <c r="M220" s="26"/>
      <c r="N220" s="26">
        <f>Table1[[#This Row],[Column10]]+Table1[[#This Row],[Column12]]+Table1[[#This Row],[Column13]]</f>
        <v>84820.22</v>
      </c>
    </row>
    <row r="221" spans="1:14" x14ac:dyDescent="0.35">
      <c r="A221" s="29" t="s">
        <v>226</v>
      </c>
      <c r="B221" s="30">
        <v>3444</v>
      </c>
      <c r="C221" s="31">
        <v>2048</v>
      </c>
      <c r="D221" s="32">
        <v>75</v>
      </c>
      <c r="E221" s="31">
        <v>2123</v>
      </c>
      <c r="F221" s="33">
        <v>102640</v>
      </c>
      <c r="G221" s="34">
        <f t="shared" si="6"/>
        <v>4.4937926861597617E-3</v>
      </c>
      <c r="H221" s="35"/>
      <c r="I221" s="26">
        <v>0</v>
      </c>
      <c r="J221" s="26">
        <f>Table1[[#This Row],[Column6]]-Table1[[#This Row],[Column8]]-Table1[[#This Row],[Column9]]</f>
        <v>102640</v>
      </c>
      <c r="K221" s="36">
        <f t="shared" si="7"/>
        <v>4.4971783097900384E-3</v>
      </c>
      <c r="L221" s="26">
        <f>ROUND(D$441*Table1[[#This Row],[Column11]],2)+0</f>
        <v>5153.5600000000004</v>
      </c>
      <c r="M221" s="26"/>
      <c r="N221" s="26">
        <f>Table1[[#This Row],[Column10]]+Table1[[#This Row],[Column12]]+Table1[[#This Row],[Column13]]</f>
        <v>107793.56</v>
      </c>
    </row>
    <row r="222" spans="1:14" x14ac:dyDescent="0.35">
      <c r="A222" s="29" t="s">
        <v>227</v>
      </c>
      <c r="B222" s="30">
        <v>3479</v>
      </c>
      <c r="C222" s="31">
        <v>2542</v>
      </c>
      <c r="D222" s="32">
        <v>164</v>
      </c>
      <c r="E222" s="31">
        <v>2706</v>
      </c>
      <c r="F222" s="33">
        <v>76575</v>
      </c>
      <c r="G222" s="34">
        <f t="shared" si="6"/>
        <v>3.3526127722397097E-3</v>
      </c>
      <c r="H222" s="35"/>
      <c r="I222" s="26">
        <v>0</v>
      </c>
      <c r="J222" s="26">
        <f>Table1[[#This Row],[Column6]]-Table1[[#This Row],[Column8]]-Table1[[#This Row],[Column9]]</f>
        <v>76575</v>
      </c>
      <c r="K222" s="36">
        <f t="shared" si="7"/>
        <v>3.3551386308668372E-3</v>
      </c>
      <c r="L222" s="26">
        <f>ROUND(D$441*Table1[[#This Row],[Column11]],2)+0</f>
        <v>3844.84</v>
      </c>
      <c r="M222" s="26"/>
      <c r="N222" s="26">
        <f>Table1[[#This Row],[Column10]]+Table1[[#This Row],[Column12]]+Table1[[#This Row],[Column13]]</f>
        <v>80419.839999999997</v>
      </c>
    </row>
    <row r="223" spans="1:14" x14ac:dyDescent="0.35">
      <c r="A223" s="29" t="s">
        <v>228</v>
      </c>
      <c r="B223" s="30">
        <v>3484</v>
      </c>
      <c r="C223" s="32">
        <v>161</v>
      </c>
      <c r="D223" s="32"/>
      <c r="E223" s="32">
        <v>161</v>
      </c>
      <c r="F223" s="33">
        <v>16565</v>
      </c>
      <c r="G223" s="34">
        <f t="shared" si="6"/>
        <v>7.252501543865594E-4</v>
      </c>
      <c r="H223" s="35"/>
      <c r="I223" s="26">
        <v>0</v>
      </c>
      <c r="J223" s="26">
        <f>Table1[[#This Row],[Column6]]-Table1[[#This Row],[Column8]]-Table1[[#This Row],[Column9]]</f>
        <v>16565</v>
      </c>
      <c r="K223" s="36">
        <f t="shared" si="7"/>
        <v>7.2579655788846439E-4</v>
      </c>
      <c r="L223" s="26">
        <f>ROUND(D$441*Table1[[#This Row],[Column11]],2)+0</f>
        <v>831.73</v>
      </c>
      <c r="M223" s="26"/>
      <c r="N223" s="26">
        <f>Table1[[#This Row],[Column10]]+Table1[[#This Row],[Column12]]+Table1[[#This Row],[Column13]]</f>
        <v>17396.73</v>
      </c>
    </row>
    <row r="224" spans="1:14" x14ac:dyDescent="0.35">
      <c r="A224" s="29" t="s">
        <v>229</v>
      </c>
      <c r="B224" s="30">
        <v>3500</v>
      </c>
      <c r="C224" s="31">
        <v>1475</v>
      </c>
      <c r="D224" s="32">
        <v>47</v>
      </c>
      <c r="E224" s="31">
        <v>1522</v>
      </c>
      <c r="F224" s="33">
        <v>160170</v>
      </c>
      <c r="G224" s="34">
        <f t="shared" si="6"/>
        <v>7.0125757457346954E-3</v>
      </c>
      <c r="H224" s="35"/>
      <c r="I224" s="26">
        <v>0</v>
      </c>
      <c r="J224" s="26">
        <f>Table1[[#This Row],[Column6]]-Table1[[#This Row],[Column8]]-Table1[[#This Row],[Column9]]</f>
        <v>160170</v>
      </c>
      <c r="K224" s="36">
        <f t="shared" si="7"/>
        <v>7.0178590206456592E-3</v>
      </c>
      <c r="L224" s="26">
        <f>ROUND(D$441*Table1[[#This Row],[Column11]],2)+0</f>
        <v>8042.15</v>
      </c>
      <c r="M224" s="26"/>
      <c r="N224" s="26">
        <f>Table1[[#This Row],[Column10]]+Table1[[#This Row],[Column12]]+Table1[[#This Row],[Column13]]</f>
        <v>168212.15</v>
      </c>
    </row>
    <row r="225" spans="1:14" x14ac:dyDescent="0.35">
      <c r="A225" s="29" t="s">
        <v>230</v>
      </c>
      <c r="B225" s="30">
        <v>3528</v>
      </c>
      <c r="C225" s="32">
        <v>368</v>
      </c>
      <c r="D225" s="32">
        <v>29</v>
      </c>
      <c r="E225" s="32">
        <v>397</v>
      </c>
      <c r="F225" s="33">
        <v>11305</v>
      </c>
      <c r="G225" s="34">
        <f t="shared" si="6"/>
        <v>4.9495641384485688E-4</v>
      </c>
      <c r="H225" s="35"/>
      <c r="I225" s="26">
        <v>0</v>
      </c>
      <c r="J225" s="26">
        <f>Table1[[#This Row],[Column6]]-Table1[[#This Row],[Column8]]-Table1[[#This Row],[Column9]]</f>
        <v>11305</v>
      </c>
      <c r="K225" s="36">
        <f t="shared" si="7"/>
        <v>4.953293140313365E-4</v>
      </c>
      <c r="L225" s="26">
        <f>ROUND(D$441*Table1[[#This Row],[Column11]],2)+0</f>
        <v>567.63</v>
      </c>
      <c r="M225" s="26"/>
      <c r="N225" s="26">
        <f>Table1[[#This Row],[Column10]]+Table1[[#This Row],[Column12]]+Table1[[#This Row],[Column13]]</f>
        <v>11872.63</v>
      </c>
    </row>
    <row r="226" spans="1:14" x14ac:dyDescent="0.35">
      <c r="A226" s="29" t="s">
        <v>231</v>
      </c>
      <c r="B226" s="30">
        <v>3549</v>
      </c>
      <c r="C226" s="31">
        <v>4790</v>
      </c>
      <c r="D226" s="32">
        <v>337</v>
      </c>
      <c r="E226" s="31">
        <v>5127</v>
      </c>
      <c r="F226" s="33">
        <v>216490</v>
      </c>
      <c r="G226" s="34">
        <f t="shared" si="6"/>
        <v>9.4783824885690468E-3</v>
      </c>
      <c r="H226" s="35"/>
      <c r="I226" s="26">
        <v>0</v>
      </c>
      <c r="J226" s="26">
        <f>Table1[[#This Row],[Column6]]-Table1[[#This Row],[Column8]]-Table1[[#This Row],[Column9]]</f>
        <v>216490</v>
      </c>
      <c r="K226" s="36">
        <f t="shared" si="7"/>
        <v>9.4855235024010661E-3</v>
      </c>
      <c r="L226" s="26">
        <f>ROUND(D$441*Table1[[#This Row],[Column11]],2)+0</f>
        <v>10869.98</v>
      </c>
      <c r="M226" s="26"/>
      <c r="N226" s="26">
        <f>Table1[[#This Row],[Column10]]+Table1[[#This Row],[Column12]]+Table1[[#This Row],[Column13]]</f>
        <v>227359.98</v>
      </c>
    </row>
    <row r="227" spans="1:14" x14ac:dyDescent="0.35">
      <c r="A227" s="29" t="s">
        <v>233</v>
      </c>
      <c r="B227" s="30">
        <v>3612</v>
      </c>
      <c r="C227" s="31">
        <v>1650</v>
      </c>
      <c r="D227" s="32">
        <v>56</v>
      </c>
      <c r="E227" s="31">
        <v>1706</v>
      </c>
      <c r="F227" s="33">
        <v>73635</v>
      </c>
      <c r="G227" s="34">
        <f t="shared" si="6"/>
        <v>3.2238934571840812E-3</v>
      </c>
      <c r="H227" s="35"/>
      <c r="I227" s="26">
        <v>0</v>
      </c>
      <c r="J227" s="26">
        <f>Table1[[#This Row],[Column6]]-Table1[[#This Row],[Column8]]-Table1[[#This Row],[Column9]]</f>
        <v>73635</v>
      </c>
      <c r="K227" s="36">
        <f t="shared" si="7"/>
        <v>3.2263223386729293E-3</v>
      </c>
      <c r="L227" s="26">
        <f>ROUND(D$441*Table1[[#This Row],[Column11]],2)+0</f>
        <v>3697.22</v>
      </c>
      <c r="M227" s="26"/>
      <c r="N227" s="26">
        <f>Table1[[#This Row],[Column10]]+Table1[[#This Row],[Column12]]+Table1[[#This Row],[Column13]]</f>
        <v>77332.22</v>
      </c>
    </row>
    <row r="228" spans="1:14" x14ac:dyDescent="0.35">
      <c r="A228" s="29" t="s">
        <v>235</v>
      </c>
      <c r="B228" s="30">
        <v>3619</v>
      </c>
      <c r="C228" s="31">
        <v>39266</v>
      </c>
      <c r="D228" s="31">
        <v>6307</v>
      </c>
      <c r="E228" s="31">
        <v>45573</v>
      </c>
      <c r="F228" s="33">
        <v>2119500</v>
      </c>
      <c r="G228" s="34">
        <f t="shared" si="6"/>
        <v>9.2796118455919868E-2</v>
      </c>
      <c r="H228" s="35">
        <v>0</v>
      </c>
      <c r="I228" s="35">
        <v>0</v>
      </c>
      <c r="J228" s="26">
        <f>Table1[[#This Row],[Column6]]-Table1[[#This Row],[Column8]]-Table1[[#This Row],[Column9]]</f>
        <v>2119500</v>
      </c>
      <c r="K228" s="36">
        <f t="shared" si="7"/>
        <v>9.2866031056118334E-2</v>
      </c>
      <c r="L228" s="26">
        <f>ROUND(D$441*Table1[[#This Row],[Column11]],2)+0</f>
        <v>106420.29</v>
      </c>
      <c r="M228" s="152">
        <f>-4155</f>
        <v>-4155</v>
      </c>
      <c r="N228" s="26">
        <f>Table1[[#This Row],[Column10]]+Table1[[#This Row],[Column12]]+Table1[[#This Row],[Column13]]</f>
        <v>2221765.29</v>
      </c>
    </row>
    <row r="229" spans="1:14" x14ac:dyDescent="0.35">
      <c r="A229" s="29" t="s">
        <v>238</v>
      </c>
      <c r="B229" s="30">
        <v>3633</v>
      </c>
      <c r="C229" s="32">
        <v>426</v>
      </c>
      <c r="D229" s="32"/>
      <c r="E229" s="32">
        <v>426</v>
      </c>
      <c r="F229" s="33">
        <v>18420</v>
      </c>
      <c r="G229" s="34">
        <f t="shared" si="6"/>
        <v>8.0646591269546784E-4</v>
      </c>
      <c r="H229" s="35"/>
      <c r="I229" s="26">
        <v>0</v>
      </c>
      <c r="J229" s="26">
        <f>Table1[[#This Row],[Column6]]-Table1[[#This Row],[Column8]]-Table1[[#This Row],[Column9]]</f>
        <v>18420</v>
      </c>
      <c r="K229" s="36">
        <f t="shared" si="7"/>
        <v>8.070735041536682E-4</v>
      </c>
      <c r="L229" s="26">
        <f>ROUND(D$441*Table1[[#This Row],[Column11]],2)+0</f>
        <v>924.87</v>
      </c>
      <c r="M229" s="26"/>
      <c r="N229" s="26">
        <f>Table1[[#This Row],[Column10]]+Table1[[#This Row],[Column12]]+Table1[[#This Row],[Column13]]</f>
        <v>19344.87</v>
      </c>
    </row>
    <row r="230" spans="1:14" x14ac:dyDescent="0.35">
      <c r="A230" s="29" t="s">
        <v>239</v>
      </c>
      <c r="B230" s="30">
        <v>3640</v>
      </c>
      <c r="C230" s="32">
        <v>641</v>
      </c>
      <c r="D230" s="32">
        <v>19</v>
      </c>
      <c r="E230" s="32">
        <v>660</v>
      </c>
      <c r="F230" s="33">
        <v>61210</v>
      </c>
      <c r="G230" s="34">
        <f t="shared" si="6"/>
        <v>2.6799011137942229E-3</v>
      </c>
      <c r="H230" s="35"/>
      <c r="I230" s="26">
        <v>0</v>
      </c>
      <c r="J230" s="26">
        <f>Table1[[#This Row],[Column6]]-Table1[[#This Row],[Column8]]-Table1[[#This Row],[Column9]]</f>
        <v>61210</v>
      </c>
      <c r="K230" s="36">
        <f t="shared" si="7"/>
        <v>2.6819201514248661E-3</v>
      </c>
      <c r="L230" s="26">
        <f>ROUND(D$441*Table1[[#This Row],[Column11]],2)+0</f>
        <v>3073.36</v>
      </c>
      <c r="M230" s="26"/>
      <c r="N230" s="26">
        <f>Table1[[#This Row],[Column10]]+Table1[[#This Row],[Column12]]+Table1[[#This Row],[Column13]]</f>
        <v>64283.360000000001</v>
      </c>
    </row>
    <row r="231" spans="1:14" x14ac:dyDescent="0.35">
      <c r="A231" s="29" t="s">
        <v>240</v>
      </c>
      <c r="B231" s="30">
        <v>3661</v>
      </c>
      <c r="C231" s="32">
        <v>740</v>
      </c>
      <c r="D231" s="32">
        <v>18</v>
      </c>
      <c r="E231" s="32">
        <v>758</v>
      </c>
      <c r="F231" s="33">
        <v>29355</v>
      </c>
      <c r="G231" s="34">
        <f t="shared" si="6"/>
        <v>1.2852229569584939E-3</v>
      </c>
      <c r="H231" s="35"/>
      <c r="I231" s="26">
        <v>0</v>
      </c>
      <c r="J231" s="26">
        <f>Table1[[#This Row],[Column6]]-Table1[[#This Row],[Column8]]-Table1[[#This Row],[Column9]]</f>
        <v>29355</v>
      </c>
      <c r="K231" s="36">
        <f t="shared" si="7"/>
        <v>1.2861912439973361E-3</v>
      </c>
      <c r="L231" s="26">
        <f>ROUND(D$441*Table1[[#This Row],[Column11]],2)+0</f>
        <v>1473.92</v>
      </c>
      <c r="M231" s="26"/>
      <c r="N231" s="26">
        <f>Table1[[#This Row],[Column10]]+Table1[[#This Row],[Column12]]+Table1[[#This Row],[Column13]]</f>
        <v>30828.92</v>
      </c>
    </row>
    <row r="232" spans="1:14" x14ac:dyDescent="0.35">
      <c r="A232" s="29" t="s">
        <v>241</v>
      </c>
      <c r="B232" s="30">
        <v>3668</v>
      </c>
      <c r="C232" s="32">
        <v>730</v>
      </c>
      <c r="D232" s="32"/>
      <c r="E232" s="32">
        <v>730</v>
      </c>
      <c r="F232" s="33">
        <v>36405</v>
      </c>
      <c r="G232" s="34">
        <f t="shared" si="6"/>
        <v>1.5938866206122967E-3</v>
      </c>
      <c r="H232" s="35"/>
      <c r="I232" s="26">
        <v>0</v>
      </c>
      <c r="J232" s="26">
        <f>Table1[[#This Row],[Column6]]-Table1[[#This Row],[Column8]]-Table1[[#This Row],[Column9]]</f>
        <v>36405</v>
      </c>
      <c r="K232" s="36">
        <f t="shared" si="7"/>
        <v>1.5950874548704827E-3</v>
      </c>
      <c r="L232" s="26">
        <f>ROUND(D$441*Table1[[#This Row],[Column11]],2)+0</f>
        <v>1827.9</v>
      </c>
      <c r="M232" s="26"/>
      <c r="N232" s="26">
        <f>Table1[[#This Row],[Column10]]+Table1[[#This Row],[Column12]]+Table1[[#This Row],[Column13]]</f>
        <v>38232.9</v>
      </c>
    </row>
    <row r="233" spans="1:14" x14ac:dyDescent="0.35">
      <c r="A233" s="29" t="s">
        <v>242</v>
      </c>
      <c r="B233" s="30">
        <v>3675</v>
      </c>
      <c r="C233" s="31">
        <v>2684</v>
      </c>
      <c r="D233" s="32"/>
      <c r="E233" s="31">
        <v>2684</v>
      </c>
      <c r="F233" s="33">
        <v>85475</v>
      </c>
      <c r="G233" s="34">
        <f t="shared" si="6"/>
        <v>3.7422732838026662E-3</v>
      </c>
      <c r="H233" s="35"/>
      <c r="I233" s="26">
        <v>0</v>
      </c>
      <c r="J233" s="26">
        <f>Table1[[#This Row],[Column6]]-Table1[[#This Row],[Column8]]-Table1[[#This Row],[Column9]]</f>
        <v>85475</v>
      </c>
      <c r="K233" s="36">
        <f t="shared" si="7"/>
        <v>3.7450927126783272E-3</v>
      </c>
      <c r="L233" s="26">
        <f>ROUND(D$441*Table1[[#This Row],[Column11]],2)+0</f>
        <v>4291.71</v>
      </c>
      <c r="M233" s="26"/>
      <c r="N233" s="26">
        <f>Table1[[#This Row],[Column10]]+Table1[[#This Row],[Column12]]+Table1[[#This Row],[Column13]]</f>
        <v>89766.71</v>
      </c>
    </row>
    <row r="234" spans="1:14" x14ac:dyDescent="0.35">
      <c r="A234" s="29" t="s">
        <v>243</v>
      </c>
      <c r="B234" s="30">
        <v>3682</v>
      </c>
      <c r="C234" s="31">
        <v>1161</v>
      </c>
      <c r="D234" s="32">
        <v>36</v>
      </c>
      <c r="E234" s="31">
        <v>1197</v>
      </c>
      <c r="F234" s="33">
        <v>41410</v>
      </c>
      <c r="G234" s="34">
        <f t="shared" si="6"/>
        <v>1.8130159307665214E-3</v>
      </c>
      <c r="H234" s="35"/>
      <c r="I234" s="26">
        <v>0</v>
      </c>
      <c r="J234" s="26">
        <f>Table1[[#This Row],[Column6]]-Table1[[#This Row],[Column8]]-Table1[[#This Row],[Column9]]</f>
        <v>41410</v>
      </c>
      <c r="K234" s="36">
        <f t="shared" si="7"/>
        <v>1.8143818570577307E-3</v>
      </c>
      <c r="L234" s="26">
        <f>ROUND(D$441*Table1[[#This Row],[Column11]],2)+0</f>
        <v>2079.1999999999998</v>
      </c>
      <c r="M234" s="26"/>
      <c r="N234" s="26">
        <f>Table1[[#This Row],[Column10]]+Table1[[#This Row],[Column12]]+Table1[[#This Row],[Column13]]</f>
        <v>43489.2</v>
      </c>
    </row>
    <row r="235" spans="1:14" x14ac:dyDescent="0.35">
      <c r="A235" s="29" t="s">
        <v>244</v>
      </c>
      <c r="B235" s="30">
        <v>3689</v>
      </c>
      <c r="C235" s="32">
        <v>501</v>
      </c>
      <c r="D235" s="32">
        <v>43</v>
      </c>
      <c r="E235" s="32">
        <v>544</v>
      </c>
      <c r="F235" s="33">
        <v>29680</v>
      </c>
      <c r="G235" s="34">
        <f t="shared" si="6"/>
        <v>1.2994521329425346E-3</v>
      </c>
      <c r="H235" s="35"/>
      <c r="I235" s="26">
        <v>0</v>
      </c>
      <c r="J235" s="26">
        <f>Table1[[#This Row],[Column6]]-Table1[[#This Row],[Column8]]-Table1[[#This Row],[Column9]]</f>
        <v>29680</v>
      </c>
      <c r="K235" s="36">
        <f t="shared" si="7"/>
        <v>1.3004311402432613E-3</v>
      </c>
      <c r="L235" s="26">
        <f>ROUND(D$441*Table1[[#This Row],[Column11]],2)+0</f>
        <v>1490.24</v>
      </c>
      <c r="M235" s="26"/>
      <c r="N235" s="26">
        <f>Table1[[#This Row],[Column10]]+Table1[[#This Row],[Column12]]+Table1[[#This Row],[Column13]]</f>
        <v>31170.240000000002</v>
      </c>
    </row>
    <row r="236" spans="1:14" x14ac:dyDescent="0.35">
      <c r="A236" s="29" t="s">
        <v>245</v>
      </c>
      <c r="B236" s="30">
        <v>3696</v>
      </c>
      <c r="C236" s="32">
        <v>197</v>
      </c>
      <c r="D236" s="32"/>
      <c r="E236" s="32">
        <v>197</v>
      </c>
      <c r="F236" s="33">
        <v>10985</v>
      </c>
      <c r="G236" s="34">
        <f t="shared" si="6"/>
        <v>4.8094614826057081E-4</v>
      </c>
      <c r="H236" s="35"/>
      <c r="I236" s="26">
        <v>0</v>
      </c>
      <c r="J236" s="26">
        <f>Table1[[#This Row],[Column6]]-Table1[[#This Row],[Column8]]-Table1[[#This Row],[Column9]]</f>
        <v>10985</v>
      </c>
      <c r="K236" s="36">
        <f t="shared" si="7"/>
        <v>4.8130849311227173E-4</v>
      </c>
      <c r="L236" s="26">
        <f>ROUND(D$441*Table1[[#This Row],[Column11]],2)+0</f>
        <v>551.55999999999995</v>
      </c>
      <c r="M236" s="26"/>
      <c r="N236" s="26">
        <f>Table1[[#This Row],[Column10]]+Table1[[#This Row],[Column12]]+Table1[[#This Row],[Column13]]</f>
        <v>11536.56</v>
      </c>
    </row>
    <row r="237" spans="1:14" x14ac:dyDescent="0.35">
      <c r="A237" s="29" t="s">
        <v>246</v>
      </c>
      <c r="B237" s="30">
        <v>3787</v>
      </c>
      <c r="C237" s="32">
        <v>985</v>
      </c>
      <c r="D237" s="32">
        <v>29</v>
      </c>
      <c r="E237" s="31">
        <v>1014</v>
      </c>
      <c r="F237" s="33">
        <v>77915</v>
      </c>
      <c r="G237" s="34">
        <f t="shared" si="6"/>
        <v>3.4112807593739075E-3</v>
      </c>
      <c r="H237" s="35"/>
      <c r="I237" s="26">
        <v>0</v>
      </c>
      <c r="J237" s="26">
        <f>Table1[[#This Row],[Column6]]-Table1[[#This Row],[Column8]]-Table1[[#This Row],[Column9]]</f>
        <v>77915</v>
      </c>
      <c r="K237" s="36">
        <f t="shared" si="7"/>
        <v>3.4138508184654213E-3</v>
      </c>
      <c r="L237" s="26">
        <f>ROUND(D$441*Table1[[#This Row],[Column11]],2)+0</f>
        <v>3912.12</v>
      </c>
      <c r="M237" s="26"/>
      <c r="N237" s="26">
        <f>Table1[[#This Row],[Column10]]+Table1[[#This Row],[Column12]]+Table1[[#This Row],[Column13]]</f>
        <v>81827.12</v>
      </c>
    </row>
    <row r="238" spans="1:14" x14ac:dyDescent="0.35">
      <c r="A238" s="29" t="s">
        <v>247</v>
      </c>
      <c r="B238" s="30">
        <v>3794</v>
      </c>
      <c r="C238" s="31">
        <v>1124</v>
      </c>
      <c r="D238" s="32"/>
      <c r="E238" s="31">
        <v>1124</v>
      </c>
      <c r="F238" s="33">
        <v>55805</v>
      </c>
      <c r="G238" s="34">
        <f t="shared" si="6"/>
        <v>2.4432589716596406E-3</v>
      </c>
      <c r="H238" s="35"/>
      <c r="I238" s="26">
        <v>0</v>
      </c>
      <c r="J238" s="26">
        <f>Table1[[#This Row],[Column6]]-Table1[[#This Row],[Column8]]-Table1[[#This Row],[Column9]]</f>
        <v>55805</v>
      </c>
      <c r="K238" s="36">
        <f t="shared" si="7"/>
        <v>2.4450997230887868E-3</v>
      </c>
      <c r="L238" s="26">
        <f>ROUND(D$441*Table1[[#This Row],[Column11]],2)+0</f>
        <v>2801.97</v>
      </c>
      <c r="M238" s="26"/>
      <c r="N238" s="26">
        <f>Table1[[#This Row],[Column10]]+Table1[[#This Row],[Column12]]+Table1[[#This Row],[Column13]]</f>
        <v>58606.97</v>
      </c>
    </row>
    <row r="239" spans="1:14" x14ac:dyDescent="0.35">
      <c r="A239" s="29" t="s">
        <v>248</v>
      </c>
      <c r="B239" s="30">
        <v>3822</v>
      </c>
      <c r="C239" s="31">
        <v>3959</v>
      </c>
      <c r="D239" s="32">
        <v>211</v>
      </c>
      <c r="E239" s="31">
        <v>4170</v>
      </c>
      <c r="F239" s="33">
        <v>145965</v>
      </c>
      <c r="G239" s="34">
        <f t="shared" si="6"/>
        <v>6.3906513000322454E-3</v>
      </c>
      <c r="H239" s="35"/>
      <c r="I239" s="26">
        <v>0</v>
      </c>
      <c r="J239" s="26">
        <f>Table1[[#This Row],[Column6]]-Table1[[#This Row],[Column8]]-Table1[[#This Row],[Column9]]</f>
        <v>145965</v>
      </c>
      <c r="K239" s="36">
        <f t="shared" si="7"/>
        <v>6.3954660170352975E-3</v>
      </c>
      <c r="L239" s="26">
        <f>ROUND(D$441*Table1[[#This Row],[Column11]],2)+0</f>
        <v>7328.92</v>
      </c>
      <c r="M239" s="26"/>
      <c r="N239" s="26">
        <f>Table1[[#This Row],[Column10]]+Table1[[#This Row],[Column12]]+Table1[[#This Row],[Column13]]</f>
        <v>153293.92000000001</v>
      </c>
    </row>
    <row r="240" spans="1:14" x14ac:dyDescent="0.35">
      <c r="A240" s="29" t="s">
        <v>249</v>
      </c>
      <c r="B240" s="30">
        <v>3857</v>
      </c>
      <c r="C240" s="31">
        <v>4118</v>
      </c>
      <c r="D240" s="32">
        <v>231</v>
      </c>
      <c r="E240" s="31">
        <v>4349</v>
      </c>
      <c r="F240" s="33">
        <v>139190</v>
      </c>
      <c r="G240" s="34">
        <f t="shared" si="6"/>
        <v>6.0940277083649389E-3</v>
      </c>
      <c r="H240" s="35"/>
      <c r="I240" s="26">
        <v>0</v>
      </c>
      <c r="J240" s="26">
        <f>Table1[[#This Row],[Column6]]-Table1[[#This Row],[Column8]]-Table1[[#This Row],[Column9]]</f>
        <v>139190</v>
      </c>
      <c r="K240" s="36">
        <f t="shared" si="7"/>
        <v>6.098618949139472E-3</v>
      </c>
      <c r="L240" s="26">
        <f>ROUND(D$441*Table1[[#This Row],[Column11]],2)+0</f>
        <v>6988.74</v>
      </c>
      <c r="M240" s="26"/>
      <c r="N240" s="26">
        <f>Table1[[#This Row],[Column10]]+Table1[[#This Row],[Column12]]+Table1[[#This Row],[Column13]]</f>
        <v>146178.74</v>
      </c>
    </row>
    <row r="241" spans="1:14" x14ac:dyDescent="0.35">
      <c r="A241" s="29" t="s">
        <v>250</v>
      </c>
      <c r="B241" s="30">
        <v>3871</v>
      </c>
      <c r="C241" s="32">
        <v>564</v>
      </c>
      <c r="D241" s="32"/>
      <c r="E241" s="32">
        <v>564</v>
      </c>
      <c r="F241" s="33">
        <v>35395</v>
      </c>
      <c r="G241" s="34">
        <f t="shared" si="6"/>
        <v>1.5496667198618937E-3</v>
      </c>
      <c r="H241" s="35"/>
      <c r="I241" s="26">
        <v>0</v>
      </c>
      <c r="J241" s="26">
        <f>Table1[[#This Row],[Column6]]-Table1[[#This Row],[Column8]]-Table1[[#This Row],[Column9]]</f>
        <v>35395</v>
      </c>
      <c r="K241" s="36">
        <f t="shared" si="7"/>
        <v>1.5508342388446843E-3</v>
      </c>
      <c r="L241" s="26">
        <f>ROUND(D$441*Table1[[#This Row],[Column11]],2)+0</f>
        <v>1777.19</v>
      </c>
      <c r="M241" s="26"/>
      <c r="N241" s="26">
        <f>Table1[[#This Row],[Column10]]+Table1[[#This Row],[Column12]]+Table1[[#This Row],[Column13]]</f>
        <v>37172.19</v>
      </c>
    </row>
    <row r="242" spans="1:14" x14ac:dyDescent="0.35">
      <c r="A242" s="29" t="s">
        <v>251</v>
      </c>
      <c r="B242" s="30">
        <v>3892</v>
      </c>
      <c r="C242" s="31">
        <v>2225</v>
      </c>
      <c r="D242" s="32">
        <v>171</v>
      </c>
      <c r="E242" s="31">
        <v>2396</v>
      </c>
      <c r="F242" s="33">
        <v>81925</v>
      </c>
      <c r="G242" s="34">
        <f t="shared" si="6"/>
        <v>3.5868468999769925E-3</v>
      </c>
      <c r="H242" s="35"/>
      <c r="I242" s="26">
        <v>0</v>
      </c>
      <c r="J242" s="26">
        <f>Table1[[#This Row],[Column6]]-Table1[[#This Row],[Column8]]-Table1[[#This Row],[Column9]]</f>
        <v>81925</v>
      </c>
      <c r="K242" s="36">
        <f t="shared" si="7"/>
        <v>3.589549230607452E-3</v>
      </c>
      <c r="L242" s="26">
        <f>ROUND(D$441*Table1[[#This Row],[Column11]],2)+0</f>
        <v>4113.46</v>
      </c>
      <c r="M242" s="26"/>
      <c r="N242" s="26">
        <f>Table1[[#This Row],[Column10]]+Table1[[#This Row],[Column12]]+Table1[[#This Row],[Column13]]</f>
        <v>86038.46</v>
      </c>
    </row>
    <row r="243" spans="1:14" x14ac:dyDescent="0.35">
      <c r="A243" s="29" t="s">
        <v>252</v>
      </c>
      <c r="B243" s="30">
        <v>3899</v>
      </c>
      <c r="C243" s="32">
        <v>596</v>
      </c>
      <c r="D243" s="32">
        <v>35</v>
      </c>
      <c r="E243" s="32">
        <v>631</v>
      </c>
      <c r="F243" s="33">
        <v>34580</v>
      </c>
      <c r="G243" s="34">
        <f t="shared" si="6"/>
        <v>1.5139843247019152E-3</v>
      </c>
      <c r="H243" s="35"/>
      <c r="I243" s="26">
        <v>0</v>
      </c>
      <c r="J243" s="26">
        <f>Table1[[#This Row],[Column6]]-Table1[[#This Row],[Column8]]-Table1[[#This Row],[Column9]]</f>
        <v>34580</v>
      </c>
      <c r="K243" s="36">
        <f t="shared" si="7"/>
        <v>1.5151249605664411E-3</v>
      </c>
      <c r="L243" s="26">
        <f>ROUND(D$441*Table1[[#This Row],[Column11]],2)+0</f>
        <v>1736.27</v>
      </c>
      <c r="M243" s="26"/>
      <c r="N243" s="26">
        <f>Table1[[#This Row],[Column10]]+Table1[[#This Row],[Column12]]+Table1[[#This Row],[Column13]]</f>
        <v>36316.269999999997</v>
      </c>
    </row>
    <row r="244" spans="1:14" x14ac:dyDescent="0.35">
      <c r="A244" s="29" t="s">
        <v>253</v>
      </c>
      <c r="B244" s="30">
        <v>3906</v>
      </c>
      <c r="C244" s="32">
        <v>544</v>
      </c>
      <c r="D244" s="32">
        <v>30</v>
      </c>
      <c r="E244" s="32">
        <v>574</v>
      </c>
      <c r="F244" s="33">
        <v>55720</v>
      </c>
      <c r="G244" s="34">
        <f t="shared" si="6"/>
        <v>2.4395374948638147E-3</v>
      </c>
      <c r="H244" s="35">
        <v>360</v>
      </c>
      <c r="I244" s="26">
        <v>0</v>
      </c>
      <c r="J244" s="26">
        <f>Table1[[#This Row],[Column6]]-Table1[[#This Row],[Column8]]-Table1[[#This Row],[Column9]]</f>
        <v>55360</v>
      </c>
      <c r="K244" s="36">
        <f t="shared" si="7"/>
        <v>2.4256020189982125E-3</v>
      </c>
      <c r="L244" s="26">
        <f>ROUND(D$441*Table1[[#This Row],[Column11]],2)+0</f>
        <v>2779.63</v>
      </c>
      <c r="M244" s="26"/>
      <c r="N244" s="26">
        <f>Table1[[#This Row],[Column10]]+Table1[[#This Row],[Column12]]+Table1[[#This Row],[Column13]]</f>
        <v>58139.63</v>
      </c>
    </row>
    <row r="245" spans="1:14" x14ac:dyDescent="0.35">
      <c r="A245" s="29" t="s">
        <v>254</v>
      </c>
      <c r="B245" s="30">
        <v>3920</v>
      </c>
      <c r="C245" s="32">
        <v>283</v>
      </c>
      <c r="D245" s="32">
        <v>24</v>
      </c>
      <c r="E245" s="32">
        <v>307</v>
      </c>
      <c r="F245" s="33">
        <v>17735</v>
      </c>
      <c r="G245" s="34">
        <f t="shared" si="6"/>
        <v>7.7647518792910543E-4</v>
      </c>
      <c r="H245" s="35"/>
      <c r="I245" s="26">
        <v>0</v>
      </c>
      <c r="J245" s="26">
        <f>Table1[[#This Row],[Column6]]-Table1[[#This Row],[Column8]]-Table1[[#This Row],[Column9]]</f>
        <v>17735</v>
      </c>
      <c r="K245" s="36">
        <f t="shared" si="7"/>
        <v>7.7706018437379508E-4</v>
      </c>
      <c r="L245" s="26">
        <f>ROUND(D$441*Table1[[#This Row],[Column11]],2)+0</f>
        <v>890.48</v>
      </c>
      <c r="M245" s="26"/>
      <c r="N245" s="26">
        <f>Table1[[#This Row],[Column10]]+Table1[[#This Row],[Column12]]+Table1[[#This Row],[Column13]]</f>
        <v>18625.48</v>
      </c>
    </row>
    <row r="246" spans="1:14" x14ac:dyDescent="0.35">
      <c r="A246" s="29" t="s">
        <v>255</v>
      </c>
      <c r="B246" s="30">
        <v>3925</v>
      </c>
      <c r="C246" s="31">
        <v>2874</v>
      </c>
      <c r="D246" s="32">
        <v>518</v>
      </c>
      <c r="E246" s="31">
        <v>3392</v>
      </c>
      <c r="F246" s="33">
        <v>95390</v>
      </c>
      <c r="G246" s="34">
        <f t="shared" si="6"/>
        <v>4.1763726065157806E-3</v>
      </c>
      <c r="H246" s="35"/>
      <c r="I246" s="26">
        <v>0</v>
      </c>
      <c r="J246" s="26">
        <f>Table1[[#This Row],[Column6]]-Table1[[#This Row],[Column8]]-Table1[[#This Row],[Column9]]</f>
        <v>95390</v>
      </c>
      <c r="K246" s="36">
        <f t="shared" si="7"/>
        <v>4.179519085842476E-3</v>
      </c>
      <c r="L246" s="26">
        <f>ROUND(D$441*Table1[[#This Row],[Column11]],2)+0</f>
        <v>4789.54</v>
      </c>
      <c r="M246" s="26"/>
      <c r="N246" s="26">
        <f>Table1[[#This Row],[Column10]]+Table1[[#This Row],[Column12]]+Table1[[#This Row],[Column13]]</f>
        <v>100179.54</v>
      </c>
    </row>
    <row r="247" spans="1:14" x14ac:dyDescent="0.35">
      <c r="A247" s="29" t="s">
        <v>256</v>
      </c>
      <c r="B247" s="30">
        <v>3934</v>
      </c>
      <c r="C247" s="32">
        <v>558</v>
      </c>
      <c r="D247" s="32"/>
      <c r="E247" s="32">
        <v>558</v>
      </c>
      <c r="F247" s="33">
        <v>22630</v>
      </c>
      <c r="G247" s="34">
        <f t="shared" si="6"/>
        <v>9.9078846928873161E-4</v>
      </c>
      <c r="H247" s="35"/>
      <c r="I247" s="26">
        <v>0</v>
      </c>
      <c r="J247" s="26">
        <f>Table1[[#This Row],[Column6]]-Table1[[#This Row],[Column8]]-Table1[[#This Row],[Column9]]</f>
        <v>22630</v>
      </c>
      <c r="K247" s="36">
        <f t="shared" si="7"/>
        <v>9.9153492937011458E-4</v>
      </c>
      <c r="L247" s="26">
        <f>ROUND(D$441*Table1[[#This Row],[Column11]],2)+0</f>
        <v>1136.25</v>
      </c>
      <c r="M247" s="26"/>
      <c r="N247" s="26">
        <f>Table1[[#This Row],[Column10]]+Table1[[#This Row],[Column12]]+Table1[[#This Row],[Column13]]</f>
        <v>23766.25</v>
      </c>
    </row>
    <row r="248" spans="1:14" x14ac:dyDescent="0.35">
      <c r="A248" s="29" t="s">
        <v>257</v>
      </c>
      <c r="B248" s="30">
        <v>3941</v>
      </c>
      <c r="C248" s="32">
        <v>840</v>
      </c>
      <c r="D248" s="32">
        <v>34</v>
      </c>
      <c r="E248" s="32">
        <v>874</v>
      </c>
      <c r="F248" s="33">
        <v>117445</v>
      </c>
      <c r="G248" s="34">
        <f t="shared" si="6"/>
        <v>5.141986379832748E-3</v>
      </c>
      <c r="H248" s="35"/>
      <c r="I248" s="26">
        <v>0</v>
      </c>
      <c r="J248" s="26">
        <f>Table1[[#This Row],[Column6]]-Table1[[#This Row],[Column8]]-Table1[[#This Row],[Column9]]</f>
        <v>117445</v>
      </c>
      <c r="K248" s="36">
        <f t="shared" si="7"/>
        <v>5.1458603526236459E-3</v>
      </c>
      <c r="L248" s="26">
        <f>ROUND(D$441*Table1[[#This Row],[Column11]],2)+0</f>
        <v>5896.92</v>
      </c>
      <c r="M248" s="26"/>
      <c r="N248" s="26">
        <f>Table1[[#This Row],[Column10]]+Table1[[#This Row],[Column12]]+Table1[[#This Row],[Column13]]</f>
        <v>123341.92</v>
      </c>
    </row>
    <row r="249" spans="1:14" x14ac:dyDescent="0.35">
      <c r="A249" s="29" t="s">
        <v>258</v>
      </c>
      <c r="B249" s="30">
        <v>3948</v>
      </c>
      <c r="C249" s="32">
        <v>409</v>
      </c>
      <c r="D249" s="32">
        <v>3</v>
      </c>
      <c r="E249" s="32">
        <v>412</v>
      </c>
      <c r="F249" s="33">
        <v>20815</v>
      </c>
      <c r="G249" s="34">
        <f t="shared" si="6"/>
        <v>9.1132399417785898E-4</v>
      </c>
      <c r="H249" s="35"/>
      <c r="I249" s="26">
        <v>0</v>
      </c>
      <c r="J249" s="26">
        <f>Table1[[#This Row],[Column6]]-Table1[[#This Row],[Column8]]-Table1[[#This Row],[Column9]]</f>
        <v>20815</v>
      </c>
      <c r="K249" s="36">
        <f t="shared" si="7"/>
        <v>9.1201058571979395E-4</v>
      </c>
      <c r="L249" s="26">
        <f>ROUND(D$441*Table1[[#This Row],[Column11]],2)+0</f>
        <v>1045.1199999999999</v>
      </c>
      <c r="M249" s="26"/>
      <c r="N249" s="26">
        <f>Table1[[#This Row],[Column10]]+Table1[[#This Row],[Column12]]+Table1[[#This Row],[Column13]]</f>
        <v>21860.12</v>
      </c>
    </row>
    <row r="250" spans="1:14" x14ac:dyDescent="0.35">
      <c r="A250" s="29" t="s">
        <v>259</v>
      </c>
      <c r="B250" s="30">
        <v>3955</v>
      </c>
      <c r="C250" s="31">
        <v>1157</v>
      </c>
      <c r="D250" s="32">
        <v>66</v>
      </c>
      <c r="E250" s="31">
        <v>1223</v>
      </c>
      <c r="F250" s="33">
        <v>61395</v>
      </c>
      <c r="G250" s="34">
        <f t="shared" si="6"/>
        <v>2.6880007985851384E-3</v>
      </c>
      <c r="H250" s="35"/>
      <c r="I250" s="26">
        <v>0</v>
      </c>
      <c r="J250" s="26">
        <f>Table1[[#This Row],[Column6]]-Table1[[#This Row],[Column8]]-Table1[[#This Row],[Column9]]</f>
        <v>61395</v>
      </c>
      <c r="K250" s="36">
        <f t="shared" si="7"/>
        <v>2.6900259385187002E-3</v>
      </c>
      <c r="L250" s="26">
        <f>ROUND(D$441*Table1[[#This Row],[Column11]],2)+0</f>
        <v>3082.65</v>
      </c>
      <c r="M250" s="26"/>
      <c r="N250" s="26">
        <f>Table1[[#This Row],[Column10]]+Table1[[#This Row],[Column12]]+Table1[[#This Row],[Column13]]</f>
        <v>64477.65</v>
      </c>
    </row>
    <row r="251" spans="1:14" x14ac:dyDescent="0.35">
      <c r="A251" s="29" t="s">
        <v>260</v>
      </c>
      <c r="B251" s="30">
        <v>3962</v>
      </c>
      <c r="C251" s="31">
        <v>2559</v>
      </c>
      <c r="D251" s="32">
        <v>59</v>
      </c>
      <c r="E251" s="31">
        <v>2618</v>
      </c>
      <c r="F251" s="33">
        <v>104425</v>
      </c>
      <c r="G251" s="34">
        <f t="shared" si="6"/>
        <v>4.5719436988721079E-3</v>
      </c>
      <c r="H251" s="35"/>
      <c r="I251" s="26">
        <v>0</v>
      </c>
      <c r="J251" s="26">
        <f>Table1[[#This Row],[Column6]]-Table1[[#This Row],[Column8]]-Table1[[#This Row],[Column9]]</f>
        <v>104425</v>
      </c>
      <c r="K251" s="36">
        <f t="shared" si="7"/>
        <v>4.5753882014791967E-3</v>
      </c>
      <c r="L251" s="26">
        <f>ROUND(D$441*Table1[[#This Row],[Column11]],2)+0</f>
        <v>5243.19</v>
      </c>
      <c r="M251" s="26"/>
      <c r="N251" s="26">
        <f>Table1[[#This Row],[Column10]]+Table1[[#This Row],[Column12]]+Table1[[#This Row],[Column13]]</f>
        <v>109668.19</v>
      </c>
    </row>
    <row r="252" spans="1:14" x14ac:dyDescent="0.35">
      <c r="A252" s="29" t="s">
        <v>261</v>
      </c>
      <c r="B252" s="30">
        <v>3969</v>
      </c>
      <c r="C252" s="32">
        <v>264</v>
      </c>
      <c r="D252" s="32"/>
      <c r="E252" s="32">
        <v>264</v>
      </c>
      <c r="F252" s="33">
        <v>9870</v>
      </c>
      <c r="G252" s="34">
        <f t="shared" si="6"/>
        <v>4.3212912911532396E-4</v>
      </c>
      <c r="H252" s="35"/>
      <c r="I252" s="26">
        <v>0</v>
      </c>
      <c r="J252" s="26">
        <f>Table1[[#This Row],[Column6]]-Table1[[#This Row],[Column8]]-Table1[[#This Row],[Column9]]</f>
        <v>9870</v>
      </c>
      <c r="K252" s="36">
        <f t="shared" si="7"/>
        <v>4.3245469522240528E-4</v>
      </c>
      <c r="L252" s="26">
        <f>ROUND(D$441*Table1[[#This Row],[Column11]],2)+0</f>
        <v>495.57</v>
      </c>
      <c r="M252" s="26"/>
      <c r="N252" s="26">
        <f>Table1[[#This Row],[Column10]]+Table1[[#This Row],[Column12]]+Table1[[#This Row],[Column13]]</f>
        <v>10365.57</v>
      </c>
    </row>
    <row r="253" spans="1:14" x14ac:dyDescent="0.35">
      <c r="A253" s="29" t="s">
        <v>262</v>
      </c>
      <c r="B253" s="30">
        <v>2177</v>
      </c>
      <c r="C253" s="32">
        <v>679</v>
      </c>
      <c r="D253" s="32">
        <v>220</v>
      </c>
      <c r="E253" s="32">
        <v>899</v>
      </c>
      <c r="F253" s="33">
        <v>24865</v>
      </c>
      <c r="G253" s="34">
        <f t="shared" si="6"/>
        <v>1.0886414179789798E-3</v>
      </c>
      <c r="H253" s="35"/>
      <c r="I253" s="26">
        <v>0</v>
      </c>
      <c r="J253" s="26">
        <f>Table1[[#This Row],[Column6]]-Table1[[#This Row],[Column8]]-Table1[[#This Row],[Column9]]</f>
        <v>24865</v>
      </c>
      <c r="K253" s="36">
        <f t="shared" si="7"/>
        <v>1.089461600476708E-3</v>
      </c>
      <c r="L253" s="26">
        <f>ROUND(D$441*Table1[[#This Row],[Column11]],2)+0</f>
        <v>1248.47</v>
      </c>
      <c r="M253" s="26"/>
      <c r="N253" s="26">
        <f>Table1[[#This Row],[Column10]]+Table1[[#This Row],[Column12]]+Table1[[#This Row],[Column13]]</f>
        <v>26113.47</v>
      </c>
    </row>
    <row r="254" spans="1:14" x14ac:dyDescent="0.35">
      <c r="A254" s="29" t="s">
        <v>263</v>
      </c>
      <c r="B254" s="30">
        <v>4690</v>
      </c>
      <c r="C254" s="32">
        <v>158</v>
      </c>
      <c r="D254" s="32">
        <v>1</v>
      </c>
      <c r="E254" s="32">
        <v>159</v>
      </c>
      <c r="F254" s="33">
        <v>5515</v>
      </c>
      <c r="G254" s="34">
        <f t="shared" si="6"/>
        <v>2.4145817092918051E-4</v>
      </c>
      <c r="H254" s="35"/>
      <c r="I254" s="26">
        <v>0</v>
      </c>
      <c r="J254" s="26">
        <f>Table1[[#This Row],[Column6]]-Table1[[#This Row],[Column8]]-Table1[[#This Row],[Column9]]</f>
        <v>5515</v>
      </c>
      <c r="K254" s="36">
        <f t="shared" si="7"/>
        <v>2.4164008552700762E-4</v>
      </c>
      <c r="L254" s="26">
        <f>ROUND(D$441*Table1[[#This Row],[Column11]],2)+0</f>
        <v>276.91000000000003</v>
      </c>
      <c r="M254" s="26"/>
      <c r="N254" s="26">
        <f>Table1[[#This Row],[Column10]]+Table1[[#This Row],[Column12]]+Table1[[#This Row],[Column13]]</f>
        <v>5791.91</v>
      </c>
    </row>
    <row r="255" spans="1:14" x14ac:dyDescent="0.35">
      <c r="A255" s="29" t="s">
        <v>264</v>
      </c>
      <c r="B255" s="30">
        <v>2016</v>
      </c>
      <c r="C255" s="32">
        <v>505</v>
      </c>
      <c r="D255" s="32"/>
      <c r="E255" s="32">
        <v>505</v>
      </c>
      <c r="F255" s="33">
        <v>29540</v>
      </c>
      <c r="G255" s="34">
        <f t="shared" si="6"/>
        <v>1.2933226417494092E-3</v>
      </c>
      <c r="H255" s="35"/>
      <c r="I255" s="26">
        <v>0</v>
      </c>
      <c r="J255" s="26">
        <f>Table1[[#This Row],[Column6]]-Table1[[#This Row],[Column8]]-Table1[[#This Row],[Column9]]</f>
        <v>29540</v>
      </c>
      <c r="K255" s="36">
        <f t="shared" si="7"/>
        <v>1.2942970310911705E-3</v>
      </c>
      <c r="L255" s="26">
        <f>ROUND(D$441*Table1[[#This Row],[Column11]],2)+0</f>
        <v>1483.21</v>
      </c>
      <c r="M255" s="26"/>
      <c r="N255" s="26">
        <f>Table1[[#This Row],[Column10]]+Table1[[#This Row],[Column12]]+Table1[[#This Row],[Column13]]</f>
        <v>31023.21</v>
      </c>
    </row>
    <row r="256" spans="1:14" x14ac:dyDescent="0.35">
      <c r="A256" s="29" t="s">
        <v>265</v>
      </c>
      <c r="B256" s="30">
        <v>3983</v>
      </c>
      <c r="C256" s="32">
        <v>580</v>
      </c>
      <c r="D256" s="32">
        <v>39</v>
      </c>
      <c r="E256" s="32">
        <v>619</v>
      </c>
      <c r="F256" s="33">
        <v>23240</v>
      </c>
      <c r="G256" s="34">
        <f t="shared" si="6"/>
        <v>1.017495538058777E-3</v>
      </c>
      <c r="H256" s="35"/>
      <c r="I256" s="26">
        <v>0</v>
      </c>
      <c r="J256" s="26">
        <f>Table1[[#This Row],[Column6]]-Table1[[#This Row],[Column8]]-Table1[[#This Row],[Column9]]</f>
        <v>23240</v>
      </c>
      <c r="K256" s="36">
        <f t="shared" si="7"/>
        <v>1.0182621192470819E-3</v>
      </c>
      <c r="L256" s="26">
        <f>ROUND(D$441*Table1[[#This Row],[Column11]],2)+0</f>
        <v>1166.8800000000001</v>
      </c>
      <c r="M256" s="26"/>
      <c r="N256" s="26">
        <f>Table1[[#This Row],[Column10]]+Table1[[#This Row],[Column12]]+Table1[[#This Row],[Column13]]</f>
        <v>24406.880000000001</v>
      </c>
    </row>
    <row r="257" spans="1:14" x14ac:dyDescent="0.35">
      <c r="A257" s="29" t="s">
        <v>266</v>
      </c>
      <c r="B257" s="30">
        <v>3514</v>
      </c>
      <c r="C257" s="32">
        <v>224</v>
      </c>
      <c r="D257" s="32">
        <v>17</v>
      </c>
      <c r="E257" s="32">
        <v>241</v>
      </c>
      <c r="F257" s="33">
        <v>7850</v>
      </c>
      <c r="G257" s="34">
        <f t="shared" si="6"/>
        <v>3.4368932761451803E-4</v>
      </c>
      <c r="H257" s="35"/>
      <c r="I257" s="26">
        <v>0</v>
      </c>
      <c r="J257" s="26">
        <f>Table1[[#This Row],[Column6]]-Table1[[#This Row],[Column8]]-Table1[[#This Row],[Column9]]</f>
        <v>7850</v>
      </c>
      <c r="K257" s="36">
        <f t="shared" si="7"/>
        <v>3.4394826317080867E-4</v>
      </c>
      <c r="L257" s="26">
        <f>ROUND(D$441*Table1[[#This Row],[Column11]],2)+0</f>
        <v>394.15</v>
      </c>
      <c r="M257" s="26"/>
      <c r="N257" s="26">
        <f>Table1[[#This Row],[Column10]]+Table1[[#This Row],[Column12]]+Table1[[#This Row],[Column13]]</f>
        <v>8244.15</v>
      </c>
    </row>
    <row r="258" spans="1:14" x14ac:dyDescent="0.35">
      <c r="A258" s="29" t="s">
        <v>267</v>
      </c>
      <c r="B258" s="30">
        <v>616</v>
      </c>
      <c r="C258" s="32">
        <v>165</v>
      </c>
      <c r="D258" s="32"/>
      <c r="E258" s="32">
        <v>165</v>
      </c>
      <c r="F258" s="33">
        <v>26580</v>
      </c>
      <c r="G258" s="34">
        <f t="shared" si="6"/>
        <v>1.1637276850947631E-3</v>
      </c>
      <c r="H258" s="35"/>
      <c r="I258" s="26">
        <v>0</v>
      </c>
      <c r="J258" s="26">
        <f>Table1[[#This Row],[Column6]]-Table1[[#This Row],[Column8]]-Table1[[#This Row],[Column9]]</f>
        <v>26580</v>
      </c>
      <c r="K258" s="36">
        <f t="shared" si="7"/>
        <v>1.1646044375898208E-3</v>
      </c>
      <c r="L258" s="26">
        <f>ROUND(D$441*Table1[[#This Row],[Column11]],2)+0</f>
        <v>1334.58</v>
      </c>
      <c r="M258" s="26"/>
      <c r="N258" s="26">
        <f>Table1[[#This Row],[Column10]]+Table1[[#This Row],[Column12]]+Table1[[#This Row],[Column13]]</f>
        <v>27914.58</v>
      </c>
    </row>
    <row r="259" spans="1:14" x14ac:dyDescent="0.35">
      <c r="A259" s="29" t="s">
        <v>268</v>
      </c>
      <c r="B259" s="30">
        <v>1945</v>
      </c>
      <c r="C259" s="32">
        <v>620</v>
      </c>
      <c r="D259" s="32">
        <v>37</v>
      </c>
      <c r="E259" s="32">
        <v>657</v>
      </c>
      <c r="F259" s="33">
        <v>21880</v>
      </c>
      <c r="G259" s="34">
        <f t="shared" si="6"/>
        <v>9.579519093255611E-4</v>
      </c>
      <c r="H259" s="35"/>
      <c r="I259" s="26">
        <v>0</v>
      </c>
      <c r="J259" s="26">
        <f>Table1[[#This Row],[Column6]]-Table1[[#This Row],[Column8]]-Table1[[#This Row],[Column9]]</f>
        <v>21880</v>
      </c>
      <c r="K259" s="36">
        <f t="shared" si="7"/>
        <v>9.5867363034105642E-4</v>
      </c>
      <c r="L259" s="26">
        <f>ROUND(D$441*Table1[[#This Row],[Column11]],2)+0</f>
        <v>1098.5999999999999</v>
      </c>
      <c r="M259" s="26"/>
      <c r="N259" s="26">
        <f>Table1[[#This Row],[Column10]]+Table1[[#This Row],[Column12]]+Table1[[#This Row],[Column13]]</f>
        <v>22978.6</v>
      </c>
    </row>
    <row r="260" spans="1:14" x14ac:dyDescent="0.35">
      <c r="A260" s="29" t="s">
        <v>269</v>
      </c>
      <c r="B260" s="30">
        <v>1526</v>
      </c>
      <c r="C260" s="32">
        <v>996</v>
      </c>
      <c r="D260" s="32">
        <v>7</v>
      </c>
      <c r="E260" s="31">
        <v>1003</v>
      </c>
      <c r="F260" s="33">
        <v>117085</v>
      </c>
      <c r="G260" s="34">
        <f t="shared" si="6"/>
        <v>5.1262248310504259E-3</v>
      </c>
      <c r="H260" s="35"/>
      <c r="I260" s="26">
        <v>0</v>
      </c>
      <c r="J260" s="26">
        <f>Table1[[#This Row],[Column6]]-Table1[[#This Row],[Column8]]-Table1[[#This Row],[Column9]]</f>
        <v>117085</v>
      </c>
      <c r="K260" s="36">
        <f t="shared" si="7"/>
        <v>5.1300869290896983E-3</v>
      </c>
      <c r="L260" s="26">
        <f>ROUND(D$441*Table1[[#This Row],[Column11]],2)+0</f>
        <v>5878.85</v>
      </c>
      <c r="M260" s="26"/>
      <c r="N260" s="26">
        <f>Table1[[#This Row],[Column10]]+Table1[[#This Row],[Column12]]+Table1[[#This Row],[Column13]]</f>
        <v>122963.85</v>
      </c>
    </row>
    <row r="261" spans="1:14" x14ac:dyDescent="0.35">
      <c r="A261" s="29" t="s">
        <v>270</v>
      </c>
      <c r="B261" s="30">
        <v>3654</v>
      </c>
      <c r="C261" s="32">
        <v>281</v>
      </c>
      <c r="D261" s="32"/>
      <c r="E261" s="32">
        <v>281</v>
      </c>
      <c r="F261" s="33">
        <v>23045</v>
      </c>
      <c r="G261" s="34">
        <f t="shared" si="6"/>
        <v>1.0089580324683526E-3</v>
      </c>
      <c r="H261" s="35"/>
      <c r="I261" s="26">
        <v>0</v>
      </c>
      <c r="J261" s="26">
        <f>Table1[[#This Row],[Column6]]-Table1[[#This Row],[Column8]]-Table1[[#This Row],[Column9]]</f>
        <v>23045</v>
      </c>
      <c r="K261" s="36">
        <f t="shared" si="7"/>
        <v>1.0097181814995267E-3</v>
      </c>
      <c r="L261" s="26">
        <f>ROUND(D$441*Table1[[#This Row],[Column11]],2)+0</f>
        <v>1157.0899999999999</v>
      </c>
      <c r="M261" s="26"/>
      <c r="N261" s="26">
        <f>Table1[[#This Row],[Column10]]+Table1[[#This Row],[Column12]]+Table1[[#This Row],[Column13]]</f>
        <v>24202.09</v>
      </c>
    </row>
    <row r="262" spans="1:14" x14ac:dyDescent="0.35">
      <c r="A262" s="29" t="s">
        <v>271</v>
      </c>
      <c r="B262" s="30">
        <v>3990</v>
      </c>
      <c r="C262" s="32">
        <v>678</v>
      </c>
      <c r="D262" s="32"/>
      <c r="E262" s="32">
        <v>678</v>
      </c>
      <c r="F262" s="33">
        <v>35895</v>
      </c>
      <c r="G262" s="34">
        <f t="shared" si="6"/>
        <v>1.5715577598373407E-3</v>
      </c>
      <c r="H262" s="35"/>
      <c r="I262" s="26">
        <v>0</v>
      </c>
      <c r="J262" s="26">
        <f>Table1[[#This Row],[Column6]]-Table1[[#This Row],[Column8]]-Table1[[#This Row],[Column9]]</f>
        <v>35895</v>
      </c>
      <c r="K262" s="36">
        <f t="shared" si="7"/>
        <v>1.5727417715307231E-3</v>
      </c>
      <c r="L262" s="26">
        <f>ROUND(D$441*Table1[[#This Row],[Column11]],2)+0</f>
        <v>1802.29</v>
      </c>
      <c r="M262" s="26"/>
      <c r="N262" s="26">
        <f>Table1[[#This Row],[Column10]]+Table1[[#This Row],[Column12]]+Table1[[#This Row],[Column13]]</f>
        <v>37697.29</v>
      </c>
    </row>
    <row r="263" spans="1:14" x14ac:dyDescent="0.35">
      <c r="A263" s="29" t="s">
        <v>272</v>
      </c>
      <c r="B263" s="30">
        <v>4011</v>
      </c>
      <c r="C263" s="32">
        <v>76</v>
      </c>
      <c r="D263" s="32"/>
      <c r="E263" s="32">
        <v>76</v>
      </c>
      <c r="F263" s="33">
        <v>1400</v>
      </c>
      <c r="G263" s="34">
        <f t="shared" ref="G263:G326" si="8">F263/F$431</f>
        <v>6.1294911931251622E-5</v>
      </c>
      <c r="H263" s="35"/>
      <c r="I263" s="26">
        <v>0</v>
      </c>
      <c r="J263" s="26">
        <f>Table1[[#This Row],[Column6]]-Table1[[#This Row],[Column8]]-Table1[[#This Row],[Column9]]</f>
        <v>1400</v>
      </c>
      <c r="K263" s="36">
        <f t="shared" ref="K263:K326" si="9">J263/J$431</f>
        <v>6.1341091520908549E-5</v>
      </c>
      <c r="L263" s="26">
        <f>ROUND(D$441*Table1[[#This Row],[Column11]],2)+0</f>
        <v>70.290000000000006</v>
      </c>
      <c r="M263" s="26"/>
      <c r="N263" s="26">
        <f>Table1[[#This Row],[Column10]]+Table1[[#This Row],[Column12]]+Table1[[#This Row],[Column13]]</f>
        <v>1470.29</v>
      </c>
    </row>
    <row r="264" spans="1:14" x14ac:dyDescent="0.35">
      <c r="A264" s="29" t="s">
        <v>273</v>
      </c>
      <c r="B264" s="30">
        <v>4018</v>
      </c>
      <c r="C264" s="31">
        <v>4646</v>
      </c>
      <c r="D264" s="32">
        <v>124</v>
      </c>
      <c r="E264" s="31">
        <v>4770</v>
      </c>
      <c r="F264" s="33">
        <v>122690</v>
      </c>
      <c r="G264" s="34">
        <f t="shared" si="8"/>
        <v>5.3716233891751876E-3</v>
      </c>
      <c r="H264" s="35"/>
      <c r="I264" s="26">
        <v>0</v>
      </c>
      <c r="J264" s="26">
        <f>Table1[[#This Row],[Column6]]-Table1[[#This Row],[Column8]]-Table1[[#This Row],[Column9]]</f>
        <v>122690</v>
      </c>
      <c r="K264" s="36">
        <f t="shared" si="9"/>
        <v>5.375670370500193E-3</v>
      </c>
      <c r="L264" s="26">
        <f>ROUND(D$441*Table1[[#This Row],[Column11]],2)+0</f>
        <v>6160.28</v>
      </c>
      <c r="M264" s="26"/>
      <c r="N264" s="26">
        <f>Table1[[#This Row],[Column10]]+Table1[[#This Row],[Column12]]+Table1[[#This Row],[Column13]]</f>
        <v>128850.28</v>
      </c>
    </row>
    <row r="265" spans="1:14" x14ac:dyDescent="0.35">
      <c r="A265" s="29" t="s">
        <v>274</v>
      </c>
      <c r="B265" s="30">
        <v>4025</v>
      </c>
      <c r="C265" s="32">
        <v>379</v>
      </c>
      <c r="D265" s="32">
        <v>8</v>
      </c>
      <c r="E265" s="32">
        <v>387</v>
      </c>
      <c r="F265" s="33">
        <v>11525</v>
      </c>
      <c r="G265" s="34">
        <f t="shared" si="8"/>
        <v>5.0458847143405362E-4</v>
      </c>
      <c r="H265" s="35"/>
      <c r="I265" s="26">
        <v>0</v>
      </c>
      <c r="J265" s="26">
        <f>Table1[[#This Row],[Column6]]-Table1[[#This Row],[Column8]]-Table1[[#This Row],[Column9]]</f>
        <v>11525</v>
      </c>
      <c r="K265" s="36">
        <f t="shared" si="9"/>
        <v>5.0496862841319361E-4</v>
      </c>
      <c r="L265" s="26">
        <f>ROUND(D$441*Table1[[#This Row],[Column11]],2)+0</f>
        <v>578.66999999999996</v>
      </c>
      <c r="M265" s="26"/>
      <c r="N265" s="26">
        <f>Table1[[#This Row],[Column10]]+Table1[[#This Row],[Column12]]+Table1[[#This Row],[Column13]]</f>
        <v>12103.67</v>
      </c>
    </row>
    <row r="266" spans="1:14" x14ac:dyDescent="0.35">
      <c r="A266" s="29" t="s">
        <v>275</v>
      </c>
      <c r="B266" s="30">
        <v>4060</v>
      </c>
      <c r="C266" s="31">
        <v>3489</v>
      </c>
      <c r="D266" s="32">
        <v>131</v>
      </c>
      <c r="E266" s="31">
        <v>3620</v>
      </c>
      <c r="F266" s="33">
        <v>137980</v>
      </c>
      <c r="G266" s="34">
        <f t="shared" si="8"/>
        <v>6.0410513916243566E-3</v>
      </c>
      <c r="H266" s="35"/>
      <c r="I266" s="26">
        <v>0</v>
      </c>
      <c r="J266" s="26">
        <f>Table1[[#This Row],[Column6]]-Table1[[#This Row],[Column8]]-Table1[[#This Row],[Column9]]</f>
        <v>137980</v>
      </c>
      <c r="K266" s="36">
        <f t="shared" si="9"/>
        <v>6.045602720039258E-3</v>
      </c>
      <c r="L266" s="26">
        <f>ROUND(D$441*Table1[[#This Row],[Column11]],2)+0</f>
        <v>6927.99</v>
      </c>
      <c r="M266" s="26"/>
      <c r="N266" s="26">
        <f>Table1[[#This Row],[Column10]]+Table1[[#This Row],[Column12]]+Table1[[#This Row],[Column13]]</f>
        <v>144907.99</v>
      </c>
    </row>
    <row r="267" spans="1:14" x14ac:dyDescent="0.35">
      <c r="A267" s="29" t="s">
        <v>276</v>
      </c>
      <c r="B267" s="30">
        <v>4067</v>
      </c>
      <c r="C267" s="32">
        <v>250</v>
      </c>
      <c r="D267" s="32"/>
      <c r="E267" s="32">
        <v>250</v>
      </c>
      <c r="F267" s="33">
        <v>19090</v>
      </c>
      <c r="G267" s="34">
        <f t="shared" si="8"/>
        <v>8.3579990626256686E-4</v>
      </c>
      <c r="H267" s="35"/>
      <c r="I267" s="26">
        <v>0</v>
      </c>
      <c r="J267" s="26">
        <f>Table1[[#This Row],[Column6]]-Table1[[#This Row],[Column8]]-Table1[[#This Row],[Column9]]</f>
        <v>19090</v>
      </c>
      <c r="K267" s="36">
        <f t="shared" si="9"/>
        <v>8.3642959795296012E-4</v>
      </c>
      <c r="L267" s="26">
        <f>ROUND(D$441*Table1[[#This Row],[Column11]],2)+0</f>
        <v>958.51</v>
      </c>
      <c r="M267" s="26"/>
      <c r="N267" s="26">
        <f>Table1[[#This Row],[Column10]]+Table1[[#This Row],[Column12]]+Table1[[#This Row],[Column13]]</f>
        <v>20048.509999999998</v>
      </c>
    </row>
    <row r="268" spans="1:14" x14ac:dyDescent="0.35">
      <c r="A268" s="29" t="s">
        <v>277</v>
      </c>
      <c r="B268" s="30">
        <v>4074</v>
      </c>
      <c r="C268" s="31">
        <v>1543</v>
      </c>
      <c r="D268" s="32">
        <v>52</v>
      </c>
      <c r="E268" s="31">
        <v>1595</v>
      </c>
      <c r="F268" s="33">
        <v>170425</v>
      </c>
      <c r="G268" s="34">
        <f t="shared" si="8"/>
        <v>7.4615609756311131E-3</v>
      </c>
      <c r="H268" s="35">
        <v>1105</v>
      </c>
      <c r="I268" s="26">
        <v>0</v>
      </c>
      <c r="J268" s="26">
        <f>Table1[[#This Row],[Column6]]-Table1[[#This Row],[Column8]]-Table1[[#This Row],[Column9]]</f>
        <v>169320</v>
      </c>
      <c r="K268" s="36">
        <f t="shared" si="9"/>
        <v>7.4187668688001683E-3</v>
      </c>
      <c r="L268" s="26">
        <f>ROUND(D$441*Table1[[#This Row],[Column11]],2)+0</f>
        <v>8501.57</v>
      </c>
      <c r="M268" s="26"/>
      <c r="N268" s="26">
        <f>Table1[[#This Row],[Column10]]+Table1[[#This Row],[Column12]]+Table1[[#This Row],[Column13]]</f>
        <v>177821.57</v>
      </c>
    </row>
    <row r="269" spans="1:14" x14ac:dyDescent="0.35">
      <c r="A269" s="29" t="s">
        <v>278</v>
      </c>
      <c r="B269" s="30">
        <v>4088</v>
      </c>
      <c r="C269" s="32">
        <v>840</v>
      </c>
      <c r="D269" s="32">
        <v>89</v>
      </c>
      <c r="E269" s="32">
        <v>929</v>
      </c>
      <c r="F269" s="33">
        <v>40225</v>
      </c>
      <c r="G269" s="34">
        <f t="shared" si="8"/>
        <v>1.7611341660247119E-3</v>
      </c>
      <c r="H269" s="35"/>
      <c r="I269" s="26">
        <v>0</v>
      </c>
      <c r="J269" s="26">
        <f>Table1[[#This Row],[Column6]]-Table1[[#This Row],[Column8]]-Table1[[#This Row],[Column9]]</f>
        <v>40225</v>
      </c>
      <c r="K269" s="36">
        <f t="shared" si="9"/>
        <v>1.7624610045918188E-3</v>
      </c>
      <c r="L269" s="26">
        <f>ROUND(D$441*Table1[[#This Row],[Column11]],2)+0</f>
        <v>2019.7</v>
      </c>
      <c r="M269" s="26"/>
      <c r="N269" s="26">
        <f>Table1[[#This Row],[Column10]]+Table1[[#This Row],[Column12]]+Table1[[#This Row],[Column13]]</f>
        <v>42244.7</v>
      </c>
    </row>
    <row r="270" spans="1:14" x14ac:dyDescent="0.35">
      <c r="A270" s="29" t="s">
        <v>279</v>
      </c>
      <c r="B270" s="30">
        <v>4095</v>
      </c>
      <c r="C270" s="31">
        <v>1141</v>
      </c>
      <c r="D270" s="32">
        <v>65</v>
      </c>
      <c r="E270" s="31">
        <v>1206</v>
      </c>
      <c r="F270" s="33">
        <v>35395</v>
      </c>
      <c r="G270" s="34">
        <f t="shared" si="8"/>
        <v>1.5496667198618937E-3</v>
      </c>
      <c r="H270" s="35"/>
      <c r="I270" s="26">
        <v>0</v>
      </c>
      <c r="J270" s="26">
        <f>Table1[[#This Row],[Column6]]-Table1[[#This Row],[Column8]]-Table1[[#This Row],[Column9]]</f>
        <v>35395</v>
      </c>
      <c r="K270" s="36">
        <f t="shared" si="9"/>
        <v>1.5508342388446843E-3</v>
      </c>
      <c r="L270" s="26">
        <f>ROUND(D$441*Table1[[#This Row],[Column11]],2)+0</f>
        <v>1777.19</v>
      </c>
      <c r="M270" s="26"/>
      <c r="N270" s="26">
        <f>Table1[[#This Row],[Column10]]+Table1[[#This Row],[Column12]]+Table1[[#This Row],[Column13]]</f>
        <v>37172.19</v>
      </c>
    </row>
    <row r="271" spans="1:14" x14ac:dyDescent="0.35">
      <c r="A271" s="29" t="s">
        <v>280</v>
      </c>
      <c r="B271" s="30">
        <v>4137</v>
      </c>
      <c r="C271" s="32">
        <v>394</v>
      </c>
      <c r="D271" s="32">
        <v>55</v>
      </c>
      <c r="E271" s="32">
        <v>449</v>
      </c>
      <c r="F271" s="33">
        <v>23760</v>
      </c>
      <c r="G271" s="34">
        <f t="shared" si="8"/>
        <v>1.0402622196332418E-3</v>
      </c>
      <c r="H271" s="35"/>
      <c r="I271" s="26">
        <v>0</v>
      </c>
      <c r="J271" s="26">
        <f>Table1[[#This Row],[Column6]]-Table1[[#This Row],[Column8]]-Table1[[#This Row],[Column9]]</f>
        <v>23760</v>
      </c>
      <c r="K271" s="36">
        <f t="shared" si="9"/>
        <v>1.0410459532405622E-3</v>
      </c>
      <c r="L271" s="26">
        <f>ROUND(D$441*Table1[[#This Row],[Column11]],2)+0</f>
        <v>1192.99</v>
      </c>
      <c r="M271" s="26"/>
      <c r="N271" s="26">
        <f>Table1[[#This Row],[Column10]]+Table1[[#This Row],[Column12]]+Table1[[#This Row],[Column13]]</f>
        <v>24952.99</v>
      </c>
    </row>
    <row r="272" spans="1:14" x14ac:dyDescent="0.35">
      <c r="A272" s="29" t="s">
        <v>281</v>
      </c>
      <c r="B272" s="30">
        <v>4144</v>
      </c>
      <c r="C272" s="31">
        <v>1665</v>
      </c>
      <c r="D272" s="32"/>
      <c r="E272" s="31">
        <v>1665</v>
      </c>
      <c r="F272" s="33">
        <v>79190</v>
      </c>
      <c r="G272" s="34">
        <f t="shared" si="8"/>
        <v>3.4671029113112974E-3</v>
      </c>
      <c r="H272" s="35"/>
      <c r="I272" s="26">
        <v>0</v>
      </c>
      <c r="J272" s="26">
        <f>Table1[[#This Row],[Column6]]-Table1[[#This Row],[Column8]]-Table1[[#This Row],[Column9]]</f>
        <v>79190</v>
      </c>
      <c r="K272" s="36">
        <f t="shared" si="9"/>
        <v>3.4697150268148198E-3</v>
      </c>
      <c r="L272" s="26">
        <f>ROUND(D$441*Table1[[#This Row],[Column11]],2)+0</f>
        <v>3976.14</v>
      </c>
      <c r="M272" s="26"/>
      <c r="N272" s="26">
        <f>Table1[[#This Row],[Column10]]+Table1[[#This Row],[Column12]]+Table1[[#This Row],[Column13]]</f>
        <v>83166.14</v>
      </c>
    </row>
    <row r="273" spans="1:14" x14ac:dyDescent="0.35">
      <c r="A273" s="29" t="s">
        <v>282</v>
      </c>
      <c r="B273" s="30">
        <v>4165</v>
      </c>
      <c r="C273" s="31">
        <v>1990</v>
      </c>
      <c r="D273" s="32">
        <v>3</v>
      </c>
      <c r="E273" s="31">
        <v>1993</v>
      </c>
      <c r="F273" s="33">
        <v>98820</v>
      </c>
      <c r="G273" s="34">
        <f t="shared" si="8"/>
        <v>4.3265451407473472E-3</v>
      </c>
      <c r="H273" s="35"/>
      <c r="I273" s="26">
        <v>0</v>
      </c>
      <c r="J273" s="26">
        <f>Table1[[#This Row],[Column6]]-Table1[[#This Row],[Column8]]-Table1[[#This Row],[Column9]]</f>
        <v>98820</v>
      </c>
      <c r="K273" s="36">
        <f t="shared" si="9"/>
        <v>4.329804760068702E-3</v>
      </c>
      <c r="L273" s="26">
        <f>ROUND(D$441*Table1[[#This Row],[Column11]],2)+0</f>
        <v>4961.76</v>
      </c>
      <c r="M273" s="26"/>
      <c r="N273" s="26">
        <f>Table1[[#This Row],[Column10]]+Table1[[#This Row],[Column12]]+Table1[[#This Row],[Column13]]</f>
        <v>103781.75999999999</v>
      </c>
    </row>
    <row r="274" spans="1:14" x14ac:dyDescent="0.35">
      <c r="A274" s="29" t="s">
        <v>283</v>
      </c>
      <c r="B274" s="30">
        <v>4179</v>
      </c>
      <c r="C274" s="31">
        <v>2947</v>
      </c>
      <c r="D274" s="32">
        <v>105</v>
      </c>
      <c r="E274" s="31">
        <v>3052</v>
      </c>
      <c r="F274" s="33">
        <v>90835</v>
      </c>
      <c r="G274" s="34">
        <f t="shared" si="8"/>
        <v>3.9769452323394584E-3</v>
      </c>
      <c r="H274" s="35"/>
      <c r="I274" s="26">
        <v>0</v>
      </c>
      <c r="J274" s="26">
        <f>Table1[[#This Row],[Column6]]-Table1[[#This Row],[Column8]]-Table1[[#This Row],[Column9]]</f>
        <v>90835</v>
      </c>
      <c r="K274" s="36">
        <f t="shared" si="9"/>
        <v>3.9799414630726625E-3</v>
      </c>
      <c r="L274" s="26">
        <f>ROUND(D$441*Table1[[#This Row],[Column11]],2)+0</f>
        <v>4560.83</v>
      </c>
      <c r="M274" s="26"/>
      <c r="N274" s="26">
        <f>Table1[[#This Row],[Column10]]+Table1[[#This Row],[Column12]]+Table1[[#This Row],[Column13]]</f>
        <v>95395.83</v>
      </c>
    </row>
    <row r="275" spans="1:14" x14ac:dyDescent="0.35">
      <c r="A275" s="29" t="s">
        <v>284</v>
      </c>
      <c r="B275" s="30">
        <v>4186</v>
      </c>
      <c r="C275" s="32">
        <v>628</v>
      </c>
      <c r="D275" s="32"/>
      <c r="E275" s="32">
        <v>628</v>
      </c>
      <c r="F275" s="33">
        <v>74075</v>
      </c>
      <c r="G275" s="34">
        <f t="shared" si="8"/>
        <v>3.2431575723624747E-3</v>
      </c>
      <c r="H275" s="35"/>
      <c r="I275" s="26">
        <v>0</v>
      </c>
      <c r="J275" s="26">
        <f>Table1[[#This Row],[Column6]]-Table1[[#This Row],[Column8]]-Table1[[#This Row],[Column9]]</f>
        <v>74075</v>
      </c>
      <c r="K275" s="36">
        <f t="shared" si="9"/>
        <v>3.2456009674366433E-3</v>
      </c>
      <c r="L275" s="26">
        <f>ROUND(D$441*Table1[[#This Row],[Column11]],2)+0</f>
        <v>3719.31</v>
      </c>
      <c r="M275" s="26"/>
      <c r="N275" s="26">
        <f>Table1[[#This Row],[Column10]]+Table1[[#This Row],[Column12]]+Table1[[#This Row],[Column13]]</f>
        <v>77794.31</v>
      </c>
    </row>
    <row r="276" spans="1:14" x14ac:dyDescent="0.35">
      <c r="A276" s="29" t="s">
        <v>285</v>
      </c>
      <c r="B276" s="30">
        <v>4207</v>
      </c>
      <c r="C276" s="32">
        <v>305</v>
      </c>
      <c r="D276" s="32"/>
      <c r="E276" s="32">
        <v>305</v>
      </c>
      <c r="F276" s="33">
        <v>18165</v>
      </c>
      <c r="G276" s="34">
        <f t="shared" si="8"/>
        <v>7.9530148230798987E-4</v>
      </c>
      <c r="H276" s="35"/>
      <c r="I276" s="26">
        <v>0</v>
      </c>
      <c r="J276" s="26">
        <f>Table1[[#This Row],[Column6]]-Table1[[#This Row],[Column8]]-Table1[[#This Row],[Column9]]</f>
        <v>18165</v>
      </c>
      <c r="K276" s="36">
        <f t="shared" si="9"/>
        <v>7.9590066248378841E-4</v>
      </c>
      <c r="L276" s="26">
        <f>ROUND(D$441*Table1[[#This Row],[Column11]],2)+0</f>
        <v>912.07</v>
      </c>
      <c r="M276" s="26"/>
      <c r="N276" s="26">
        <f>Table1[[#This Row],[Column10]]+Table1[[#This Row],[Column12]]+Table1[[#This Row],[Column13]]</f>
        <v>19077.07</v>
      </c>
    </row>
    <row r="277" spans="1:14" x14ac:dyDescent="0.35">
      <c r="A277" s="29" t="s">
        <v>286</v>
      </c>
      <c r="B277" s="30">
        <v>4221</v>
      </c>
      <c r="C277" s="32">
        <v>378</v>
      </c>
      <c r="D277" s="32"/>
      <c r="E277" s="32">
        <v>378</v>
      </c>
      <c r="F277" s="33">
        <v>20925</v>
      </c>
      <c r="G277" s="34">
        <f t="shared" si="8"/>
        <v>9.1614002297245734E-4</v>
      </c>
      <c r="H277" s="35"/>
      <c r="I277" s="26">
        <v>0</v>
      </c>
      <c r="J277" s="26">
        <f>Table1[[#This Row],[Column6]]-Table1[[#This Row],[Column8]]-Table1[[#This Row],[Column9]]</f>
        <v>20925</v>
      </c>
      <c r="K277" s="36">
        <f t="shared" si="9"/>
        <v>9.1683024291072245E-4</v>
      </c>
      <c r="L277" s="26">
        <f>ROUND(D$441*Table1[[#This Row],[Column11]],2)+0</f>
        <v>1050.6500000000001</v>
      </c>
      <c r="M277" s="26"/>
      <c r="N277" s="26">
        <f>Table1[[#This Row],[Column10]]+Table1[[#This Row],[Column12]]+Table1[[#This Row],[Column13]]</f>
        <v>21975.65</v>
      </c>
    </row>
    <row r="278" spans="1:14" x14ac:dyDescent="0.35">
      <c r="A278" s="29" t="s">
        <v>287</v>
      </c>
      <c r="B278" s="30">
        <v>4228</v>
      </c>
      <c r="C278" s="32">
        <v>540</v>
      </c>
      <c r="D278" s="32">
        <v>22</v>
      </c>
      <c r="E278" s="32">
        <v>562</v>
      </c>
      <c r="F278" s="33">
        <v>24295</v>
      </c>
      <c r="G278" s="34">
        <f t="shared" si="8"/>
        <v>1.0636856324069703E-3</v>
      </c>
      <c r="H278" s="35"/>
      <c r="I278" s="26">
        <v>0</v>
      </c>
      <c r="J278" s="26">
        <f>Table1[[#This Row],[Column6]]-Table1[[#This Row],[Column8]]-Table1[[#This Row],[Column9]]</f>
        <v>24295</v>
      </c>
      <c r="K278" s="36">
        <f t="shared" si="9"/>
        <v>1.0644870132146237E-3</v>
      </c>
      <c r="L278" s="26">
        <f>ROUND(D$441*Table1[[#This Row],[Column11]],2)+0</f>
        <v>1219.8499999999999</v>
      </c>
      <c r="M278" s="26"/>
      <c r="N278" s="26">
        <f>Table1[[#This Row],[Column10]]+Table1[[#This Row],[Column12]]+Table1[[#This Row],[Column13]]</f>
        <v>25514.85</v>
      </c>
    </row>
    <row r="279" spans="1:14" x14ac:dyDescent="0.35">
      <c r="A279" s="29" t="s">
        <v>288</v>
      </c>
      <c r="B279" s="30">
        <v>4235</v>
      </c>
      <c r="C279" s="32">
        <v>137</v>
      </c>
      <c r="D279" s="32"/>
      <c r="E279" s="32">
        <v>137</v>
      </c>
      <c r="F279" s="33">
        <v>5335</v>
      </c>
      <c r="G279" s="34">
        <f t="shared" si="8"/>
        <v>2.335773965380196E-4</v>
      </c>
      <c r="H279" s="35"/>
      <c r="I279" s="26">
        <v>0</v>
      </c>
      <c r="J279" s="26">
        <f>Table1[[#This Row],[Column6]]-Table1[[#This Row],[Column8]]-Table1[[#This Row],[Column9]]</f>
        <v>5335</v>
      </c>
      <c r="K279" s="36">
        <f t="shared" si="9"/>
        <v>2.3375337376003365E-4</v>
      </c>
      <c r="L279" s="26">
        <f>ROUND(D$441*Table1[[#This Row],[Column11]],2)+0</f>
        <v>267.87</v>
      </c>
      <c r="M279" s="26"/>
      <c r="N279" s="26">
        <f>Table1[[#This Row],[Column10]]+Table1[[#This Row],[Column12]]+Table1[[#This Row],[Column13]]</f>
        <v>5602.87</v>
      </c>
    </row>
    <row r="280" spans="1:14" x14ac:dyDescent="0.35">
      <c r="A280" s="29" t="s">
        <v>289</v>
      </c>
      <c r="B280" s="30">
        <v>4151</v>
      </c>
      <c r="C280" s="32">
        <v>497</v>
      </c>
      <c r="D280" s="32"/>
      <c r="E280" s="32">
        <v>497</v>
      </c>
      <c r="F280" s="33">
        <v>33430</v>
      </c>
      <c r="G280" s="34">
        <f t="shared" si="8"/>
        <v>1.4636349327583871E-3</v>
      </c>
      <c r="H280" s="35"/>
      <c r="I280" s="26">
        <v>0</v>
      </c>
      <c r="J280" s="26">
        <f>Table1[[#This Row],[Column6]]-Table1[[#This Row],[Column8]]-Table1[[#This Row],[Column9]]</f>
        <v>33430</v>
      </c>
      <c r="K280" s="36">
        <f t="shared" si="9"/>
        <v>1.4647376353885519E-3</v>
      </c>
      <c r="L280" s="26">
        <f>ROUND(D$441*Table1[[#This Row],[Column11]],2)+0</f>
        <v>1678.52</v>
      </c>
      <c r="M280" s="26"/>
      <c r="N280" s="26">
        <f>Table1[[#This Row],[Column10]]+Table1[[#This Row],[Column12]]+Table1[[#This Row],[Column13]]</f>
        <v>35108.519999999997</v>
      </c>
    </row>
    <row r="281" spans="1:14" x14ac:dyDescent="0.35">
      <c r="A281" s="29" t="s">
        <v>290</v>
      </c>
      <c r="B281" s="30">
        <v>490</v>
      </c>
      <c r="C281" s="32">
        <v>786</v>
      </c>
      <c r="D281" s="32"/>
      <c r="E281" s="32">
        <v>786</v>
      </c>
      <c r="F281" s="33">
        <v>45575</v>
      </c>
      <c r="G281" s="34">
        <f t="shared" si="8"/>
        <v>1.9953682937619947E-3</v>
      </c>
      <c r="H281" s="35"/>
      <c r="I281" s="26">
        <v>0</v>
      </c>
      <c r="J281" s="26">
        <f>Table1[[#This Row],[Column6]]-Table1[[#This Row],[Column8]]-Table1[[#This Row],[Column9]]</f>
        <v>45575</v>
      </c>
      <c r="K281" s="36">
        <f t="shared" si="9"/>
        <v>1.9968716043324338E-3</v>
      </c>
      <c r="L281" s="26">
        <f>ROUND(D$441*Table1[[#This Row],[Column11]],2)+0</f>
        <v>2288.3200000000002</v>
      </c>
      <c r="M281" s="26"/>
      <c r="N281" s="26">
        <f>Table1[[#This Row],[Column10]]+Table1[[#This Row],[Column12]]+Table1[[#This Row],[Column13]]</f>
        <v>47863.32</v>
      </c>
    </row>
    <row r="282" spans="1:14" x14ac:dyDescent="0.35">
      <c r="A282" s="29" t="s">
        <v>291</v>
      </c>
      <c r="B282" s="30">
        <v>4270</v>
      </c>
      <c r="C282" s="32">
        <v>303</v>
      </c>
      <c r="D282" s="32"/>
      <c r="E282" s="32">
        <v>303</v>
      </c>
      <c r="F282" s="33">
        <v>20005</v>
      </c>
      <c r="G282" s="34">
        <f t="shared" si="8"/>
        <v>8.7586050941763482E-4</v>
      </c>
      <c r="H282" s="35"/>
      <c r="I282" s="26">
        <v>0</v>
      </c>
      <c r="J282" s="26">
        <f>Table1[[#This Row],[Column6]]-Table1[[#This Row],[Column8]]-Table1[[#This Row],[Column9]]</f>
        <v>20005</v>
      </c>
      <c r="K282" s="36">
        <f t="shared" si="9"/>
        <v>8.7652038276841114E-4</v>
      </c>
      <c r="L282" s="26">
        <f>ROUND(D$441*Table1[[#This Row],[Column11]],2)+0</f>
        <v>1004.45</v>
      </c>
      <c r="M282" s="26"/>
      <c r="N282" s="26">
        <f>Table1[[#This Row],[Column10]]+Table1[[#This Row],[Column12]]+Table1[[#This Row],[Column13]]</f>
        <v>21009.45</v>
      </c>
    </row>
    <row r="283" spans="1:14" x14ac:dyDescent="0.35">
      <c r="A283" s="29" t="s">
        <v>292</v>
      </c>
      <c r="B283" s="30">
        <v>4305</v>
      </c>
      <c r="C283" s="32">
        <v>552</v>
      </c>
      <c r="D283" s="32">
        <v>15</v>
      </c>
      <c r="E283" s="32">
        <v>567</v>
      </c>
      <c r="F283" s="33">
        <v>30590</v>
      </c>
      <c r="G283" s="34">
        <f t="shared" si="8"/>
        <v>1.3392938256978481E-3</v>
      </c>
      <c r="H283" s="35"/>
      <c r="I283" s="26">
        <v>0</v>
      </c>
      <c r="J283" s="26">
        <f>Table1[[#This Row],[Column6]]-Table1[[#This Row],[Column8]]-Table1[[#This Row],[Column9]]</f>
        <v>30590</v>
      </c>
      <c r="K283" s="36">
        <f t="shared" si="9"/>
        <v>1.3403028497318518E-3</v>
      </c>
      <c r="L283" s="26">
        <f>ROUND(D$441*Table1[[#This Row],[Column11]],2)+0</f>
        <v>1535.93</v>
      </c>
      <c r="M283" s="26"/>
      <c r="N283" s="26">
        <f>Table1[[#This Row],[Column10]]+Table1[[#This Row],[Column12]]+Table1[[#This Row],[Column13]]</f>
        <v>32125.93</v>
      </c>
    </row>
    <row r="284" spans="1:14" x14ac:dyDescent="0.35">
      <c r="A284" s="29" t="s">
        <v>293</v>
      </c>
      <c r="B284" s="30">
        <v>4312</v>
      </c>
      <c r="C284" s="31">
        <v>2069</v>
      </c>
      <c r="D284" s="32">
        <v>206</v>
      </c>
      <c r="E284" s="31">
        <v>2275</v>
      </c>
      <c r="F284" s="33">
        <v>75405</v>
      </c>
      <c r="G284" s="34">
        <f t="shared" si="8"/>
        <v>3.3013877386971636E-3</v>
      </c>
      <c r="H284" s="35"/>
      <c r="I284" s="26">
        <v>0</v>
      </c>
      <c r="J284" s="26">
        <f>Table1[[#This Row],[Column6]]-Table1[[#This Row],[Column8]]-Table1[[#This Row],[Column9]]</f>
        <v>75405</v>
      </c>
      <c r="K284" s="36">
        <f t="shared" si="9"/>
        <v>3.3038750043815064E-3</v>
      </c>
      <c r="L284" s="26">
        <f>ROUND(D$441*Table1[[#This Row],[Column11]],2)+0</f>
        <v>3786.09</v>
      </c>
      <c r="M284" s="26"/>
      <c r="N284" s="26">
        <f>Table1[[#This Row],[Column10]]+Table1[[#This Row],[Column12]]+Table1[[#This Row],[Column13]]</f>
        <v>79191.09</v>
      </c>
    </row>
    <row r="285" spans="1:14" x14ac:dyDescent="0.35">
      <c r="A285" s="29" t="s">
        <v>294</v>
      </c>
      <c r="B285" s="30">
        <v>4330</v>
      </c>
      <c r="C285" s="32">
        <v>111</v>
      </c>
      <c r="D285" s="32"/>
      <c r="E285" s="32">
        <v>111</v>
      </c>
      <c r="F285" s="33">
        <v>9025</v>
      </c>
      <c r="G285" s="34">
        <f t="shared" si="8"/>
        <v>3.9513327155681852E-4</v>
      </c>
      <c r="H285" s="35"/>
      <c r="I285" s="26">
        <v>0</v>
      </c>
      <c r="J285" s="26">
        <f>Table1[[#This Row],[Column6]]-Table1[[#This Row],[Column8]]-Table1[[#This Row],[Column9]]</f>
        <v>9025</v>
      </c>
      <c r="K285" s="36">
        <f t="shared" si="9"/>
        <v>3.9543096498299976E-4</v>
      </c>
      <c r="L285" s="26">
        <f>ROUND(D$441*Table1[[#This Row],[Column11]],2)+0</f>
        <v>453.15</v>
      </c>
      <c r="M285" s="26"/>
      <c r="N285" s="26">
        <f>Table1[[#This Row],[Column10]]+Table1[[#This Row],[Column12]]+Table1[[#This Row],[Column13]]</f>
        <v>9478.15</v>
      </c>
    </row>
    <row r="286" spans="1:14" x14ac:dyDescent="0.35">
      <c r="A286" s="29" t="s">
        <v>295</v>
      </c>
      <c r="B286" s="30">
        <v>4347</v>
      </c>
      <c r="C286" s="32">
        <v>500</v>
      </c>
      <c r="D286" s="32">
        <v>1</v>
      </c>
      <c r="E286" s="32">
        <v>501</v>
      </c>
      <c r="F286" s="33">
        <v>61415</v>
      </c>
      <c r="G286" s="34">
        <f t="shared" si="8"/>
        <v>2.6888764401841563E-3</v>
      </c>
      <c r="H286" s="35"/>
      <c r="I286" s="26">
        <v>0</v>
      </c>
      <c r="J286" s="26">
        <f>Table1[[#This Row],[Column6]]-Table1[[#This Row],[Column8]]-Table1[[#This Row],[Column9]]</f>
        <v>61415</v>
      </c>
      <c r="K286" s="36">
        <f t="shared" si="9"/>
        <v>2.6909022398261418E-3</v>
      </c>
      <c r="L286" s="26">
        <f>ROUND(D$441*Table1[[#This Row],[Column11]],2)+0</f>
        <v>3083.65</v>
      </c>
      <c r="M286" s="26"/>
      <c r="N286" s="26">
        <f>Table1[[#This Row],[Column10]]+Table1[[#This Row],[Column12]]+Table1[[#This Row],[Column13]]</f>
        <v>64498.65</v>
      </c>
    </row>
    <row r="287" spans="1:14" x14ac:dyDescent="0.35">
      <c r="A287" s="29" t="s">
        <v>296</v>
      </c>
      <c r="B287" s="30">
        <v>4368</v>
      </c>
      <c r="C287" s="32">
        <v>540</v>
      </c>
      <c r="D287" s="32"/>
      <c r="E287" s="32">
        <v>540</v>
      </c>
      <c r="F287" s="33">
        <v>43195</v>
      </c>
      <c r="G287" s="34">
        <f t="shared" si="8"/>
        <v>1.8911669434788672E-3</v>
      </c>
      <c r="H287" s="35"/>
      <c r="I287" s="26">
        <v>0</v>
      </c>
      <c r="J287" s="26">
        <f>Table1[[#This Row],[Column6]]-Table1[[#This Row],[Column8]]-Table1[[#This Row],[Column9]]</f>
        <v>43195</v>
      </c>
      <c r="K287" s="36">
        <f t="shared" si="9"/>
        <v>1.892591748746889E-3</v>
      </c>
      <c r="L287" s="26">
        <f>ROUND(D$441*Table1[[#This Row],[Column11]],2)+0</f>
        <v>2168.8200000000002</v>
      </c>
      <c r="M287" s="26"/>
      <c r="N287" s="26">
        <f>Table1[[#This Row],[Column10]]+Table1[[#This Row],[Column12]]+Table1[[#This Row],[Column13]]</f>
        <v>45363.82</v>
      </c>
    </row>
    <row r="288" spans="1:14" x14ac:dyDescent="0.35">
      <c r="A288" s="29" t="s">
        <v>297</v>
      </c>
      <c r="B288" s="30">
        <v>4389</v>
      </c>
      <c r="C288" s="32">
        <v>706</v>
      </c>
      <c r="D288" s="32">
        <v>19</v>
      </c>
      <c r="E288" s="32">
        <v>725</v>
      </c>
      <c r="F288" s="33">
        <v>31325</v>
      </c>
      <c r="G288" s="34">
        <f t="shared" si="8"/>
        <v>1.3714736544617552E-3</v>
      </c>
      <c r="H288" s="35"/>
      <c r="I288" s="26">
        <v>0</v>
      </c>
      <c r="J288" s="26">
        <f>Table1[[#This Row],[Column6]]-Table1[[#This Row],[Column8]]-Table1[[#This Row],[Column9]]</f>
        <v>31325</v>
      </c>
      <c r="K288" s="36">
        <f t="shared" si="9"/>
        <v>1.3725069227803288E-3</v>
      </c>
      <c r="L288" s="26">
        <f>ROUND(D$441*Table1[[#This Row],[Column11]],2)+0</f>
        <v>1572.83</v>
      </c>
      <c r="M288" s="26"/>
      <c r="N288" s="26">
        <f>Table1[[#This Row],[Column10]]+Table1[[#This Row],[Column12]]+Table1[[#This Row],[Column13]]</f>
        <v>32897.83</v>
      </c>
    </row>
    <row r="289" spans="1:14" x14ac:dyDescent="0.35">
      <c r="A289" s="29" t="s">
        <v>298</v>
      </c>
      <c r="B289" s="30">
        <v>4459</v>
      </c>
      <c r="C289" s="32">
        <v>328</v>
      </c>
      <c r="D289" s="32"/>
      <c r="E289" s="32">
        <v>328</v>
      </c>
      <c r="F289" s="33">
        <v>23805</v>
      </c>
      <c r="G289" s="34">
        <f t="shared" si="8"/>
        <v>1.0422324132310322E-3</v>
      </c>
      <c r="H289" s="35"/>
      <c r="I289" s="26">
        <v>0</v>
      </c>
      <c r="J289" s="26">
        <f>Table1[[#This Row],[Column6]]-Table1[[#This Row],[Column8]]-Table1[[#This Row],[Column9]]</f>
        <v>23805</v>
      </c>
      <c r="K289" s="36">
        <f t="shared" si="9"/>
        <v>1.0430176311823057E-3</v>
      </c>
      <c r="L289" s="26">
        <f>ROUND(D$441*Table1[[#This Row],[Column11]],2)+0</f>
        <v>1195.25</v>
      </c>
      <c r="M289" s="26"/>
      <c r="N289" s="26">
        <f>Table1[[#This Row],[Column10]]+Table1[[#This Row],[Column12]]+Table1[[#This Row],[Column13]]</f>
        <v>25000.25</v>
      </c>
    </row>
    <row r="290" spans="1:14" x14ac:dyDescent="0.35">
      <c r="A290" s="29" t="s">
        <v>299</v>
      </c>
      <c r="B290" s="30">
        <v>4473</v>
      </c>
      <c r="C290" s="32">
        <v>913</v>
      </c>
      <c r="D290" s="32">
        <v>48</v>
      </c>
      <c r="E290" s="32">
        <v>961</v>
      </c>
      <c r="F290" s="33">
        <v>47180</v>
      </c>
      <c r="G290" s="34">
        <f t="shared" si="8"/>
        <v>2.0656385320831799E-3</v>
      </c>
      <c r="H290" s="35"/>
      <c r="I290" s="26">
        <v>0</v>
      </c>
      <c r="J290" s="26">
        <f>Table1[[#This Row],[Column6]]-Table1[[#This Row],[Column8]]-Table1[[#This Row],[Column9]]</f>
        <v>47180</v>
      </c>
      <c r="K290" s="36">
        <f t="shared" si="9"/>
        <v>2.0671947842546179E-3</v>
      </c>
      <c r="L290" s="26">
        <f>ROUND(D$441*Table1[[#This Row],[Column11]],2)+0</f>
        <v>2368.91</v>
      </c>
      <c r="M290" s="26"/>
      <c r="N290" s="26">
        <f>Table1[[#This Row],[Column10]]+Table1[[#This Row],[Column12]]+Table1[[#This Row],[Column13]]</f>
        <v>49548.91</v>
      </c>
    </row>
    <row r="291" spans="1:14" x14ac:dyDescent="0.35">
      <c r="A291" s="29" t="s">
        <v>300</v>
      </c>
      <c r="B291" s="30">
        <v>4508</v>
      </c>
      <c r="C291" s="32">
        <v>145</v>
      </c>
      <c r="D291" s="32">
        <v>12</v>
      </c>
      <c r="E291" s="32">
        <v>157</v>
      </c>
      <c r="F291" s="33">
        <v>7150</v>
      </c>
      <c r="G291" s="34">
        <f t="shared" si="8"/>
        <v>3.1304187164889224E-4</v>
      </c>
      <c r="H291" s="35"/>
      <c r="I291" s="26">
        <v>0</v>
      </c>
      <c r="J291" s="26">
        <f>Table1[[#This Row],[Column6]]-Table1[[#This Row],[Column8]]-Table1[[#This Row],[Column9]]</f>
        <v>7150</v>
      </c>
      <c r="K291" s="36">
        <f t="shared" si="9"/>
        <v>3.1327771741035436E-4</v>
      </c>
      <c r="L291" s="26">
        <f>ROUND(D$441*Table1[[#This Row],[Column11]],2)+0</f>
        <v>359</v>
      </c>
      <c r="M291" s="26"/>
      <c r="N291" s="26">
        <f>Table1[[#This Row],[Column10]]+Table1[[#This Row],[Column12]]+Table1[[#This Row],[Column13]]</f>
        <v>7509</v>
      </c>
    </row>
    <row r="292" spans="1:14" x14ac:dyDescent="0.35">
      <c r="A292" s="29" t="s">
        <v>301</v>
      </c>
      <c r="B292" s="30">
        <v>4515</v>
      </c>
      <c r="C292" s="31">
        <v>1450</v>
      </c>
      <c r="D292" s="32">
        <v>98</v>
      </c>
      <c r="E292" s="31">
        <v>1548</v>
      </c>
      <c r="F292" s="33">
        <v>42335</v>
      </c>
      <c r="G292" s="34">
        <f t="shared" si="8"/>
        <v>1.8535143547210983E-3</v>
      </c>
      <c r="H292" s="35"/>
      <c r="I292" s="26">
        <v>0</v>
      </c>
      <c r="J292" s="26">
        <f>Table1[[#This Row],[Column6]]-Table1[[#This Row],[Column8]]-Table1[[#This Row],[Column9]]</f>
        <v>42335</v>
      </c>
      <c r="K292" s="36">
        <f t="shared" si="9"/>
        <v>1.8549107925269024E-3</v>
      </c>
      <c r="L292" s="26">
        <f>ROUND(D$441*Table1[[#This Row],[Column11]],2)+0</f>
        <v>2125.64</v>
      </c>
      <c r="M292" s="26"/>
      <c r="N292" s="26">
        <f>Table1[[#This Row],[Column10]]+Table1[[#This Row],[Column12]]+Table1[[#This Row],[Column13]]</f>
        <v>44460.639999999999</v>
      </c>
    </row>
    <row r="293" spans="1:14" x14ac:dyDescent="0.35">
      <c r="A293" s="29" t="s">
        <v>302</v>
      </c>
      <c r="B293" s="30">
        <v>4501</v>
      </c>
      <c r="C293" s="31">
        <v>1154</v>
      </c>
      <c r="D293" s="32">
        <v>70</v>
      </c>
      <c r="E293" s="31">
        <v>1224</v>
      </c>
      <c r="F293" s="33">
        <v>70740</v>
      </c>
      <c r="G293" s="34">
        <f t="shared" si="8"/>
        <v>3.0971443357262428E-3</v>
      </c>
      <c r="H293" s="35"/>
      <c r="I293" s="26">
        <v>0</v>
      </c>
      <c r="J293" s="26">
        <f>Table1[[#This Row],[Column6]]-Table1[[#This Row],[Column8]]-Table1[[#This Row],[Column9]]</f>
        <v>70740</v>
      </c>
      <c r="K293" s="36">
        <f t="shared" si="9"/>
        <v>3.0994777244207649E-3</v>
      </c>
      <c r="L293" s="26">
        <f>ROUND(D$441*Table1[[#This Row],[Column11]],2)+0</f>
        <v>3551.86</v>
      </c>
      <c r="M293" s="26"/>
      <c r="N293" s="26">
        <f>Table1[[#This Row],[Column10]]+Table1[[#This Row],[Column12]]+Table1[[#This Row],[Column13]]</f>
        <v>74291.86</v>
      </c>
    </row>
    <row r="294" spans="1:14" x14ac:dyDescent="0.35">
      <c r="A294" s="29" t="s">
        <v>303</v>
      </c>
      <c r="B294" s="30">
        <v>4529</v>
      </c>
      <c r="C294" s="32">
        <v>214</v>
      </c>
      <c r="D294" s="32">
        <v>9</v>
      </c>
      <c r="E294" s="32">
        <v>223</v>
      </c>
      <c r="F294" s="33">
        <v>9515</v>
      </c>
      <c r="G294" s="34">
        <f t="shared" si="8"/>
        <v>4.1658649073275661E-4</v>
      </c>
      <c r="H294" s="35"/>
      <c r="I294" s="26">
        <v>0</v>
      </c>
      <c r="J294" s="26">
        <f>Table1[[#This Row],[Column6]]-Table1[[#This Row],[Column8]]-Table1[[#This Row],[Column9]]</f>
        <v>9515</v>
      </c>
      <c r="K294" s="36">
        <f t="shared" si="9"/>
        <v>4.1690034701531774E-4</v>
      </c>
      <c r="L294" s="26">
        <f>ROUND(D$441*Table1[[#This Row],[Column11]],2)+0</f>
        <v>477.75</v>
      </c>
      <c r="M294" s="26"/>
      <c r="N294" s="26">
        <f>Table1[[#This Row],[Column10]]+Table1[[#This Row],[Column12]]+Table1[[#This Row],[Column13]]</f>
        <v>9992.75</v>
      </c>
    </row>
    <row r="295" spans="1:14" x14ac:dyDescent="0.35">
      <c r="A295" s="29" t="s">
        <v>304</v>
      </c>
      <c r="B295" s="30">
        <v>4536</v>
      </c>
      <c r="C295" s="32">
        <v>666</v>
      </c>
      <c r="D295" s="32"/>
      <c r="E295" s="32">
        <v>666</v>
      </c>
      <c r="F295" s="33">
        <v>28190</v>
      </c>
      <c r="G295" s="34">
        <f t="shared" si="8"/>
        <v>1.2342168338157025E-3</v>
      </c>
      <c r="H295" s="35"/>
      <c r="I295" s="26">
        <v>0</v>
      </c>
      <c r="J295" s="26">
        <f>Table1[[#This Row],[Column6]]-Table1[[#This Row],[Column8]]-Table1[[#This Row],[Column9]]</f>
        <v>28190</v>
      </c>
      <c r="K295" s="36">
        <f t="shared" si="9"/>
        <v>1.2351466928388658E-3</v>
      </c>
      <c r="L295" s="26">
        <f>ROUND(D$441*Table1[[#This Row],[Column11]],2)+0</f>
        <v>1415.42</v>
      </c>
      <c r="M295" s="26"/>
      <c r="N295" s="26">
        <f>Table1[[#This Row],[Column10]]+Table1[[#This Row],[Column12]]+Table1[[#This Row],[Column13]]</f>
        <v>29605.42</v>
      </c>
    </row>
    <row r="296" spans="1:14" x14ac:dyDescent="0.35">
      <c r="A296" s="29" t="s">
        <v>305</v>
      </c>
      <c r="B296" s="30">
        <v>4543</v>
      </c>
      <c r="C296" s="32">
        <v>702</v>
      </c>
      <c r="D296" s="32">
        <v>39</v>
      </c>
      <c r="E296" s="32">
        <v>741</v>
      </c>
      <c r="F296" s="33">
        <v>36920</v>
      </c>
      <c r="G296" s="34">
        <f t="shared" si="8"/>
        <v>1.6164343917870073E-3</v>
      </c>
      <c r="H296" s="35"/>
      <c r="I296" s="26">
        <v>0</v>
      </c>
      <c r="J296" s="26">
        <f>Table1[[#This Row],[Column6]]-Table1[[#This Row],[Column8]]-Table1[[#This Row],[Column9]]</f>
        <v>36920</v>
      </c>
      <c r="K296" s="36">
        <f t="shared" si="9"/>
        <v>1.6176522135371025E-3</v>
      </c>
      <c r="L296" s="26">
        <f>ROUND(D$441*Table1[[#This Row],[Column11]],2)+0</f>
        <v>1853.76</v>
      </c>
      <c r="M296" s="26"/>
      <c r="N296" s="26">
        <f>Table1[[#This Row],[Column10]]+Table1[[#This Row],[Column12]]+Table1[[#This Row],[Column13]]</f>
        <v>38773.760000000002</v>
      </c>
    </row>
    <row r="297" spans="1:14" x14ac:dyDescent="0.35">
      <c r="A297" s="29" t="s">
        <v>306</v>
      </c>
      <c r="B297" s="30">
        <v>4557</v>
      </c>
      <c r="C297" s="32">
        <v>216</v>
      </c>
      <c r="D297" s="32"/>
      <c r="E297" s="32">
        <v>216</v>
      </c>
      <c r="F297" s="33">
        <v>9730</v>
      </c>
      <c r="G297" s="34">
        <f t="shared" si="8"/>
        <v>4.2599963792219883E-4</v>
      </c>
      <c r="H297" s="35"/>
      <c r="I297" s="26">
        <v>0</v>
      </c>
      <c r="J297" s="26">
        <f>Table1[[#This Row],[Column6]]-Table1[[#This Row],[Column8]]-Table1[[#This Row],[Column9]]</f>
        <v>9730</v>
      </c>
      <c r="K297" s="36">
        <f t="shared" si="9"/>
        <v>4.263205860703144E-4</v>
      </c>
      <c r="L297" s="26">
        <f>ROUND(D$441*Table1[[#This Row],[Column11]],2)+0</f>
        <v>488.54</v>
      </c>
      <c r="M297" s="26"/>
      <c r="N297" s="26">
        <f>Table1[[#This Row],[Column10]]+Table1[[#This Row],[Column12]]+Table1[[#This Row],[Column13]]</f>
        <v>10218.540000000001</v>
      </c>
    </row>
    <row r="298" spans="1:14" x14ac:dyDescent="0.35">
      <c r="A298" s="29" t="s">
        <v>307</v>
      </c>
      <c r="B298" s="30">
        <v>4571</v>
      </c>
      <c r="C298" s="32">
        <v>379</v>
      </c>
      <c r="D298" s="32"/>
      <c r="E298" s="32">
        <v>379</v>
      </c>
      <c r="F298" s="33">
        <v>50315</v>
      </c>
      <c r="G298" s="34">
        <f t="shared" si="8"/>
        <v>2.2028953527292324E-3</v>
      </c>
      <c r="H298" s="35"/>
      <c r="I298" s="26">
        <v>0</v>
      </c>
      <c r="J298" s="26">
        <f>Table1[[#This Row],[Column6]]-Table1[[#This Row],[Column8]]-Table1[[#This Row],[Column9]]</f>
        <v>50315</v>
      </c>
      <c r="K298" s="36">
        <f t="shared" si="9"/>
        <v>2.2045550141960813E-3</v>
      </c>
      <c r="L298" s="26">
        <f>ROUND(D$441*Table1[[#This Row],[Column11]],2)+0</f>
        <v>2526.3200000000002</v>
      </c>
      <c r="M298" s="26"/>
      <c r="N298" s="26">
        <f>Table1[[#This Row],[Column10]]+Table1[[#This Row],[Column12]]+Table1[[#This Row],[Column13]]</f>
        <v>52841.32</v>
      </c>
    </row>
    <row r="299" spans="1:14" x14ac:dyDescent="0.35">
      <c r="A299" s="29" t="s">
        <v>308</v>
      </c>
      <c r="B299" s="30">
        <v>4578</v>
      </c>
      <c r="C299" s="32">
        <v>881</v>
      </c>
      <c r="D299" s="32">
        <v>46</v>
      </c>
      <c r="E299" s="32">
        <v>927</v>
      </c>
      <c r="F299" s="33">
        <v>53285</v>
      </c>
      <c r="G299" s="34">
        <f t="shared" si="8"/>
        <v>2.3329281301833877E-3</v>
      </c>
      <c r="H299" s="35"/>
      <c r="I299" s="26">
        <v>0</v>
      </c>
      <c r="J299" s="26">
        <f>Table1[[#This Row],[Column6]]-Table1[[#This Row],[Column8]]-Table1[[#This Row],[Column9]]</f>
        <v>53285</v>
      </c>
      <c r="K299" s="36">
        <f t="shared" si="9"/>
        <v>2.3346857583511514E-3</v>
      </c>
      <c r="L299" s="26">
        <f>ROUND(D$441*Table1[[#This Row],[Column11]],2)+0</f>
        <v>2675.44</v>
      </c>
      <c r="M299" s="26"/>
      <c r="N299" s="26">
        <f>Table1[[#This Row],[Column10]]+Table1[[#This Row],[Column12]]+Table1[[#This Row],[Column13]]</f>
        <v>55960.44</v>
      </c>
    </row>
    <row r="300" spans="1:14" x14ac:dyDescent="0.35">
      <c r="A300" s="29" t="s">
        <v>309</v>
      </c>
      <c r="B300" s="30">
        <v>4606</v>
      </c>
      <c r="C300" s="32">
        <v>180</v>
      </c>
      <c r="D300" s="32">
        <v>10</v>
      </c>
      <c r="E300" s="32">
        <v>190</v>
      </c>
      <c r="F300" s="33">
        <v>8575</v>
      </c>
      <c r="G300" s="34">
        <f t="shared" si="8"/>
        <v>3.7543133557891624E-4</v>
      </c>
      <c r="H300" s="35"/>
      <c r="I300" s="26">
        <v>0</v>
      </c>
      <c r="J300" s="26">
        <f>Table1[[#This Row],[Column6]]-Table1[[#This Row],[Column8]]-Table1[[#This Row],[Column9]]</f>
        <v>8575</v>
      </c>
      <c r="K300" s="36">
        <f t="shared" si="9"/>
        <v>3.7571418556556484E-4</v>
      </c>
      <c r="L300" s="26">
        <f>ROUND(D$441*Table1[[#This Row],[Column11]],2)+0</f>
        <v>430.55</v>
      </c>
      <c r="M300" s="26"/>
      <c r="N300" s="26">
        <f>Table1[[#This Row],[Column10]]+Table1[[#This Row],[Column12]]+Table1[[#This Row],[Column13]]</f>
        <v>9005.5499999999993</v>
      </c>
    </row>
    <row r="301" spans="1:14" x14ac:dyDescent="0.35">
      <c r="A301" s="29" t="s">
        <v>310</v>
      </c>
      <c r="B301" s="30">
        <v>4613</v>
      </c>
      <c r="C301" s="31">
        <v>2377</v>
      </c>
      <c r="D301" s="32">
        <v>91</v>
      </c>
      <c r="E301" s="31">
        <v>2468</v>
      </c>
      <c r="F301" s="33">
        <v>190505</v>
      </c>
      <c r="G301" s="34">
        <f t="shared" si="8"/>
        <v>8.3407051410450649E-3</v>
      </c>
      <c r="H301" s="35"/>
      <c r="I301" s="26">
        <v>0</v>
      </c>
      <c r="J301" s="26">
        <f>Table1[[#This Row],[Column6]]-Table1[[#This Row],[Column8]]-Table1[[#This Row],[Column9]]</f>
        <v>190505</v>
      </c>
      <c r="K301" s="36">
        <f t="shared" si="9"/>
        <v>8.3469890287076309E-3</v>
      </c>
      <c r="L301" s="26">
        <f>ROUND(D$441*Table1[[#This Row],[Column11]],2)+0</f>
        <v>9565.27</v>
      </c>
      <c r="M301" s="26"/>
      <c r="N301" s="26">
        <f>Table1[[#This Row],[Column10]]+Table1[[#This Row],[Column12]]+Table1[[#This Row],[Column13]]</f>
        <v>200070.27</v>
      </c>
    </row>
    <row r="302" spans="1:14" x14ac:dyDescent="0.35">
      <c r="A302" s="29" t="s">
        <v>311</v>
      </c>
      <c r="B302" s="30">
        <v>4620</v>
      </c>
      <c r="C302" s="31">
        <v>9252</v>
      </c>
      <c r="D302" s="31">
        <v>1628</v>
      </c>
      <c r="E302" s="31">
        <v>10880</v>
      </c>
      <c r="F302" s="33">
        <v>382350</v>
      </c>
      <c r="G302" s="34">
        <f t="shared" si="8"/>
        <v>1.6740078269224329E-2</v>
      </c>
      <c r="H302" s="35"/>
      <c r="I302" s="26">
        <v>0</v>
      </c>
      <c r="J302" s="26">
        <f>Table1[[#This Row],[Column6]]-Table1[[#This Row],[Column8]]-Table1[[#This Row],[Column9]]</f>
        <v>382350</v>
      </c>
      <c r="K302" s="36">
        <f t="shared" si="9"/>
        <v>1.6752690245013847E-2</v>
      </c>
      <c r="L302" s="26">
        <f>ROUND(D$441*Table1[[#This Row],[Column11]],2)+0</f>
        <v>19197.830000000002</v>
      </c>
      <c r="M302" s="26"/>
      <c r="N302" s="26">
        <f>Table1[[#This Row],[Column10]]+Table1[[#This Row],[Column12]]+Table1[[#This Row],[Column13]]</f>
        <v>401547.83</v>
      </c>
    </row>
    <row r="303" spans="1:14" x14ac:dyDescent="0.35">
      <c r="A303" s="29" t="s">
        <v>312</v>
      </c>
      <c r="B303" s="30">
        <v>4627</v>
      </c>
      <c r="C303" s="32">
        <v>557</v>
      </c>
      <c r="D303" s="32"/>
      <c r="E303" s="32">
        <v>557</v>
      </c>
      <c r="F303" s="33">
        <v>17275</v>
      </c>
      <c r="G303" s="34">
        <f t="shared" si="8"/>
        <v>7.5633543115169422E-4</v>
      </c>
      <c r="H303" s="35"/>
      <c r="I303" s="26">
        <v>0</v>
      </c>
      <c r="J303" s="26">
        <f>Table1[[#This Row],[Column6]]-Table1[[#This Row],[Column8]]-Table1[[#This Row],[Column9]]</f>
        <v>17275</v>
      </c>
      <c r="K303" s="36">
        <f t="shared" si="9"/>
        <v>7.5690525430263938E-4</v>
      </c>
      <c r="L303" s="26">
        <f>ROUND(D$441*Table1[[#This Row],[Column11]],2)+0</f>
        <v>867.38</v>
      </c>
      <c r="M303" s="26"/>
      <c r="N303" s="26">
        <f>Table1[[#This Row],[Column10]]+Table1[[#This Row],[Column12]]+Table1[[#This Row],[Column13]]</f>
        <v>18142.38</v>
      </c>
    </row>
    <row r="304" spans="1:14" x14ac:dyDescent="0.35">
      <c r="A304" s="29" t="s">
        <v>313</v>
      </c>
      <c r="B304" s="30">
        <v>4634</v>
      </c>
      <c r="C304" s="32">
        <v>158</v>
      </c>
      <c r="D304" s="32">
        <v>21</v>
      </c>
      <c r="E304" s="32">
        <v>179</v>
      </c>
      <c r="F304" s="33">
        <v>8805</v>
      </c>
      <c r="G304" s="34">
        <f t="shared" si="8"/>
        <v>3.8550121396762184E-4</v>
      </c>
      <c r="H304" s="35"/>
      <c r="I304" s="26">
        <v>0</v>
      </c>
      <c r="J304" s="26">
        <f>Table1[[#This Row],[Column6]]-Table1[[#This Row],[Column8]]-Table1[[#This Row],[Column9]]</f>
        <v>8805</v>
      </c>
      <c r="K304" s="36">
        <f t="shared" si="9"/>
        <v>3.857916506011427E-4</v>
      </c>
      <c r="L304" s="26">
        <f>ROUND(D$441*Table1[[#This Row],[Column11]],2)+0</f>
        <v>442.1</v>
      </c>
      <c r="M304" s="26"/>
      <c r="N304" s="26">
        <f>Table1[[#This Row],[Column10]]+Table1[[#This Row],[Column12]]+Table1[[#This Row],[Column13]]</f>
        <v>9247.1</v>
      </c>
    </row>
    <row r="305" spans="1:14" x14ac:dyDescent="0.35">
      <c r="A305" s="29" t="s">
        <v>314</v>
      </c>
      <c r="B305" s="30">
        <v>4641</v>
      </c>
      <c r="C305" s="32">
        <v>598</v>
      </c>
      <c r="D305" s="32">
        <v>25</v>
      </c>
      <c r="E305" s="32">
        <v>623</v>
      </c>
      <c r="F305" s="33">
        <v>26325</v>
      </c>
      <c r="G305" s="34">
        <f t="shared" si="8"/>
        <v>1.1525632547072851E-3</v>
      </c>
      <c r="H305" s="35"/>
      <c r="I305" s="26">
        <v>0</v>
      </c>
      <c r="J305" s="26">
        <f>Table1[[#This Row],[Column6]]-Table1[[#This Row],[Column8]]-Table1[[#This Row],[Column9]]</f>
        <v>26325</v>
      </c>
      <c r="K305" s="36">
        <f t="shared" si="9"/>
        <v>1.1534315959199411E-3</v>
      </c>
      <c r="L305" s="26">
        <f>ROUND(D$441*Table1[[#This Row],[Column11]],2)+0</f>
        <v>1321.78</v>
      </c>
      <c r="M305" s="26"/>
      <c r="N305" s="26">
        <f>Table1[[#This Row],[Column10]]+Table1[[#This Row],[Column12]]+Table1[[#This Row],[Column13]]</f>
        <v>27646.78</v>
      </c>
    </row>
    <row r="306" spans="1:14" x14ac:dyDescent="0.35">
      <c r="A306" s="29" t="s">
        <v>315</v>
      </c>
      <c r="B306" s="30">
        <v>4686</v>
      </c>
      <c r="C306" s="32">
        <v>310</v>
      </c>
      <c r="D306" s="32"/>
      <c r="E306" s="32">
        <v>310</v>
      </c>
      <c r="F306" s="33">
        <v>9710</v>
      </c>
      <c r="G306" s="34">
        <f t="shared" si="8"/>
        <v>4.2512399632318093E-4</v>
      </c>
      <c r="H306" s="35"/>
      <c r="I306" s="26">
        <v>0</v>
      </c>
      <c r="J306" s="26">
        <f>Table1[[#This Row],[Column6]]-Table1[[#This Row],[Column8]]-Table1[[#This Row],[Column9]]</f>
        <v>9710</v>
      </c>
      <c r="K306" s="36">
        <f t="shared" si="9"/>
        <v>4.2544428476287287E-4</v>
      </c>
      <c r="L306" s="26">
        <f>ROUND(D$441*Table1[[#This Row],[Column11]],2)+0</f>
        <v>487.54</v>
      </c>
      <c r="M306" s="26"/>
      <c r="N306" s="26">
        <f>Table1[[#This Row],[Column10]]+Table1[[#This Row],[Column12]]+Table1[[#This Row],[Column13]]</f>
        <v>10197.540000000001</v>
      </c>
    </row>
    <row r="307" spans="1:14" x14ac:dyDescent="0.35">
      <c r="A307" s="29" t="s">
        <v>316</v>
      </c>
      <c r="B307" s="30">
        <v>4753</v>
      </c>
      <c r="C307" s="31">
        <v>1989</v>
      </c>
      <c r="D307" s="32">
        <v>182</v>
      </c>
      <c r="E307" s="31">
        <v>2171</v>
      </c>
      <c r="F307" s="33">
        <v>118790</v>
      </c>
      <c r="G307" s="34">
        <f t="shared" si="8"/>
        <v>5.2008732773667007E-3</v>
      </c>
      <c r="H307" s="35"/>
      <c r="I307" s="26">
        <v>0</v>
      </c>
      <c r="J307" s="26">
        <f>Table1[[#This Row],[Column6]]-Table1[[#This Row],[Column8]]-Table1[[#This Row],[Column9]]</f>
        <v>118790</v>
      </c>
      <c r="K307" s="36">
        <f t="shared" si="9"/>
        <v>5.2047916155490903E-3</v>
      </c>
      <c r="L307" s="26">
        <f>ROUND(D$441*Table1[[#This Row],[Column11]],2)+0</f>
        <v>5964.46</v>
      </c>
      <c r="M307" s="26"/>
      <c r="N307" s="26">
        <f>Table1[[#This Row],[Column10]]+Table1[[#This Row],[Column12]]+Table1[[#This Row],[Column13]]</f>
        <v>124754.46</v>
      </c>
    </row>
    <row r="308" spans="1:14" x14ac:dyDescent="0.35">
      <c r="A308" s="29" t="s">
        <v>317</v>
      </c>
      <c r="B308" s="30">
        <v>4760</v>
      </c>
      <c r="C308" s="32">
        <v>529</v>
      </c>
      <c r="D308" s="32">
        <v>90</v>
      </c>
      <c r="E308" s="32">
        <v>619</v>
      </c>
      <c r="F308" s="33">
        <v>43255</v>
      </c>
      <c r="G308" s="34">
        <f t="shared" si="8"/>
        <v>1.8937938682759207E-3</v>
      </c>
      <c r="H308" s="35"/>
      <c r="I308" s="26">
        <v>0</v>
      </c>
      <c r="J308" s="26">
        <f>Table1[[#This Row],[Column6]]-Table1[[#This Row],[Column8]]-Table1[[#This Row],[Column9]]</f>
        <v>43255</v>
      </c>
      <c r="K308" s="36">
        <f t="shared" si="9"/>
        <v>1.8952206526692138E-3</v>
      </c>
      <c r="L308" s="26">
        <f>ROUND(D$441*Table1[[#This Row],[Column11]],2)+0</f>
        <v>2171.84</v>
      </c>
      <c r="M308" s="26"/>
      <c r="N308" s="26">
        <f>Table1[[#This Row],[Column10]]+Table1[[#This Row],[Column12]]+Table1[[#This Row],[Column13]]</f>
        <v>45426.84</v>
      </c>
    </row>
    <row r="309" spans="1:14" x14ac:dyDescent="0.35">
      <c r="A309" s="29" t="s">
        <v>318</v>
      </c>
      <c r="B309" s="30">
        <v>4781</v>
      </c>
      <c r="C309" s="31">
        <v>1661</v>
      </c>
      <c r="D309" s="32">
        <v>77</v>
      </c>
      <c r="E309" s="31">
        <v>1738</v>
      </c>
      <c r="F309" s="33">
        <v>99630</v>
      </c>
      <c r="G309" s="34">
        <f t="shared" si="8"/>
        <v>4.3620086255075708E-3</v>
      </c>
      <c r="H309" s="35">
        <v>4500</v>
      </c>
      <c r="I309" s="26">
        <v>0</v>
      </c>
      <c r="J309" s="26">
        <f>Table1[[#This Row],[Column6]]-Table1[[#This Row],[Column8]]-Table1[[#This Row],[Column9]]</f>
        <v>95130</v>
      </c>
      <c r="K309" s="36">
        <f t="shared" si="9"/>
        <v>4.1681271688457358E-3</v>
      </c>
      <c r="L309" s="26">
        <f>ROUND(D$441*Table1[[#This Row],[Column11]],2)+0</f>
        <v>4776.49</v>
      </c>
      <c r="M309" s="26"/>
      <c r="N309" s="26">
        <f>Table1[[#This Row],[Column10]]+Table1[[#This Row],[Column12]]+Table1[[#This Row],[Column13]]</f>
        <v>99906.49</v>
      </c>
    </row>
    <row r="310" spans="1:14" x14ac:dyDescent="0.35">
      <c r="A310" s="29" t="s">
        <v>319</v>
      </c>
      <c r="B310" s="30">
        <v>4795</v>
      </c>
      <c r="C310" s="32">
        <v>332</v>
      </c>
      <c r="D310" s="32"/>
      <c r="E310" s="32">
        <v>332</v>
      </c>
      <c r="F310" s="33">
        <v>23970</v>
      </c>
      <c r="G310" s="34">
        <f t="shared" si="8"/>
        <v>1.0494564564229297E-3</v>
      </c>
      <c r="H310" s="35"/>
      <c r="I310" s="26">
        <v>0</v>
      </c>
      <c r="J310" s="26">
        <f>Table1[[#This Row],[Column6]]-Table1[[#This Row],[Column8]]-Table1[[#This Row],[Column9]]</f>
        <v>23970</v>
      </c>
      <c r="K310" s="36">
        <f t="shared" si="9"/>
        <v>1.0502471169686984E-3</v>
      </c>
      <c r="L310" s="26">
        <f>ROUND(D$441*Table1[[#This Row],[Column11]],2)+0</f>
        <v>1203.54</v>
      </c>
      <c r="M310" s="26"/>
      <c r="N310" s="26">
        <f>Table1[[#This Row],[Column10]]+Table1[[#This Row],[Column12]]+Table1[[#This Row],[Column13]]</f>
        <v>25173.54</v>
      </c>
    </row>
    <row r="311" spans="1:14" x14ac:dyDescent="0.35">
      <c r="A311" s="29" t="s">
        <v>320</v>
      </c>
      <c r="B311" s="30">
        <v>4802</v>
      </c>
      <c r="C311" s="31">
        <v>1864</v>
      </c>
      <c r="D311" s="32">
        <v>82</v>
      </c>
      <c r="E311" s="31">
        <v>1946</v>
      </c>
      <c r="F311" s="33">
        <v>80665</v>
      </c>
      <c r="G311" s="34">
        <f t="shared" si="8"/>
        <v>3.5316814792388661E-3</v>
      </c>
      <c r="H311" s="35"/>
      <c r="I311" s="26">
        <v>0</v>
      </c>
      <c r="J311" s="26">
        <f>Table1[[#This Row],[Column6]]-Table1[[#This Row],[Column8]]-Table1[[#This Row],[Column9]]</f>
        <v>80665</v>
      </c>
      <c r="K311" s="36">
        <f t="shared" si="9"/>
        <v>3.5343422482386343E-3</v>
      </c>
      <c r="L311" s="26">
        <f>ROUND(D$441*Table1[[#This Row],[Column11]],2)+0</f>
        <v>4050.2</v>
      </c>
      <c r="M311" s="26"/>
      <c r="N311" s="26">
        <f>Table1[[#This Row],[Column10]]+Table1[[#This Row],[Column12]]+Table1[[#This Row],[Column13]]</f>
        <v>84715.199999999997</v>
      </c>
    </row>
    <row r="312" spans="1:14" x14ac:dyDescent="0.35">
      <c r="A312" s="29" t="s">
        <v>321</v>
      </c>
      <c r="B312" s="30">
        <v>4851</v>
      </c>
      <c r="C312" s="32">
        <v>655</v>
      </c>
      <c r="D312" s="32">
        <v>38</v>
      </c>
      <c r="E312" s="32">
        <v>693</v>
      </c>
      <c r="F312" s="33">
        <v>61890</v>
      </c>
      <c r="G312" s="34">
        <f t="shared" si="8"/>
        <v>2.709672928160831E-3</v>
      </c>
      <c r="H312" s="35"/>
      <c r="I312" s="26">
        <v>0</v>
      </c>
      <c r="J312" s="26">
        <f>Table1[[#This Row],[Column6]]-Table1[[#This Row],[Column8]]-Table1[[#This Row],[Column9]]</f>
        <v>61890</v>
      </c>
      <c r="K312" s="36">
        <f t="shared" si="9"/>
        <v>2.7117143958778787E-3</v>
      </c>
      <c r="L312" s="26">
        <f>ROUND(D$441*Table1[[#This Row],[Column11]],2)+0</f>
        <v>3107.5</v>
      </c>
      <c r="M312" s="26"/>
      <c r="N312" s="26">
        <f>Table1[[#This Row],[Column10]]+Table1[[#This Row],[Column12]]+Table1[[#This Row],[Column13]]</f>
        <v>64997.5</v>
      </c>
    </row>
    <row r="313" spans="1:14" x14ac:dyDescent="0.35">
      <c r="A313" s="29" t="s">
        <v>322</v>
      </c>
      <c r="B313" s="30">
        <v>3122</v>
      </c>
      <c r="C313" s="32">
        <v>435</v>
      </c>
      <c r="D313" s="32">
        <v>7</v>
      </c>
      <c r="E313" s="32">
        <v>442</v>
      </c>
      <c r="F313" s="33">
        <v>8505</v>
      </c>
      <c r="G313" s="34">
        <f t="shared" si="8"/>
        <v>3.7236658998235361E-4</v>
      </c>
      <c r="H313" s="35"/>
      <c r="I313" s="26">
        <v>0</v>
      </c>
      <c r="J313" s="26">
        <f>Table1[[#This Row],[Column6]]-Table1[[#This Row],[Column8]]-Table1[[#This Row],[Column9]]</f>
        <v>8505</v>
      </c>
      <c r="K313" s="36">
        <f t="shared" si="9"/>
        <v>3.7264713098951945E-4</v>
      </c>
      <c r="L313" s="26">
        <f>ROUND(D$441*Table1[[#This Row],[Column11]],2)+0</f>
        <v>427.04</v>
      </c>
      <c r="M313" s="26"/>
      <c r="N313" s="26">
        <f>Table1[[#This Row],[Column10]]+Table1[[#This Row],[Column12]]+Table1[[#This Row],[Column13]]</f>
        <v>8932.0400000000009</v>
      </c>
    </row>
    <row r="314" spans="1:14" x14ac:dyDescent="0.35">
      <c r="A314" s="29" t="s">
        <v>323</v>
      </c>
      <c r="B314" s="30">
        <v>4865</v>
      </c>
      <c r="C314" s="32">
        <v>272</v>
      </c>
      <c r="D314" s="32"/>
      <c r="E314" s="32">
        <v>272</v>
      </c>
      <c r="F314" s="33">
        <v>11315</v>
      </c>
      <c r="G314" s="34">
        <f t="shared" si="8"/>
        <v>4.9539423464436581E-4</v>
      </c>
      <c r="H314" s="35"/>
      <c r="I314" s="26">
        <v>0</v>
      </c>
      <c r="J314" s="26">
        <f>Table1[[#This Row],[Column6]]-Table1[[#This Row],[Column8]]-Table1[[#This Row],[Column9]]</f>
        <v>11315</v>
      </c>
      <c r="K314" s="36">
        <f t="shared" si="9"/>
        <v>4.9576746468505729E-4</v>
      </c>
      <c r="L314" s="26">
        <f>ROUND(D$441*Table1[[#This Row],[Column11]],2)+0</f>
        <v>568.13</v>
      </c>
      <c r="M314" s="26"/>
      <c r="N314" s="26">
        <f>Table1[[#This Row],[Column10]]+Table1[[#This Row],[Column12]]+Table1[[#This Row],[Column13]]</f>
        <v>11883.13</v>
      </c>
    </row>
    <row r="315" spans="1:14" x14ac:dyDescent="0.35">
      <c r="A315" s="29" t="s">
        <v>324</v>
      </c>
      <c r="B315" s="30">
        <v>4872</v>
      </c>
      <c r="C315" s="32">
        <v>813</v>
      </c>
      <c r="D315" s="32">
        <v>8</v>
      </c>
      <c r="E315" s="32">
        <v>821</v>
      </c>
      <c r="F315" s="33">
        <v>25065</v>
      </c>
      <c r="G315" s="34">
        <f t="shared" si="8"/>
        <v>1.0973978339691587E-3</v>
      </c>
      <c r="H315" s="35"/>
      <c r="I315" s="26">
        <v>0</v>
      </c>
      <c r="J315" s="26">
        <f>Table1[[#This Row],[Column6]]-Table1[[#This Row],[Column8]]-Table1[[#This Row],[Column9]]</f>
        <v>25065</v>
      </c>
      <c r="K315" s="36">
        <f t="shared" si="9"/>
        <v>1.0982246135511234E-3</v>
      </c>
      <c r="L315" s="26">
        <f>ROUND(D$441*Table1[[#This Row],[Column11]],2)+0</f>
        <v>1258.52</v>
      </c>
      <c r="M315" s="26"/>
      <c r="N315" s="26">
        <f>Table1[[#This Row],[Column10]]+Table1[[#This Row],[Column12]]+Table1[[#This Row],[Column13]]</f>
        <v>26323.52</v>
      </c>
    </row>
    <row r="316" spans="1:14" x14ac:dyDescent="0.35">
      <c r="A316" s="29" t="s">
        <v>325</v>
      </c>
      <c r="B316" s="30">
        <v>4893</v>
      </c>
      <c r="C316" s="31">
        <v>2279</v>
      </c>
      <c r="D316" s="32">
        <v>92</v>
      </c>
      <c r="E316" s="31">
        <v>2371</v>
      </c>
      <c r="F316" s="33">
        <v>87975</v>
      </c>
      <c r="G316" s="34">
        <f t="shared" si="8"/>
        <v>3.8517284836799013E-3</v>
      </c>
      <c r="H316" s="35"/>
      <c r="I316" s="26">
        <v>0</v>
      </c>
      <c r="J316" s="26">
        <f>Table1[[#This Row],[Column6]]-Table1[[#This Row],[Column8]]-Table1[[#This Row],[Column9]]</f>
        <v>87975</v>
      </c>
      <c r="K316" s="36">
        <f t="shared" si="9"/>
        <v>3.854630376108521E-3</v>
      </c>
      <c r="L316" s="26">
        <f>ROUND(D$441*Table1[[#This Row],[Column11]],2)+0</f>
        <v>4417.2299999999996</v>
      </c>
      <c r="M316" s="26"/>
      <c r="N316" s="26">
        <f>Table1[[#This Row],[Column10]]+Table1[[#This Row],[Column12]]+Table1[[#This Row],[Column13]]</f>
        <v>92392.23</v>
      </c>
    </row>
    <row r="317" spans="1:14" x14ac:dyDescent="0.35">
      <c r="A317" s="29" t="s">
        <v>326</v>
      </c>
      <c r="B317" s="30">
        <v>4904</v>
      </c>
      <c r="C317" s="32">
        <v>633</v>
      </c>
      <c r="D317" s="32">
        <v>24</v>
      </c>
      <c r="E317" s="32">
        <v>657</v>
      </c>
      <c r="F317" s="33">
        <v>38180</v>
      </c>
      <c r="G317" s="34">
        <f t="shared" si="8"/>
        <v>1.6715998125251337E-3</v>
      </c>
      <c r="H317" s="35"/>
      <c r="I317" s="26">
        <v>0</v>
      </c>
      <c r="J317" s="26">
        <f>Table1[[#This Row],[Column6]]-Table1[[#This Row],[Column8]]-Table1[[#This Row],[Column9]]</f>
        <v>38180</v>
      </c>
      <c r="K317" s="36">
        <f t="shared" si="9"/>
        <v>1.6728591959059202E-3</v>
      </c>
      <c r="L317" s="26">
        <f>ROUND(D$441*Table1[[#This Row],[Column11]],2)+0</f>
        <v>1917.02</v>
      </c>
      <c r="M317" s="26"/>
      <c r="N317" s="26">
        <f>Table1[[#This Row],[Column10]]+Table1[[#This Row],[Column12]]+Table1[[#This Row],[Column13]]</f>
        <v>40097.019999999997</v>
      </c>
    </row>
    <row r="318" spans="1:14" x14ac:dyDescent="0.35">
      <c r="A318" s="29" t="s">
        <v>327</v>
      </c>
      <c r="B318" s="30">
        <v>5523</v>
      </c>
      <c r="C318" s="32">
        <v>903</v>
      </c>
      <c r="D318" s="32">
        <v>98</v>
      </c>
      <c r="E318" s="31">
        <v>1001</v>
      </c>
      <c r="F318" s="33">
        <v>87835</v>
      </c>
      <c r="G318" s="34">
        <f t="shared" si="8"/>
        <v>3.8455989924867763E-3</v>
      </c>
      <c r="H318" s="35"/>
      <c r="I318" s="26">
        <v>0</v>
      </c>
      <c r="J318" s="26">
        <f>Table1[[#This Row],[Column6]]-Table1[[#This Row],[Column8]]-Table1[[#This Row],[Column9]]</f>
        <v>87835</v>
      </c>
      <c r="K318" s="36">
        <f t="shared" si="9"/>
        <v>3.8484962669564303E-3</v>
      </c>
      <c r="L318" s="26">
        <f>ROUND(D$441*Table1[[#This Row],[Column11]],2)+0</f>
        <v>4410.2</v>
      </c>
      <c r="M318" s="26"/>
      <c r="N318" s="26">
        <f>Table1[[#This Row],[Column10]]+Table1[[#This Row],[Column12]]+Table1[[#This Row],[Column13]]</f>
        <v>92245.2</v>
      </c>
    </row>
    <row r="319" spans="1:14" x14ac:dyDescent="0.35">
      <c r="A319" s="29" t="s">
        <v>328</v>
      </c>
      <c r="B319" s="30">
        <v>3850</v>
      </c>
      <c r="C319" s="32">
        <v>487</v>
      </c>
      <c r="D319" s="32"/>
      <c r="E319" s="32">
        <v>487</v>
      </c>
      <c r="F319" s="33">
        <v>27725</v>
      </c>
      <c r="G319" s="34">
        <f t="shared" si="8"/>
        <v>1.2138581666385367E-3</v>
      </c>
      <c r="H319" s="35"/>
      <c r="I319" s="26">
        <v>0</v>
      </c>
      <c r="J319" s="26">
        <f>Table1[[#This Row],[Column6]]-Table1[[#This Row],[Column8]]-Table1[[#This Row],[Column9]]</f>
        <v>27725</v>
      </c>
      <c r="K319" s="36">
        <f t="shared" si="9"/>
        <v>1.2147726874408497E-3</v>
      </c>
      <c r="L319" s="26">
        <f>ROUND(D$441*Table1[[#This Row],[Column11]],2)+0</f>
        <v>1392.07</v>
      </c>
      <c r="M319" s="26"/>
      <c r="N319" s="26">
        <f>Table1[[#This Row],[Column10]]+Table1[[#This Row],[Column12]]+Table1[[#This Row],[Column13]]</f>
        <v>29117.07</v>
      </c>
    </row>
    <row r="320" spans="1:14" x14ac:dyDescent="0.35">
      <c r="A320" s="29" t="s">
        <v>329</v>
      </c>
      <c r="B320" s="30">
        <v>4956</v>
      </c>
      <c r="C320" s="32">
        <v>829</v>
      </c>
      <c r="D320" s="32"/>
      <c r="E320" s="32">
        <v>829</v>
      </c>
      <c r="F320" s="33">
        <v>41165</v>
      </c>
      <c r="G320" s="34">
        <f t="shared" si="8"/>
        <v>1.8022893211785524E-3</v>
      </c>
      <c r="H320" s="35"/>
      <c r="I320" s="26">
        <v>0</v>
      </c>
      <c r="J320" s="26">
        <f>Table1[[#This Row],[Column6]]-Table1[[#This Row],[Column8]]-Table1[[#This Row],[Column9]]</f>
        <v>41165</v>
      </c>
      <c r="K320" s="36">
        <f t="shared" si="9"/>
        <v>1.8036471660415718E-3</v>
      </c>
      <c r="L320" s="26">
        <f>ROUND(D$441*Table1[[#This Row],[Column11]],2)+0</f>
        <v>2066.9</v>
      </c>
      <c r="M320" s="26"/>
      <c r="N320" s="26">
        <f>Table1[[#This Row],[Column10]]+Table1[[#This Row],[Column12]]+Table1[[#This Row],[Column13]]</f>
        <v>43231.9</v>
      </c>
    </row>
    <row r="321" spans="1:14" x14ac:dyDescent="0.35">
      <c r="A321" s="29" t="s">
        <v>330</v>
      </c>
      <c r="B321" s="30">
        <v>4963</v>
      </c>
      <c r="C321" s="32">
        <v>499</v>
      </c>
      <c r="D321" s="32">
        <v>18</v>
      </c>
      <c r="E321" s="32">
        <v>517</v>
      </c>
      <c r="F321" s="33">
        <v>45000</v>
      </c>
      <c r="G321" s="34">
        <f t="shared" si="8"/>
        <v>1.9701935977902308E-3</v>
      </c>
      <c r="H321" s="35"/>
      <c r="I321" s="26">
        <v>0</v>
      </c>
      <c r="J321" s="26">
        <f>Table1[[#This Row],[Column6]]-Table1[[#This Row],[Column8]]-Table1[[#This Row],[Column9]]</f>
        <v>45000</v>
      </c>
      <c r="K321" s="36">
        <f t="shared" si="9"/>
        <v>1.971677941743489E-3</v>
      </c>
      <c r="L321" s="26">
        <f>ROUND(D$441*Table1[[#This Row],[Column11]],2)+0</f>
        <v>2259.4499999999998</v>
      </c>
      <c r="M321" s="26"/>
      <c r="N321" s="26">
        <f>Table1[[#This Row],[Column10]]+Table1[[#This Row],[Column12]]+Table1[[#This Row],[Column13]]</f>
        <v>47259.45</v>
      </c>
    </row>
    <row r="322" spans="1:14" x14ac:dyDescent="0.35">
      <c r="A322" s="29" t="s">
        <v>331</v>
      </c>
      <c r="B322" s="30">
        <v>1673</v>
      </c>
      <c r="C322" s="32">
        <v>342</v>
      </c>
      <c r="D322" s="32"/>
      <c r="E322" s="32">
        <v>342</v>
      </c>
      <c r="F322" s="33">
        <v>21590</v>
      </c>
      <c r="G322" s="34">
        <f t="shared" si="8"/>
        <v>9.4525510613980191E-4</v>
      </c>
      <c r="H322" s="35"/>
      <c r="I322" s="26">
        <v>0</v>
      </c>
      <c r="J322" s="26">
        <f>Table1[[#This Row],[Column6]]-Table1[[#This Row],[Column8]]-Table1[[#This Row],[Column9]]</f>
        <v>21590</v>
      </c>
      <c r="K322" s="36">
        <f t="shared" si="9"/>
        <v>9.4596726138315398E-4</v>
      </c>
      <c r="L322" s="26">
        <f>ROUND(D$441*Table1[[#This Row],[Column11]],2)+0</f>
        <v>1084.04</v>
      </c>
      <c r="M322" s="26"/>
      <c r="N322" s="26">
        <f>Table1[[#This Row],[Column10]]+Table1[[#This Row],[Column12]]+Table1[[#This Row],[Column13]]</f>
        <v>22674.04</v>
      </c>
    </row>
    <row r="323" spans="1:14" x14ac:dyDescent="0.35">
      <c r="A323" s="29" t="s">
        <v>332</v>
      </c>
      <c r="B323" s="30">
        <v>2422</v>
      </c>
      <c r="C323" s="31">
        <v>1189</v>
      </c>
      <c r="D323" s="32"/>
      <c r="E323" s="31">
        <v>1189</v>
      </c>
      <c r="F323" s="33">
        <v>57780</v>
      </c>
      <c r="G323" s="34">
        <f t="shared" si="8"/>
        <v>2.5297285795626563E-3</v>
      </c>
      <c r="H323" s="35"/>
      <c r="I323" s="26">
        <v>0</v>
      </c>
      <c r="J323" s="26">
        <f>Table1[[#This Row],[Column6]]-Table1[[#This Row],[Column8]]-Table1[[#This Row],[Column9]]</f>
        <v>57780</v>
      </c>
      <c r="K323" s="36">
        <f t="shared" si="9"/>
        <v>2.53163447719864E-3</v>
      </c>
      <c r="L323" s="26">
        <f>ROUND(D$441*Table1[[#This Row],[Column11]],2)+0</f>
        <v>2901.14</v>
      </c>
      <c r="M323" s="26"/>
      <c r="N323" s="26">
        <f>Table1[[#This Row],[Column10]]+Table1[[#This Row],[Column12]]+Table1[[#This Row],[Column13]]</f>
        <v>60681.14</v>
      </c>
    </row>
    <row r="324" spans="1:14" x14ac:dyDescent="0.35">
      <c r="A324" s="29" t="s">
        <v>333</v>
      </c>
      <c r="B324" s="30">
        <v>5019</v>
      </c>
      <c r="C324" s="31">
        <v>1008</v>
      </c>
      <c r="D324" s="32"/>
      <c r="E324" s="31">
        <v>1008</v>
      </c>
      <c r="F324" s="33">
        <v>55020</v>
      </c>
      <c r="G324" s="34">
        <f t="shared" si="8"/>
        <v>2.4088900388981888E-3</v>
      </c>
      <c r="H324" s="35"/>
      <c r="I324" s="26">
        <v>0</v>
      </c>
      <c r="J324" s="26">
        <f>Table1[[#This Row],[Column6]]-Table1[[#This Row],[Column8]]-Table1[[#This Row],[Column9]]</f>
        <v>55020</v>
      </c>
      <c r="K324" s="36">
        <f t="shared" si="9"/>
        <v>2.410704896771706E-3</v>
      </c>
      <c r="L324" s="26">
        <f>ROUND(D$441*Table1[[#This Row],[Column11]],2)+0</f>
        <v>2762.56</v>
      </c>
      <c r="M324" s="26"/>
      <c r="N324" s="26">
        <f>Table1[[#This Row],[Column10]]+Table1[[#This Row],[Column12]]+Table1[[#This Row],[Column13]]</f>
        <v>57782.559999999998</v>
      </c>
    </row>
    <row r="325" spans="1:14" x14ac:dyDescent="0.35">
      <c r="A325" s="29" t="s">
        <v>334</v>
      </c>
      <c r="B325" s="30">
        <v>5068</v>
      </c>
      <c r="C325" s="32">
        <v>896</v>
      </c>
      <c r="D325" s="32"/>
      <c r="E325" s="32">
        <v>896</v>
      </c>
      <c r="F325" s="33">
        <v>25520</v>
      </c>
      <c r="G325" s="34">
        <f t="shared" si="8"/>
        <v>1.1173186803468153E-3</v>
      </c>
      <c r="H325" s="35"/>
      <c r="I325" s="26">
        <v>0</v>
      </c>
      <c r="J325" s="26">
        <f>Table1[[#This Row],[Column6]]-Table1[[#This Row],[Column8]]-Table1[[#This Row],[Column9]]</f>
        <v>25520</v>
      </c>
      <c r="K325" s="36">
        <f t="shared" si="9"/>
        <v>1.1181604682954187E-3</v>
      </c>
      <c r="L325" s="26">
        <f>ROUND(D$441*Table1[[#This Row],[Column11]],2)+0</f>
        <v>1281.3599999999999</v>
      </c>
      <c r="M325" s="26"/>
      <c r="N325" s="26">
        <f>Table1[[#This Row],[Column10]]+Table1[[#This Row],[Column12]]+Table1[[#This Row],[Column13]]</f>
        <v>26801.360000000001</v>
      </c>
    </row>
    <row r="326" spans="1:14" x14ac:dyDescent="0.35">
      <c r="A326" s="29" t="s">
        <v>335</v>
      </c>
      <c r="B326" s="30">
        <v>5100</v>
      </c>
      <c r="C326" s="31">
        <v>1502</v>
      </c>
      <c r="D326" s="32">
        <v>65</v>
      </c>
      <c r="E326" s="31">
        <v>1567</v>
      </c>
      <c r="F326" s="33">
        <v>88345</v>
      </c>
      <c r="G326" s="34">
        <f t="shared" si="8"/>
        <v>3.8679278532617323E-3</v>
      </c>
      <c r="H326" s="35">
        <v>525</v>
      </c>
      <c r="I326" s="26">
        <v>0</v>
      </c>
      <c r="J326" s="26">
        <f>Table1[[#This Row],[Column6]]-Table1[[#This Row],[Column8]]-Table1[[#This Row],[Column9]]</f>
        <v>87820</v>
      </c>
      <c r="K326" s="36">
        <f t="shared" si="9"/>
        <v>3.847839040975849E-3</v>
      </c>
      <c r="L326" s="26">
        <f>ROUND(D$441*Table1[[#This Row],[Column11]],2)+0</f>
        <v>4409.45</v>
      </c>
      <c r="M326" s="26"/>
      <c r="N326" s="26">
        <f>Table1[[#This Row],[Column10]]+Table1[[#This Row],[Column12]]+Table1[[#This Row],[Column13]]</f>
        <v>92229.45</v>
      </c>
    </row>
    <row r="327" spans="1:14" x14ac:dyDescent="0.35">
      <c r="A327" s="29" t="s">
        <v>337</v>
      </c>
      <c r="B327" s="30">
        <v>5124</v>
      </c>
      <c r="C327" s="32">
        <v>271</v>
      </c>
      <c r="D327" s="32"/>
      <c r="E327" s="32">
        <v>271</v>
      </c>
      <c r="F327" s="33">
        <v>20320</v>
      </c>
      <c r="G327" s="34">
        <f t="shared" ref="G327:G390" si="10">F327/F$431</f>
        <v>8.8965186460216643E-4</v>
      </c>
      <c r="H327" s="35"/>
      <c r="I327" s="26">
        <v>0</v>
      </c>
      <c r="J327" s="26">
        <f>Table1[[#This Row],[Column6]]-Table1[[#This Row],[Column8]]-Table1[[#This Row],[Column9]]</f>
        <v>20320</v>
      </c>
      <c r="K327" s="36">
        <f t="shared" ref="K327:K390" si="11">J327/J$431</f>
        <v>8.9032212836061546E-4</v>
      </c>
      <c r="L327" s="26">
        <f>ROUND(D$441*Table1[[#This Row],[Column11]],2)+0</f>
        <v>1020.27</v>
      </c>
      <c r="M327" s="26"/>
      <c r="N327" s="26">
        <f>Table1[[#This Row],[Column10]]+Table1[[#This Row],[Column12]]+Table1[[#This Row],[Column13]]</f>
        <v>21340.27</v>
      </c>
    </row>
    <row r="328" spans="1:14" x14ac:dyDescent="0.35">
      <c r="A328" s="29" t="s">
        <v>338</v>
      </c>
      <c r="B328" s="30">
        <v>5130</v>
      </c>
      <c r="C328" s="32">
        <v>546</v>
      </c>
      <c r="D328" s="32">
        <v>8</v>
      </c>
      <c r="E328" s="32">
        <v>554</v>
      </c>
      <c r="F328" s="33">
        <v>31885</v>
      </c>
      <c r="G328" s="34">
        <f t="shared" si="10"/>
        <v>1.3959916192342557E-3</v>
      </c>
      <c r="H328" s="35"/>
      <c r="I328" s="26">
        <v>0</v>
      </c>
      <c r="J328" s="26">
        <f>Table1[[#This Row],[Column6]]-Table1[[#This Row],[Column8]]-Table1[[#This Row],[Column9]]</f>
        <v>31885</v>
      </c>
      <c r="K328" s="36">
        <f t="shared" si="11"/>
        <v>1.3970433593886921E-3</v>
      </c>
      <c r="L328" s="26">
        <f>ROUND(D$441*Table1[[#This Row],[Column11]],2)+0</f>
        <v>1600.95</v>
      </c>
      <c r="M328" s="26"/>
      <c r="N328" s="26">
        <f>Table1[[#This Row],[Column10]]+Table1[[#This Row],[Column12]]+Table1[[#This Row],[Column13]]</f>
        <v>33485.949999999997</v>
      </c>
    </row>
    <row r="329" spans="1:14" x14ac:dyDescent="0.35">
      <c r="A329" s="29" t="s">
        <v>339</v>
      </c>
      <c r="B329" s="30">
        <v>5138</v>
      </c>
      <c r="C329" s="31">
        <v>1268</v>
      </c>
      <c r="D329" s="32">
        <v>3</v>
      </c>
      <c r="E329" s="31">
        <v>1271</v>
      </c>
      <c r="F329" s="33">
        <v>62130</v>
      </c>
      <c r="G329" s="34">
        <f t="shared" si="10"/>
        <v>2.7201806273490455E-3</v>
      </c>
      <c r="H329" s="35"/>
      <c r="I329" s="26">
        <v>0</v>
      </c>
      <c r="J329" s="26">
        <f>Table1[[#This Row],[Column6]]-Table1[[#This Row],[Column8]]-Table1[[#This Row],[Column9]]</f>
        <v>62130</v>
      </c>
      <c r="K329" s="36">
        <f t="shared" si="11"/>
        <v>2.7222300115671773E-3</v>
      </c>
      <c r="L329" s="26">
        <f>ROUND(D$441*Table1[[#This Row],[Column11]],2)+0</f>
        <v>3119.55</v>
      </c>
      <c r="M329" s="26"/>
      <c r="N329" s="26">
        <f>Table1[[#This Row],[Column10]]+Table1[[#This Row],[Column12]]+Table1[[#This Row],[Column13]]</f>
        <v>65249.55</v>
      </c>
    </row>
    <row r="330" spans="1:14" x14ac:dyDescent="0.35">
      <c r="A330" s="29" t="s">
        <v>340</v>
      </c>
      <c r="B330" s="30">
        <v>5258</v>
      </c>
      <c r="C330" s="32">
        <v>61</v>
      </c>
      <c r="D330" s="32"/>
      <c r="E330" s="32">
        <v>61</v>
      </c>
      <c r="F330" s="33">
        <v>1235</v>
      </c>
      <c r="G330" s="34">
        <f t="shared" si="10"/>
        <v>5.4070868739354111E-5</v>
      </c>
      <c r="H330" s="35"/>
      <c r="I330" s="26">
        <v>0</v>
      </c>
      <c r="J330" s="26">
        <f>Table1[[#This Row],[Column6]]-Table1[[#This Row],[Column8]]-Table1[[#This Row],[Column9]]</f>
        <v>1235</v>
      </c>
      <c r="K330" s="36">
        <f t="shared" si="11"/>
        <v>5.4111605734515753E-5</v>
      </c>
      <c r="L330" s="26">
        <f>ROUND(D$441*Table1[[#This Row],[Column11]],2)+0</f>
        <v>62.01</v>
      </c>
      <c r="M330" s="26"/>
      <c r="N330" s="26">
        <f>Table1[[#This Row],[Column10]]+Table1[[#This Row],[Column12]]+Table1[[#This Row],[Column13]]</f>
        <v>1297.01</v>
      </c>
    </row>
    <row r="331" spans="1:14" x14ac:dyDescent="0.35">
      <c r="A331" s="29" t="s">
        <v>341</v>
      </c>
      <c r="B331" s="30">
        <v>5264</v>
      </c>
      <c r="C331" s="31">
        <v>1563</v>
      </c>
      <c r="D331" s="32">
        <v>108</v>
      </c>
      <c r="E331" s="31">
        <v>1671</v>
      </c>
      <c r="F331" s="33">
        <v>69485</v>
      </c>
      <c r="G331" s="34">
        <f t="shared" si="10"/>
        <v>3.0421978253878709E-3</v>
      </c>
      <c r="H331" s="35"/>
      <c r="I331" s="26">
        <v>0</v>
      </c>
      <c r="J331" s="26">
        <f>Table1[[#This Row],[Column6]]-Table1[[#This Row],[Column8]]-Table1[[#This Row],[Column9]]</f>
        <v>69485</v>
      </c>
      <c r="K331" s="36">
        <f t="shared" si="11"/>
        <v>3.0444898173788075E-3</v>
      </c>
      <c r="L331" s="26">
        <f>ROUND(D$441*Table1[[#This Row],[Column11]],2)+0</f>
        <v>3488.85</v>
      </c>
      <c r="M331" s="26"/>
      <c r="N331" s="26">
        <f>Table1[[#This Row],[Column10]]+Table1[[#This Row],[Column12]]+Table1[[#This Row],[Column13]]</f>
        <v>72973.850000000006</v>
      </c>
    </row>
    <row r="332" spans="1:14" x14ac:dyDescent="0.35">
      <c r="A332" s="29" t="s">
        <v>342</v>
      </c>
      <c r="B332" s="30">
        <v>5271</v>
      </c>
      <c r="C332" s="31">
        <v>2468</v>
      </c>
      <c r="D332" s="32">
        <v>98</v>
      </c>
      <c r="E332" s="31">
        <v>2566</v>
      </c>
      <c r="F332" s="33">
        <v>90855</v>
      </c>
      <c r="G332" s="34">
        <f t="shared" si="10"/>
        <v>3.9778208739384762E-3</v>
      </c>
      <c r="H332" s="35"/>
      <c r="I332" s="26">
        <v>0</v>
      </c>
      <c r="J332" s="26">
        <f>Table1[[#This Row],[Column6]]-Table1[[#This Row],[Column8]]-Table1[[#This Row],[Column9]]</f>
        <v>90855</v>
      </c>
      <c r="K332" s="36">
        <f t="shared" si="11"/>
        <v>3.9808177643801046E-3</v>
      </c>
      <c r="L332" s="26">
        <f>ROUND(D$441*Table1[[#This Row],[Column11]],2)+0</f>
        <v>4561.84</v>
      </c>
      <c r="M332" s="26"/>
      <c r="N332" s="26">
        <f>Table1[[#This Row],[Column10]]+Table1[[#This Row],[Column12]]+Table1[[#This Row],[Column13]]</f>
        <v>95416.84</v>
      </c>
    </row>
    <row r="333" spans="1:14" x14ac:dyDescent="0.35">
      <c r="A333" s="29" t="s">
        <v>343</v>
      </c>
      <c r="B333" s="30">
        <v>5278</v>
      </c>
      <c r="C333" s="31">
        <v>1010</v>
      </c>
      <c r="D333" s="32">
        <v>86</v>
      </c>
      <c r="E333" s="31">
        <v>1096</v>
      </c>
      <c r="F333" s="33">
        <v>42530</v>
      </c>
      <c r="G333" s="34">
        <f t="shared" si="10"/>
        <v>1.8620518603115225E-3</v>
      </c>
      <c r="H333" s="35"/>
      <c r="I333" s="26">
        <v>0</v>
      </c>
      <c r="J333" s="26">
        <f>Table1[[#This Row],[Column6]]-Table1[[#This Row],[Column8]]-Table1[[#This Row],[Column9]]</f>
        <v>42530</v>
      </c>
      <c r="K333" s="36">
        <f t="shared" si="11"/>
        <v>1.8634547302744575E-3</v>
      </c>
      <c r="L333" s="26">
        <f>ROUND(D$441*Table1[[#This Row],[Column11]],2)+0</f>
        <v>2135.44</v>
      </c>
      <c r="M333" s="26"/>
      <c r="N333" s="26">
        <f>Table1[[#This Row],[Column10]]+Table1[[#This Row],[Column12]]+Table1[[#This Row],[Column13]]</f>
        <v>44665.440000000002</v>
      </c>
    </row>
    <row r="334" spans="1:14" x14ac:dyDescent="0.35">
      <c r="A334" s="29" t="s">
        <v>344</v>
      </c>
      <c r="B334" s="30">
        <v>5306</v>
      </c>
      <c r="C334" s="32">
        <v>560</v>
      </c>
      <c r="D334" s="32">
        <v>5</v>
      </c>
      <c r="E334" s="32">
        <v>565</v>
      </c>
      <c r="F334" s="33">
        <v>29460</v>
      </c>
      <c r="G334" s="34">
        <f t="shared" si="10"/>
        <v>1.2898200753533378E-3</v>
      </c>
      <c r="H334" s="35"/>
      <c r="I334" s="26">
        <v>0</v>
      </c>
      <c r="J334" s="26">
        <f>Table1[[#This Row],[Column6]]-Table1[[#This Row],[Column8]]-Table1[[#This Row],[Column9]]</f>
        <v>29460</v>
      </c>
      <c r="K334" s="36">
        <f t="shared" si="11"/>
        <v>1.2907918258614041E-3</v>
      </c>
      <c r="L334" s="26">
        <f>ROUND(D$441*Table1[[#This Row],[Column11]],2)+0</f>
        <v>1479.19</v>
      </c>
      <c r="M334" s="26"/>
      <c r="N334" s="26">
        <f>Table1[[#This Row],[Column10]]+Table1[[#This Row],[Column12]]+Table1[[#This Row],[Column13]]</f>
        <v>30939.19</v>
      </c>
    </row>
    <row r="335" spans="1:14" x14ac:dyDescent="0.35">
      <c r="A335" s="29" t="s">
        <v>345</v>
      </c>
      <c r="B335" s="30">
        <v>5348</v>
      </c>
      <c r="C335" s="32">
        <v>450</v>
      </c>
      <c r="D335" s="32"/>
      <c r="E335" s="32">
        <v>450</v>
      </c>
      <c r="F335" s="33">
        <v>27065</v>
      </c>
      <c r="G335" s="34">
        <f t="shared" si="10"/>
        <v>1.1849619938709467E-3</v>
      </c>
      <c r="H335" s="35"/>
      <c r="I335" s="26">
        <v>0</v>
      </c>
      <c r="J335" s="26">
        <f>Table1[[#This Row],[Column6]]-Table1[[#This Row],[Column8]]-Table1[[#This Row],[Column9]]</f>
        <v>27065</v>
      </c>
      <c r="K335" s="36">
        <f t="shared" si="11"/>
        <v>1.1858547442952785E-3</v>
      </c>
      <c r="L335" s="26">
        <f>ROUND(D$441*Table1[[#This Row],[Column11]],2)+0</f>
        <v>1358.94</v>
      </c>
      <c r="M335" s="26"/>
      <c r="N335" s="26">
        <f>Table1[[#This Row],[Column10]]+Table1[[#This Row],[Column12]]+Table1[[#This Row],[Column13]]</f>
        <v>28423.94</v>
      </c>
    </row>
    <row r="336" spans="1:14" x14ac:dyDescent="0.35">
      <c r="A336" s="29" t="s">
        <v>346</v>
      </c>
      <c r="B336" s="30">
        <v>5362</v>
      </c>
      <c r="C336" s="32">
        <v>146</v>
      </c>
      <c r="D336" s="32"/>
      <c r="E336" s="32">
        <v>146</v>
      </c>
      <c r="F336" s="33">
        <v>6350</v>
      </c>
      <c r="G336" s="34">
        <f t="shared" si="10"/>
        <v>2.78016207688177E-4</v>
      </c>
      <c r="H336" s="35"/>
      <c r="I336" s="26">
        <v>0</v>
      </c>
      <c r="J336" s="26">
        <f>Table1[[#This Row],[Column6]]-Table1[[#This Row],[Column8]]-Table1[[#This Row],[Column9]]</f>
        <v>6350</v>
      </c>
      <c r="K336" s="36">
        <f t="shared" si="11"/>
        <v>2.7822566511269235E-4</v>
      </c>
      <c r="L336" s="26">
        <f>ROUND(D$441*Table1[[#This Row],[Column11]],2)+0</f>
        <v>318.83</v>
      </c>
      <c r="M336" s="26"/>
      <c r="N336" s="26">
        <f>Table1[[#This Row],[Column10]]+Table1[[#This Row],[Column12]]+Table1[[#This Row],[Column13]]</f>
        <v>6668.83</v>
      </c>
    </row>
    <row r="337" spans="1:14" x14ac:dyDescent="0.35">
      <c r="A337" s="29" t="s">
        <v>347</v>
      </c>
      <c r="B337" s="30">
        <v>5369</v>
      </c>
      <c r="C337" s="32">
        <v>271</v>
      </c>
      <c r="D337" s="32"/>
      <c r="E337" s="32">
        <v>271</v>
      </c>
      <c r="F337" s="33">
        <v>6425</v>
      </c>
      <c r="G337" s="34">
        <f t="shared" si="10"/>
        <v>2.8129986368449409E-4</v>
      </c>
      <c r="H337" s="35"/>
      <c r="I337" s="26">
        <v>0</v>
      </c>
      <c r="J337" s="26">
        <f>Table1[[#This Row],[Column6]]-Table1[[#This Row],[Column8]]-Table1[[#This Row],[Column9]]</f>
        <v>6425</v>
      </c>
      <c r="K337" s="36">
        <f t="shared" si="11"/>
        <v>2.8151179501559819E-4</v>
      </c>
      <c r="L337" s="26">
        <f>ROUND(D$441*Table1[[#This Row],[Column11]],2)+0</f>
        <v>322.60000000000002</v>
      </c>
      <c r="M337" s="26"/>
      <c r="N337" s="26">
        <f>Table1[[#This Row],[Column10]]+Table1[[#This Row],[Column12]]+Table1[[#This Row],[Column13]]</f>
        <v>6747.6</v>
      </c>
    </row>
    <row r="338" spans="1:14" x14ac:dyDescent="0.35">
      <c r="A338" s="29" t="s">
        <v>348</v>
      </c>
      <c r="B338" s="30">
        <v>5376</v>
      </c>
      <c r="C338" s="32">
        <v>488</v>
      </c>
      <c r="D338" s="32"/>
      <c r="E338" s="32">
        <v>488</v>
      </c>
      <c r="F338" s="33">
        <v>34040</v>
      </c>
      <c r="G338" s="34">
        <f t="shared" si="10"/>
        <v>1.4903420015284325E-3</v>
      </c>
      <c r="H338" s="35"/>
      <c r="I338" s="26">
        <v>0</v>
      </c>
      <c r="J338" s="26">
        <f>Table1[[#This Row],[Column6]]-Table1[[#This Row],[Column8]]-Table1[[#This Row],[Column9]]</f>
        <v>34040</v>
      </c>
      <c r="K338" s="36">
        <f t="shared" si="11"/>
        <v>1.4914648252655194E-3</v>
      </c>
      <c r="L338" s="26">
        <f>ROUND(D$441*Table1[[#This Row],[Column11]],2)+0</f>
        <v>1709.15</v>
      </c>
      <c r="M338" s="26"/>
      <c r="N338" s="26">
        <f>Table1[[#This Row],[Column10]]+Table1[[#This Row],[Column12]]+Table1[[#This Row],[Column13]]</f>
        <v>35749.15</v>
      </c>
    </row>
    <row r="339" spans="1:14" x14ac:dyDescent="0.35">
      <c r="A339" s="29" t="s">
        <v>349</v>
      </c>
      <c r="B339" s="30">
        <v>5390</v>
      </c>
      <c r="C339" s="31">
        <v>2247</v>
      </c>
      <c r="D339" s="32">
        <v>55</v>
      </c>
      <c r="E339" s="31">
        <v>2302</v>
      </c>
      <c r="F339" s="33">
        <v>93250</v>
      </c>
      <c r="G339" s="34">
        <f t="shared" si="10"/>
        <v>4.0826789554208676E-3</v>
      </c>
      <c r="H339" s="35"/>
      <c r="I339" s="26">
        <v>0</v>
      </c>
      <c r="J339" s="26">
        <f>Table1[[#This Row],[Column6]]-Table1[[#This Row],[Column8]]-Table1[[#This Row],[Column9]]</f>
        <v>93250</v>
      </c>
      <c r="K339" s="36">
        <f t="shared" si="11"/>
        <v>4.0857548459462302E-3</v>
      </c>
      <c r="L339" s="26">
        <f>ROUND(D$441*Table1[[#This Row],[Column11]],2)+0</f>
        <v>4682.09</v>
      </c>
      <c r="M339" s="26"/>
      <c r="N339" s="26">
        <f>Table1[[#This Row],[Column10]]+Table1[[#This Row],[Column12]]+Table1[[#This Row],[Column13]]</f>
        <v>97932.09</v>
      </c>
    </row>
    <row r="340" spans="1:14" x14ac:dyDescent="0.35">
      <c r="A340" s="29" t="s">
        <v>350</v>
      </c>
      <c r="B340" s="30">
        <v>5397</v>
      </c>
      <c r="C340" s="32">
        <v>300</v>
      </c>
      <c r="D340" s="32"/>
      <c r="E340" s="32">
        <v>300</v>
      </c>
      <c r="F340" s="33">
        <v>13970</v>
      </c>
      <c r="G340" s="34">
        <f t="shared" si="10"/>
        <v>6.1163565691398948E-4</v>
      </c>
      <c r="H340" s="35"/>
      <c r="I340" s="26">
        <v>0</v>
      </c>
      <c r="J340" s="26">
        <f>Table1[[#This Row],[Column6]]-Table1[[#This Row],[Column8]]-Table1[[#This Row],[Column9]]</f>
        <v>13970</v>
      </c>
      <c r="K340" s="36">
        <f t="shared" si="11"/>
        <v>6.1209646324792322E-4</v>
      </c>
      <c r="L340" s="26">
        <f>ROUND(D$441*Table1[[#This Row],[Column11]],2)+0</f>
        <v>701.44</v>
      </c>
      <c r="M340" s="26"/>
      <c r="N340" s="26">
        <f>Table1[[#This Row],[Column10]]+Table1[[#This Row],[Column12]]+Table1[[#This Row],[Column13]]</f>
        <v>14671.44</v>
      </c>
    </row>
    <row r="341" spans="1:14" x14ac:dyDescent="0.35">
      <c r="A341" s="29" t="s">
        <v>351</v>
      </c>
      <c r="B341" s="30">
        <v>5432</v>
      </c>
      <c r="C341" s="31">
        <v>1351</v>
      </c>
      <c r="D341" s="32">
        <v>37</v>
      </c>
      <c r="E341" s="31">
        <v>1388</v>
      </c>
      <c r="F341" s="33">
        <v>45765</v>
      </c>
      <c r="G341" s="34">
        <f t="shared" si="10"/>
        <v>2.0036868889526647E-3</v>
      </c>
      <c r="H341" s="35"/>
      <c r="I341" s="26">
        <v>0</v>
      </c>
      <c r="J341" s="26">
        <f>Table1[[#This Row],[Column6]]-Table1[[#This Row],[Column8]]-Table1[[#This Row],[Column9]]</f>
        <v>45765</v>
      </c>
      <c r="K341" s="36">
        <f t="shared" si="11"/>
        <v>2.0051964667531282E-3</v>
      </c>
      <c r="L341" s="26">
        <f>ROUND(D$441*Table1[[#This Row],[Column11]],2)+0</f>
        <v>2297.86</v>
      </c>
      <c r="M341" s="26"/>
      <c r="N341" s="26">
        <f>Table1[[#This Row],[Column10]]+Table1[[#This Row],[Column12]]+Table1[[#This Row],[Column13]]</f>
        <v>48062.86</v>
      </c>
    </row>
    <row r="342" spans="1:14" x14ac:dyDescent="0.35">
      <c r="A342" s="29" t="s">
        <v>352</v>
      </c>
      <c r="B342" s="30">
        <v>4522</v>
      </c>
      <c r="C342" s="32">
        <v>210</v>
      </c>
      <c r="D342" s="32"/>
      <c r="E342" s="32">
        <v>210</v>
      </c>
      <c r="F342" s="33">
        <v>47635</v>
      </c>
      <c r="G342" s="34">
        <f t="shared" si="10"/>
        <v>2.0855593784608367E-3</v>
      </c>
      <c r="H342" s="35"/>
      <c r="I342" s="26">
        <v>0</v>
      </c>
      <c r="J342" s="26">
        <f>Table1[[#This Row],[Column6]]-Table1[[#This Row],[Column8]]-Table1[[#This Row],[Column9]]</f>
        <v>47635</v>
      </c>
      <c r="K342" s="36">
        <f t="shared" si="11"/>
        <v>2.0871306389989132E-3</v>
      </c>
      <c r="L342" s="26">
        <f>ROUND(D$441*Table1[[#This Row],[Column11]],2)+0</f>
        <v>2391.7600000000002</v>
      </c>
      <c r="M342" s="26"/>
      <c r="N342" s="26">
        <f>Table1[[#This Row],[Column10]]+Table1[[#This Row],[Column12]]+Table1[[#This Row],[Column13]]</f>
        <v>50026.76</v>
      </c>
    </row>
    <row r="343" spans="1:14" x14ac:dyDescent="0.35">
      <c r="A343" s="29" t="s">
        <v>353</v>
      </c>
      <c r="B343" s="30">
        <v>5457</v>
      </c>
      <c r="C343" s="32">
        <v>864</v>
      </c>
      <c r="D343" s="32">
        <v>39</v>
      </c>
      <c r="E343" s="32">
        <v>903</v>
      </c>
      <c r="F343" s="33">
        <v>84650</v>
      </c>
      <c r="G343" s="34">
        <f t="shared" si="10"/>
        <v>3.7061530678431788E-3</v>
      </c>
      <c r="H343" s="35"/>
      <c r="I343" s="26">
        <v>0</v>
      </c>
      <c r="J343" s="26">
        <f>Table1[[#This Row],[Column6]]-Table1[[#This Row],[Column8]]-Table1[[#This Row],[Column9]]</f>
        <v>84650</v>
      </c>
      <c r="K343" s="36">
        <f t="shared" si="11"/>
        <v>3.7089452837463632E-3</v>
      </c>
      <c r="L343" s="26">
        <f>ROUND(D$441*Table1[[#This Row],[Column11]],2)+0</f>
        <v>4250.28</v>
      </c>
      <c r="M343" s="26"/>
      <c r="N343" s="26">
        <f>Table1[[#This Row],[Column10]]+Table1[[#This Row],[Column12]]+Table1[[#This Row],[Column13]]</f>
        <v>88900.28</v>
      </c>
    </row>
    <row r="344" spans="1:14" x14ac:dyDescent="0.35">
      <c r="A344" s="29" t="s">
        <v>354</v>
      </c>
      <c r="B344" s="30">
        <v>2485</v>
      </c>
      <c r="C344" s="32">
        <v>667</v>
      </c>
      <c r="D344" s="32">
        <v>93</v>
      </c>
      <c r="E344" s="32">
        <v>760</v>
      </c>
      <c r="F344" s="33">
        <v>54020</v>
      </c>
      <c r="G344" s="34">
        <f t="shared" si="10"/>
        <v>2.3651079589472948E-3</v>
      </c>
      <c r="H344" s="35"/>
      <c r="I344" s="26">
        <v>0</v>
      </c>
      <c r="J344" s="26">
        <f>Table1[[#This Row],[Column6]]-Table1[[#This Row],[Column8]]-Table1[[#This Row],[Column9]]</f>
        <v>54020</v>
      </c>
      <c r="K344" s="36">
        <f t="shared" si="11"/>
        <v>2.3668898313996285E-3</v>
      </c>
      <c r="L344" s="26">
        <f>ROUND(D$441*Table1[[#This Row],[Column11]],2)+0</f>
        <v>2712.35</v>
      </c>
      <c r="M344" s="26"/>
      <c r="N344" s="26">
        <f>Table1[[#This Row],[Column10]]+Table1[[#This Row],[Column12]]+Table1[[#This Row],[Column13]]</f>
        <v>56732.35</v>
      </c>
    </row>
    <row r="345" spans="1:14" x14ac:dyDescent="0.35">
      <c r="A345" s="29" t="s">
        <v>355</v>
      </c>
      <c r="B345" s="30">
        <v>5460</v>
      </c>
      <c r="C345" s="31">
        <v>1478</v>
      </c>
      <c r="D345" s="32">
        <v>53</v>
      </c>
      <c r="E345" s="31">
        <v>1531</v>
      </c>
      <c r="F345" s="33">
        <v>82185</v>
      </c>
      <c r="G345" s="34">
        <f t="shared" si="10"/>
        <v>3.598230240764225E-3</v>
      </c>
      <c r="H345" s="35"/>
      <c r="I345" s="26">
        <v>0</v>
      </c>
      <c r="J345" s="26">
        <f>Table1[[#This Row],[Column6]]-Table1[[#This Row],[Column8]]-Table1[[#This Row],[Column9]]</f>
        <v>82185</v>
      </c>
      <c r="K345" s="36">
        <f t="shared" si="11"/>
        <v>3.6009411476041922E-3</v>
      </c>
      <c r="L345" s="26">
        <f>ROUND(D$441*Table1[[#This Row],[Column11]],2)+0</f>
        <v>4126.5200000000004</v>
      </c>
      <c r="M345" s="26"/>
      <c r="N345" s="26">
        <f>Table1[[#This Row],[Column10]]+Table1[[#This Row],[Column12]]+Table1[[#This Row],[Column13]]</f>
        <v>86311.52</v>
      </c>
    </row>
    <row r="346" spans="1:14" x14ac:dyDescent="0.35">
      <c r="A346" s="29" t="s">
        <v>356</v>
      </c>
      <c r="B346" s="30">
        <v>5467</v>
      </c>
      <c r="C346" s="32">
        <v>413</v>
      </c>
      <c r="D346" s="32"/>
      <c r="E346" s="32">
        <v>413</v>
      </c>
      <c r="F346" s="33">
        <v>12285</v>
      </c>
      <c r="G346" s="34">
        <f t="shared" si="10"/>
        <v>5.3786285219673306E-4</v>
      </c>
      <c r="H346" s="35">
        <v>0</v>
      </c>
      <c r="I346" s="26">
        <v>0</v>
      </c>
      <c r="J346" s="26">
        <f>Table1[[#This Row],[Column6]]-Table1[[#This Row],[Column8]]-Table1[[#This Row],[Column9]]</f>
        <v>12285</v>
      </c>
      <c r="K346" s="36">
        <f t="shared" si="11"/>
        <v>5.3826807809597256E-4</v>
      </c>
      <c r="L346" s="26">
        <f>ROUND(D$441*Table1[[#This Row],[Column11]],2)+0</f>
        <v>616.83000000000004</v>
      </c>
      <c r="M346" s="26"/>
      <c r="N346" s="26">
        <f>Table1[[#This Row],[Column10]]+Table1[[#This Row],[Column12]]+Table1[[#This Row],[Column13]]</f>
        <v>12901.83</v>
      </c>
    </row>
    <row r="347" spans="1:14" x14ac:dyDescent="0.35">
      <c r="A347" s="29" t="s">
        <v>357</v>
      </c>
      <c r="B347" s="30">
        <v>5474</v>
      </c>
      <c r="C347" s="32">
        <v>854</v>
      </c>
      <c r="D347" s="32">
        <v>34</v>
      </c>
      <c r="E347" s="32">
        <v>888</v>
      </c>
      <c r="F347" s="33">
        <v>109505</v>
      </c>
      <c r="G347" s="34">
        <f t="shared" si="10"/>
        <v>4.7943566650226494E-3</v>
      </c>
      <c r="H347" s="35">
        <v>905</v>
      </c>
      <c r="I347" s="26">
        <v>0</v>
      </c>
      <c r="J347" s="26">
        <f>Table1[[#This Row],[Column6]]-Table1[[#This Row],[Column8]]-Table1[[#This Row],[Column9]]</f>
        <v>108600</v>
      </c>
      <c r="K347" s="36">
        <f t="shared" si="11"/>
        <v>4.7583160994076204E-3</v>
      </c>
      <c r="L347" s="26">
        <f>ROUND(D$441*Table1[[#This Row],[Column11]],2)+0</f>
        <v>5452.82</v>
      </c>
      <c r="M347" s="26"/>
      <c r="N347" s="26">
        <f>Table1[[#This Row],[Column10]]+Table1[[#This Row],[Column12]]+Table1[[#This Row],[Column13]]</f>
        <v>114052.82</v>
      </c>
    </row>
    <row r="348" spans="1:14" x14ac:dyDescent="0.35">
      <c r="A348" s="29" t="s">
        <v>358</v>
      </c>
      <c r="B348" s="30">
        <v>5586</v>
      </c>
      <c r="C348" s="32">
        <v>872</v>
      </c>
      <c r="D348" s="32"/>
      <c r="E348" s="32">
        <v>872</v>
      </c>
      <c r="F348" s="33">
        <v>46435</v>
      </c>
      <c r="G348" s="34">
        <f t="shared" si="10"/>
        <v>2.0330208825197638E-3</v>
      </c>
      <c r="H348" s="35"/>
      <c r="I348" s="26">
        <v>0</v>
      </c>
      <c r="J348" s="26">
        <f>Table1[[#This Row],[Column6]]-Table1[[#This Row],[Column8]]-Table1[[#This Row],[Column9]]</f>
        <v>46435</v>
      </c>
      <c r="K348" s="36">
        <f t="shared" si="11"/>
        <v>2.0345525605524203E-3</v>
      </c>
      <c r="L348" s="26">
        <f>ROUND(D$441*Table1[[#This Row],[Column11]],2)+0</f>
        <v>2331.5100000000002</v>
      </c>
      <c r="M348" s="26"/>
      <c r="N348" s="26">
        <f>Table1[[#This Row],[Column10]]+Table1[[#This Row],[Column12]]+Table1[[#This Row],[Column13]]</f>
        <v>48766.51</v>
      </c>
    </row>
    <row r="349" spans="1:14" x14ac:dyDescent="0.35">
      <c r="A349" s="29" t="s">
        <v>359</v>
      </c>
      <c r="B349" s="30">
        <v>5593</v>
      </c>
      <c r="C349" s="32">
        <v>875</v>
      </c>
      <c r="D349" s="32">
        <v>4</v>
      </c>
      <c r="E349" s="32">
        <v>879</v>
      </c>
      <c r="F349" s="33">
        <v>58700</v>
      </c>
      <c r="G349" s="34">
        <f t="shared" si="10"/>
        <v>2.5700080931174789E-3</v>
      </c>
      <c r="H349" s="35"/>
      <c r="I349" s="26">
        <v>0</v>
      </c>
      <c r="J349" s="26">
        <f>Table1[[#This Row],[Column6]]-Table1[[#This Row],[Column8]]-Table1[[#This Row],[Column9]]</f>
        <v>58700</v>
      </c>
      <c r="K349" s="36">
        <f t="shared" si="11"/>
        <v>2.5719443373409512E-3</v>
      </c>
      <c r="L349" s="26">
        <f>ROUND(D$441*Table1[[#This Row],[Column11]],2)+0</f>
        <v>2947.33</v>
      </c>
      <c r="M349" s="26"/>
      <c r="N349" s="26">
        <f>Table1[[#This Row],[Column10]]+Table1[[#This Row],[Column12]]+Table1[[#This Row],[Column13]]</f>
        <v>61647.33</v>
      </c>
    </row>
    <row r="350" spans="1:14" x14ac:dyDescent="0.35">
      <c r="A350" s="29" t="s">
        <v>360</v>
      </c>
      <c r="B350" s="30">
        <v>5607</v>
      </c>
      <c r="C350" s="31">
        <v>5069</v>
      </c>
      <c r="D350" s="32">
        <v>326</v>
      </c>
      <c r="E350" s="31">
        <v>5395</v>
      </c>
      <c r="F350" s="33">
        <v>229250</v>
      </c>
      <c r="G350" s="34">
        <f t="shared" si="10"/>
        <v>1.0037041828742453E-2</v>
      </c>
      <c r="H350" s="35"/>
      <c r="I350" s="26">
        <v>0</v>
      </c>
      <c r="J350" s="26">
        <f>Table1[[#This Row],[Column6]]-Table1[[#This Row],[Column8]]-Table1[[#This Row],[Column9]]</f>
        <v>229250</v>
      </c>
      <c r="K350" s="36">
        <f t="shared" si="11"/>
        <v>1.0044603736548774E-2</v>
      </c>
      <c r="L350" s="26">
        <f>ROUND(D$441*Table1[[#This Row],[Column11]],2)+0</f>
        <v>11510.66</v>
      </c>
      <c r="M350" s="26"/>
      <c r="N350" s="26">
        <f>Table1[[#This Row],[Column10]]+Table1[[#This Row],[Column12]]+Table1[[#This Row],[Column13]]</f>
        <v>240760.66</v>
      </c>
    </row>
    <row r="351" spans="1:14" x14ac:dyDescent="0.35">
      <c r="A351" s="29" t="s">
        <v>361</v>
      </c>
      <c r="B351" s="30">
        <v>5614</v>
      </c>
      <c r="C351" s="32">
        <v>69</v>
      </c>
      <c r="D351" s="32">
        <v>3</v>
      </c>
      <c r="E351" s="32">
        <v>72</v>
      </c>
      <c r="F351" s="33">
        <v>2420</v>
      </c>
      <c r="G351" s="34">
        <f t="shared" si="10"/>
        <v>1.0595263348116353E-4</v>
      </c>
      <c r="H351" s="35"/>
      <c r="I351" s="26">
        <v>0</v>
      </c>
      <c r="J351" s="26">
        <f>Table1[[#This Row],[Column6]]-Table1[[#This Row],[Column8]]-Table1[[#This Row],[Column9]]</f>
        <v>2420</v>
      </c>
      <c r="K351" s="36">
        <f t="shared" si="11"/>
        <v>1.0603245820042764E-4</v>
      </c>
      <c r="L351" s="26">
        <f>ROUND(D$441*Table1[[#This Row],[Column11]],2)+0</f>
        <v>121.51</v>
      </c>
      <c r="M351" s="26"/>
      <c r="N351" s="26">
        <f>Table1[[#This Row],[Column10]]+Table1[[#This Row],[Column12]]+Table1[[#This Row],[Column13]]</f>
        <v>2541.5100000000002</v>
      </c>
    </row>
    <row r="352" spans="1:14" x14ac:dyDescent="0.35">
      <c r="A352" s="29" t="s">
        <v>362</v>
      </c>
      <c r="B352" s="30">
        <v>3542</v>
      </c>
      <c r="C352" s="32">
        <v>315</v>
      </c>
      <c r="D352" s="32">
        <v>14</v>
      </c>
      <c r="E352" s="32">
        <v>329</v>
      </c>
      <c r="F352" s="33">
        <v>6405</v>
      </c>
      <c r="G352" s="34">
        <f t="shared" si="10"/>
        <v>2.8042422208547619E-4</v>
      </c>
      <c r="H352" s="35"/>
      <c r="I352" s="26">
        <v>0</v>
      </c>
      <c r="J352" s="26">
        <f>Table1[[#This Row],[Column6]]-Table1[[#This Row],[Column8]]-Table1[[#This Row],[Column9]]</f>
        <v>6405</v>
      </c>
      <c r="K352" s="36">
        <f t="shared" si="11"/>
        <v>2.806354937081566E-4</v>
      </c>
      <c r="L352" s="26">
        <f>ROUND(D$441*Table1[[#This Row],[Column11]],2)+0</f>
        <v>321.60000000000002</v>
      </c>
      <c r="M352" s="26"/>
      <c r="N352" s="26">
        <f>Table1[[#This Row],[Column10]]+Table1[[#This Row],[Column12]]+Table1[[#This Row],[Column13]]</f>
        <v>6726.6</v>
      </c>
    </row>
    <row r="353" spans="1:14" x14ac:dyDescent="0.35">
      <c r="A353" s="29" t="s">
        <v>363</v>
      </c>
      <c r="B353" s="30">
        <v>5621</v>
      </c>
      <c r="C353" s="32">
        <v>947</v>
      </c>
      <c r="D353" s="32">
        <v>17</v>
      </c>
      <c r="E353" s="32">
        <v>964</v>
      </c>
      <c r="F353" s="33">
        <v>33420</v>
      </c>
      <c r="G353" s="34">
        <f t="shared" si="10"/>
        <v>1.4631971119588782E-3</v>
      </c>
      <c r="H353" s="35"/>
      <c r="I353" s="26">
        <v>0</v>
      </c>
      <c r="J353" s="26">
        <f>Table1[[#This Row],[Column6]]-Table1[[#This Row],[Column8]]-Table1[[#This Row],[Column9]]</f>
        <v>33420</v>
      </c>
      <c r="K353" s="36">
        <f t="shared" si="11"/>
        <v>1.4642994847348311E-3</v>
      </c>
      <c r="L353" s="26">
        <f>ROUND(D$441*Table1[[#This Row],[Column11]],2)+0</f>
        <v>1678.02</v>
      </c>
      <c r="M353" s="26"/>
      <c r="N353" s="26">
        <f>Table1[[#This Row],[Column10]]+Table1[[#This Row],[Column12]]+Table1[[#This Row],[Column13]]</f>
        <v>35098.019999999997</v>
      </c>
    </row>
    <row r="354" spans="1:14" x14ac:dyDescent="0.35">
      <c r="A354" s="29" t="s">
        <v>364</v>
      </c>
      <c r="B354" s="30">
        <v>5628</v>
      </c>
      <c r="C354" s="32">
        <v>622</v>
      </c>
      <c r="D354" s="32">
        <v>35</v>
      </c>
      <c r="E354" s="32">
        <v>657</v>
      </c>
      <c r="F354" s="33">
        <v>27270</v>
      </c>
      <c r="G354" s="34">
        <f t="shared" si="10"/>
        <v>1.1939373202608798E-3</v>
      </c>
      <c r="H354" s="35"/>
      <c r="I354" s="26">
        <v>0</v>
      </c>
      <c r="J354" s="26">
        <f>Table1[[#This Row],[Column6]]-Table1[[#This Row],[Column8]]-Table1[[#This Row],[Column9]]</f>
        <v>27270</v>
      </c>
      <c r="K354" s="36">
        <f t="shared" si="11"/>
        <v>1.1948368326965544E-3</v>
      </c>
      <c r="L354" s="26">
        <f>ROUND(D$441*Table1[[#This Row],[Column11]],2)+0</f>
        <v>1369.23</v>
      </c>
      <c r="M354" s="26"/>
      <c r="N354" s="26">
        <f>Table1[[#This Row],[Column10]]+Table1[[#This Row],[Column12]]+Table1[[#This Row],[Column13]]</f>
        <v>28639.23</v>
      </c>
    </row>
    <row r="355" spans="1:14" x14ac:dyDescent="0.35">
      <c r="A355" s="29" t="s">
        <v>365</v>
      </c>
      <c r="B355" s="30">
        <v>5642</v>
      </c>
      <c r="C355" s="32">
        <v>824</v>
      </c>
      <c r="D355" s="32">
        <v>79</v>
      </c>
      <c r="E355" s="32">
        <v>903</v>
      </c>
      <c r="F355" s="33">
        <v>20905</v>
      </c>
      <c r="G355" s="34">
        <f t="shared" si="10"/>
        <v>9.152643813734395E-4</v>
      </c>
      <c r="H355" s="35"/>
      <c r="I355" s="26">
        <v>0</v>
      </c>
      <c r="J355" s="26">
        <f>Table1[[#This Row],[Column6]]-Table1[[#This Row],[Column8]]-Table1[[#This Row],[Column9]]</f>
        <v>20905</v>
      </c>
      <c r="K355" s="36">
        <f t="shared" si="11"/>
        <v>9.1595394160328086E-4</v>
      </c>
      <c r="L355" s="26">
        <f>ROUND(D$441*Table1[[#This Row],[Column11]],2)+0</f>
        <v>1049.6400000000001</v>
      </c>
      <c r="M355" s="26"/>
      <c r="N355" s="26">
        <f>Table1[[#This Row],[Column10]]+Table1[[#This Row],[Column12]]+Table1[[#This Row],[Column13]]</f>
        <v>21954.639999999999</v>
      </c>
    </row>
    <row r="356" spans="1:14" x14ac:dyDescent="0.35">
      <c r="A356" s="29" t="s">
        <v>366</v>
      </c>
      <c r="B356" s="30">
        <v>5656</v>
      </c>
      <c r="C356" s="31">
        <v>4142</v>
      </c>
      <c r="D356" s="32">
        <v>193</v>
      </c>
      <c r="E356" s="31">
        <v>4335</v>
      </c>
      <c r="F356" s="33">
        <v>122345</v>
      </c>
      <c r="G356" s="34">
        <f t="shared" si="10"/>
        <v>5.3565185715921289E-3</v>
      </c>
      <c r="H356" s="35"/>
      <c r="I356" s="26">
        <v>0</v>
      </c>
      <c r="J356" s="26">
        <f>Table1[[#This Row],[Column6]]-Table1[[#This Row],[Column8]]-Table1[[#This Row],[Column9]]</f>
        <v>122345</v>
      </c>
      <c r="K356" s="36">
        <f t="shared" si="11"/>
        <v>5.3605541729468261E-3</v>
      </c>
      <c r="L356" s="26">
        <f>ROUND(D$441*Table1[[#This Row],[Column11]],2)+0</f>
        <v>6142.95</v>
      </c>
      <c r="M356" s="26"/>
      <c r="N356" s="26">
        <f>Table1[[#This Row],[Column10]]+Table1[[#This Row],[Column12]]+Table1[[#This Row],[Column13]]</f>
        <v>128487.95</v>
      </c>
    </row>
    <row r="357" spans="1:14" x14ac:dyDescent="0.35">
      <c r="A357" s="29" t="s">
        <v>367</v>
      </c>
      <c r="B357" s="30">
        <v>5663</v>
      </c>
      <c r="C357" s="31">
        <v>2232</v>
      </c>
      <c r="D357" s="32">
        <v>20</v>
      </c>
      <c r="E357" s="31">
        <v>2252</v>
      </c>
      <c r="F357" s="33">
        <v>162285</v>
      </c>
      <c r="G357" s="34">
        <f t="shared" si="10"/>
        <v>7.1051748448308361E-3</v>
      </c>
      <c r="H357" s="35"/>
      <c r="I357" s="26">
        <v>0</v>
      </c>
      <c r="J357" s="26">
        <f>Table1[[#This Row],[Column6]]-Table1[[#This Row],[Column8]]-Table1[[#This Row],[Column9]]</f>
        <v>162285</v>
      </c>
      <c r="K357" s="36">
        <f t="shared" si="11"/>
        <v>7.1105278839076027E-3</v>
      </c>
      <c r="L357" s="26">
        <f>ROUND(D$441*Table1[[#This Row],[Column11]],2)+0</f>
        <v>8148.34</v>
      </c>
      <c r="M357" s="26"/>
      <c r="N357" s="26">
        <f>Table1[[#This Row],[Column10]]+Table1[[#This Row],[Column12]]+Table1[[#This Row],[Column13]]</f>
        <v>170433.34</v>
      </c>
    </row>
    <row r="358" spans="1:14" x14ac:dyDescent="0.35">
      <c r="A358" s="29" t="s">
        <v>368</v>
      </c>
      <c r="B358" s="30">
        <v>5670</v>
      </c>
      <c r="C358" s="32">
        <v>299</v>
      </c>
      <c r="D358" s="32">
        <v>24</v>
      </c>
      <c r="E358" s="32">
        <v>323</v>
      </c>
      <c r="F358" s="33">
        <v>42740</v>
      </c>
      <c r="G358" s="34">
        <f t="shared" si="10"/>
        <v>1.8712460971012103E-3</v>
      </c>
      <c r="H358" s="35"/>
      <c r="I358" s="26">
        <v>0</v>
      </c>
      <c r="J358" s="26">
        <f>Table1[[#This Row],[Column6]]-Table1[[#This Row],[Column8]]-Table1[[#This Row],[Column9]]</f>
        <v>42740</v>
      </c>
      <c r="K358" s="36">
        <f t="shared" si="11"/>
        <v>1.8726558940025939E-3</v>
      </c>
      <c r="L358" s="26">
        <f>ROUND(D$441*Table1[[#This Row],[Column11]],2)+0</f>
        <v>2145.98</v>
      </c>
      <c r="M358" s="26"/>
      <c r="N358" s="26">
        <f>Table1[[#This Row],[Column10]]+Table1[[#This Row],[Column12]]+Table1[[#This Row],[Column13]]</f>
        <v>44885.98</v>
      </c>
    </row>
    <row r="359" spans="1:14" x14ac:dyDescent="0.35">
      <c r="A359" s="29" t="s">
        <v>369</v>
      </c>
      <c r="B359" s="30">
        <v>3510</v>
      </c>
      <c r="C359" s="32">
        <v>254</v>
      </c>
      <c r="D359" s="32">
        <v>18</v>
      </c>
      <c r="E359" s="32">
        <v>272</v>
      </c>
      <c r="F359" s="33">
        <v>5140</v>
      </c>
      <c r="G359" s="34">
        <f t="shared" si="10"/>
        <v>2.2503989094759525E-4</v>
      </c>
      <c r="H359" s="35"/>
      <c r="I359" s="26">
        <v>0</v>
      </c>
      <c r="J359" s="26">
        <f>Table1[[#This Row],[Column6]]-Table1[[#This Row],[Column8]]-Table1[[#This Row],[Column9]]</f>
        <v>5140</v>
      </c>
      <c r="K359" s="36">
        <f t="shared" si="11"/>
        <v>2.2520943601247854E-4</v>
      </c>
      <c r="L359" s="26">
        <f>ROUND(D$441*Table1[[#This Row],[Column11]],2)+0</f>
        <v>258.08</v>
      </c>
      <c r="M359" s="26"/>
      <c r="N359" s="26">
        <f>Table1[[#This Row],[Column10]]+Table1[[#This Row],[Column12]]+Table1[[#This Row],[Column13]]</f>
        <v>5398.08</v>
      </c>
    </row>
    <row r="360" spans="1:14" x14ac:dyDescent="0.35">
      <c r="A360" s="29" t="s">
        <v>370</v>
      </c>
      <c r="B360" s="30">
        <v>5726</v>
      </c>
      <c r="C360" s="32">
        <v>438</v>
      </c>
      <c r="D360" s="32">
        <v>24</v>
      </c>
      <c r="E360" s="32">
        <v>462</v>
      </c>
      <c r="F360" s="33">
        <v>18040</v>
      </c>
      <c r="G360" s="34">
        <f t="shared" si="10"/>
        <v>7.8982872231412812E-4</v>
      </c>
      <c r="H360" s="35"/>
      <c r="I360" s="26">
        <v>0</v>
      </c>
      <c r="J360" s="26">
        <f>Table1[[#This Row],[Column6]]-Table1[[#This Row],[Column8]]-Table1[[#This Row],[Column9]]</f>
        <v>18040</v>
      </c>
      <c r="K360" s="36">
        <f t="shared" si="11"/>
        <v>7.9042377931227872E-4</v>
      </c>
      <c r="L360" s="26">
        <f>ROUND(D$441*Table1[[#This Row],[Column11]],2)+0</f>
        <v>905.79</v>
      </c>
      <c r="M360" s="26"/>
      <c r="N360" s="26">
        <f>Table1[[#This Row],[Column10]]+Table1[[#This Row],[Column12]]+Table1[[#This Row],[Column13]]</f>
        <v>18945.79</v>
      </c>
    </row>
    <row r="361" spans="1:14" x14ac:dyDescent="0.35">
      <c r="A361" s="29" t="s">
        <v>371</v>
      </c>
      <c r="B361" s="30">
        <v>5733</v>
      </c>
      <c r="C361" s="32">
        <v>353</v>
      </c>
      <c r="D361" s="32"/>
      <c r="E361" s="32">
        <v>353</v>
      </c>
      <c r="F361" s="33">
        <v>54350</v>
      </c>
      <c r="G361" s="34">
        <f t="shared" si="10"/>
        <v>2.3795560453310901E-3</v>
      </c>
      <c r="H361" s="35"/>
      <c r="I361" s="26">
        <v>0</v>
      </c>
      <c r="J361" s="26">
        <f>Table1[[#This Row],[Column6]]-Table1[[#This Row],[Column8]]-Table1[[#This Row],[Column9]]</f>
        <v>54350</v>
      </c>
      <c r="K361" s="36">
        <f t="shared" si="11"/>
        <v>2.381348802972414E-3</v>
      </c>
      <c r="L361" s="26">
        <f>ROUND(D$441*Table1[[#This Row],[Column11]],2)+0</f>
        <v>2728.92</v>
      </c>
      <c r="M361" s="26"/>
      <c r="N361" s="26">
        <f>Table1[[#This Row],[Column10]]+Table1[[#This Row],[Column12]]+Table1[[#This Row],[Column13]]</f>
        <v>57078.92</v>
      </c>
    </row>
    <row r="362" spans="1:14" x14ac:dyDescent="0.35">
      <c r="A362" s="29" t="s">
        <v>372</v>
      </c>
      <c r="B362" s="30">
        <v>5740</v>
      </c>
      <c r="C362" s="32">
        <v>235</v>
      </c>
      <c r="D362" s="32">
        <v>5</v>
      </c>
      <c r="E362" s="32">
        <v>240</v>
      </c>
      <c r="F362" s="33">
        <v>9400</v>
      </c>
      <c r="G362" s="34">
        <f t="shared" si="10"/>
        <v>4.1155155153840378E-4</v>
      </c>
      <c r="H362" s="35"/>
      <c r="I362" s="26">
        <v>0</v>
      </c>
      <c r="J362" s="26">
        <f>Table1[[#This Row],[Column6]]-Table1[[#This Row],[Column8]]-Table1[[#This Row],[Column9]]</f>
        <v>9400</v>
      </c>
      <c r="K362" s="36">
        <f t="shared" si="11"/>
        <v>4.1186161449752884E-4</v>
      </c>
      <c r="L362" s="26">
        <f>ROUND(D$441*Table1[[#This Row],[Column11]],2)+0</f>
        <v>471.97</v>
      </c>
      <c r="M362" s="26"/>
      <c r="N362" s="26">
        <f>Table1[[#This Row],[Column10]]+Table1[[#This Row],[Column12]]+Table1[[#This Row],[Column13]]</f>
        <v>9871.9699999999993</v>
      </c>
    </row>
    <row r="363" spans="1:14" x14ac:dyDescent="0.35">
      <c r="A363" s="29" t="s">
        <v>373</v>
      </c>
      <c r="B363" s="30">
        <v>5747</v>
      </c>
      <c r="C363" s="31">
        <v>2185</v>
      </c>
      <c r="D363" s="32">
        <v>107</v>
      </c>
      <c r="E363" s="31">
        <v>2292</v>
      </c>
      <c r="F363" s="33">
        <v>147135</v>
      </c>
      <c r="G363" s="34">
        <f t="shared" si="10"/>
        <v>6.4418763335747911E-3</v>
      </c>
      <c r="H363" s="35"/>
      <c r="I363" s="26">
        <v>0</v>
      </c>
      <c r="J363" s="26">
        <f>Table1[[#This Row],[Column6]]-Table1[[#This Row],[Column8]]-Table1[[#This Row],[Column9]]</f>
        <v>147135</v>
      </c>
      <c r="K363" s="36">
        <f t="shared" si="11"/>
        <v>6.4467296435206283E-3</v>
      </c>
      <c r="L363" s="26">
        <f>ROUND(D$441*Table1[[#This Row],[Column11]],2)+0</f>
        <v>7387.66</v>
      </c>
      <c r="M363" s="26"/>
      <c r="N363" s="26">
        <f>Table1[[#This Row],[Column10]]+Table1[[#This Row],[Column12]]+Table1[[#This Row],[Column13]]</f>
        <v>154522.66</v>
      </c>
    </row>
    <row r="364" spans="1:14" x14ac:dyDescent="0.35">
      <c r="A364" s="29" t="s">
        <v>374</v>
      </c>
      <c r="B364" s="30">
        <v>5754</v>
      </c>
      <c r="C364" s="32">
        <v>930</v>
      </c>
      <c r="D364" s="32">
        <v>53</v>
      </c>
      <c r="E364" s="32">
        <v>983</v>
      </c>
      <c r="F364" s="33">
        <v>63780</v>
      </c>
      <c r="G364" s="34">
        <f t="shared" si="10"/>
        <v>2.7924210592680204E-3</v>
      </c>
      <c r="H364" s="35"/>
      <c r="I364" s="26">
        <v>0</v>
      </c>
      <c r="J364" s="26">
        <f>Table1[[#This Row],[Column6]]-Table1[[#This Row],[Column8]]-Table1[[#This Row],[Column9]]</f>
        <v>63780</v>
      </c>
      <c r="K364" s="36">
        <f t="shared" si="11"/>
        <v>2.7945248694311053E-3</v>
      </c>
      <c r="L364" s="26">
        <f>ROUND(D$441*Table1[[#This Row],[Column11]],2)+0</f>
        <v>3202.4</v>
      </c>
      <c r="M364" s="26"/>
      <c r="N364" s="26">
        <f>Table1[[#This Row],[Column10]]+Table1[[#This Row],[Column12]]+Table1[[#This Row],[Column13]]</f>
        <v>66982.399999999994</v>
      </c>
    </row>
    <row r="365" spans="1:14" x14ac:dyDescent="0.35">
      <c r="A365" s="29" t="s">
        <v>375</v>
      </c>
      <c r="B365" s="30">
        <v>126</v>
      </c>
      <c r="C365" s="32">
        <v>795</v>
      </c>
      <c r="D365" s="32"/>
      <c r="E365" s="32">
        <v>795</v>
      </c>
      <c r="F365" s="33">
        <v>44425</v>
      </c>
      <c r="G365" s="34">
        <f t="shared" si="10"/>
        <v>1.9450189018184669E-3</v>
      </c>
      <c r="H365" s="35"/>
      <c r="I365" s="26">
        <v>0</v>
      </c>
      <c r="J365" s="26">
        <f>Table1[[#This Row],[Column6]]-Table1[[#This Row],[Column8]]-Table1[[#This Row],[Column9]]</f>
        <v>44425</v>
      </c>
      <c r="K365" s="36">
        <f t="shared" si="11"/>
        <v>1.9464842791545446E-3</v>
      </c>
      <c r="L365" s="26">
        <f>ROUND(D$441*Table1[[#This Row],[Column11]],2)+0</f>
        <v>2230.58</v>
      </c>
      <c r="M365" s="26"/>
      <c r="N365" s="26">
        <f>Table1[[#This Row],[Column10]]+Table1[[#This Row],[Column12]]+Table1[[#This Row],[Column13]]</f>
        <v>46655.58</v>
      </c>
    </row>
    <row r="366" spans="1:14" x14ac:dyDescent="0.35">
      <c r="A366" s="4" t="s">
        <v>376</v>
      </c>
      <c r="B366" s="30">
        <v>5780</v>
      </c>
      <c r="C366" s="32">
        <v>510</v>
      </c>
      <c r="D366" s="32"/>
      <c r="E366" s="32">
        <v>510</v>
      </c>
      <c r="F366" s="33">
        <v>8860</v>
      </c>
      <c r="G366" s="34">
        <f t="shared" si="10"/>
        <v>3.8790922836492102E-4</v>
      </c>
      <c r="H366" s="35"/>
      <c r="I366" s="26">
        <v>0</v>
      </c>
      <c r="J366" s="26">
        <f>Table1[[#This Row],[Column6]]-Table1[[#This Row],[Column8]]-Table1[[#This Row],[Column9]]</f>
        <v>8860</v>
      </c>
      <c r="K366" s="36">
        <f t="shared" si="11"/>
        <v>3.8820147919660695E-4</v>
      </c>
      <c r="L366" s="26">
        <f>ROUND(D$441*Table1[[#This Row],[Column11]],2)+0</f>
        <v>444.86</v>
      </c>
      <c r="M366" s="26"/>
      <c r="N366" s="26">
        <f>Table1[[#This Row],[Column10]]+Table1[[#This Row],[Column12]]+Table1[[#This Row],[Column13]]</f>
        <v>9304.86</v>
      </c>
    </row>
    <row r="367" spans="1:14" x14ac:dyDescent="0.35">
      <c r="A367" s="29" t="s">
        <v>377</v>
      </c>
      <c r="B367" s="30">
        <v>4375</v>
      </c>
      <c r="C367" s="32">
        <v>385</v>
      </c>
      <c r="D367" s="32"/>
      <c r="E367" s="32">
        <v>385</v>
      </c>
      <c r="F367" s="33">
        <v>28380</v>
      </c>
      <c r="G367" s="34">
        <f t="shared" si="10"/>
        <v>1.2425354290063722E-3</v>
      </c>
      <c r="H367" s="35"/>
      <c r="I367" s="26">
        <v>0</v>
      </c>
      <c r="J367" s="26">
        <f>Table1[[#This Row],[Column6]]-Table1[[#This Row],[Column8]]-Table1[[#This Row],[Column9]]</f>
        <v>28380</v>
      </c>
      <c r="K367" s="36">
        <f t="shared" si="11"/>
        <v>1.2434715552595605E-3</v>
      </c>
      <c r="L367" s="26">
        <f>ROUND(D$441*Table1[[#This Row],[Column11]],2)+0</f>
        <v>1424.96</v>
      </c>
      <c r="M367" s="26"/>
      <c r="N367" s="26">
        <f>Table1[[#This Row],[Column10]]+Table1[[#This Row],[Column12]]+Table1[[#This Row],[Column13]]</f>
        <v>29804.959999999999</v>
      </c>
    </row>
    <row r="368" spans="1:14" x14ac:dyDescent="0.35">
      <c r="A368" s="29" t="s">
        <v>378</v>
      </c>
      <c r="B368" s="30">
        <v>5810</v>
      </c>
      <c r="C368" s="32">
        <v>544</v>
      </c>
      <c r="D368" s="32"/>
      <c r="E368" s="32">
        <v>544</v>
      </c>
      <c r="F368" s="33">
        <v>15450</v>
      </c>
      <c r="G368" s="34">
        <f t="shared" si="10"/>
        <v>6.7643313524131255E-4</v>
      </c>
      <c r="H368" s="35"/>
      <c r="I368" s="26">
        <v>0</v>
      </c>
      <c r="J368" s="26">
        <f>Table1[[#This Row],[Column6]]-Table1[[#This Row],[Column8]]-Table1[[#This Row],[Column9]]</f>
        <v>15450</v>
      </c>
      <c r="K368" s="36">
        <f t="shared" si="11"/>
        <v>6.7694275999859795E-4</v>
      </c>
      <c r="L368" s="26">
        <f>ROUND(D$441*Table1[[#This Row],[Column11]],2)+0</f>
        <v>775.75</v>
      </c>
      <c r="M368" s="26"/>
      <c r="N368" s="26">
        <f>Table1[[#This Row],[Column10]]+Table1[[#This Row],[Column12]]+Table1[[#This Row],[Column13]]</f>
        <v>16225.75</v>
      </c>
    </row>
    <row r="369" spans="1:14" x14ac:dyDescent="0.35">
      <c r="A369" s="29" t="s">
        <v>379</v>
      </c>
      <c r="B369" s="30">
        <v>5817</v>
      </c>
      <c r="C369" s="32">
        <v>338</v>
      </c>
      <c r="D369" s="32"/>
      <c r="E369" s="32">
        <v>338</v>
      </c>
      <c r="F369" s="33">
        <v>4760</v>
      </c>
      <c r="G369" s="34">
        <f t="shared" si="10"/>
        <v>2.0840270056625553E-4</v>
      </c>
      <c r="H369" s="35"/>
      <c r="I369" s="26">
        <v>0</v>
      </c>
      <c r="J369" s="26">
        <f>Table1[[#This Row],[Column6]]-Table1[[#This Row],[Column8]]-Table1[[#This Row],[Column9]]</f>
        <v>4760</v>
      </c>
      <c r="K369" s="36">
        <f t="shared" si="11"/>
        <v>2.0855971117108907E-4</v>
      </c>
      <c r="L369" s="26">
        <f>ROUND(D$441*Table1[[#This Row],[Column11]],2)+0</f>
        <v>239</v>
      </c>
      <c r="M369" s="26"/>
      <c r="N369" s="26">
        <f>Table1[[#This Row],[Column10]]+Table1[[#This Row],[Column12]]+Table1[[#This Row],[Column13]]</f>
        <v>4999</v>
      </c>
    </row>
    <row r="370" spans="1:14" x14ac:dyDescent="0.35">
      <c r="A370" s="29" t="s">
        <v>380</v>
      </c>
      <c r="B370" s="30">
        <v>5824</v>
      </c>
      <c r="C370" s="31">
        <v>1029</v>
      </c>
      <c r="D370" s="32">
        <v>17</v>
      </c>
      <c r="E370" s="31">
        <v>1046</v>
      </c>
      <c r="F370" s="33">
        <v>31300</v>
      </c>
      <c r="G370" s="34">
        <f t="shared" si="10"/>
        <v>1.3703791024629829E-3</v>
      </c>
      <c r="H370" s="35"/>
      <c r="I370" s="26">
        <v>0</v>
      </c>
      <c r="J370" s="26">
        <f>Table1[[#This Row],[Column6]]-Table1[[#This Row],[Column8]]-Table1[[#This Row],[Column9]]</f>
        <v>31300</v>
      </c>
      <c r="K370" s="36">
        <f t="shared" si="11"/>
        <v>1.371411546146027E-3</v>
      </c>
      <c r="L370" s="26">
        <f>ROUND(D$441*Table1[[#This Row],[Column11]],2)+0</f>
        <v>1571.58</v>
      </c>
      <c r="M370" s="26"/>
      <c r="N370" s="26">
        <f>Table1[[#This Row],[Column10]]+Table1[[#This Row],[Column12]]+Table1[[#This Row],[Column13]]</f>
        <v>32871.58</v>
      </c>
    </row>
    <row r="371" spans="1:14" x14ac:dyDescent="0.35">
      <c r="A371" s="29" t="s">
        <v>381</v>
      </c>
      <c r="B371" s="30">
        <v>5859</v>
      </c>
      <c r="C371" s="32">
        <v>229</v>
      </c>
      <c r="D371" s="32"/>
      <c r="E371" s="32">
        <v>229</v>
      </c>
      <c r="F371" s="33">
        <v>5175</v>
      </c>
      <c r="G371" s="34">
        <f t="shared" si="10"/>
        <v>2.2657226374587654E-4</v>
      </c>
      <c r="H371" s="35"/>
      <c r="I371" s="26">
        <v>0</v>
      </c>
      <c r="J371" s="26">
        <f>Table1[[#This Row],[Column6]]-Table1[[#This Row],[Column8]]-Table1[[#This Row],[Column9]]</f>
        <v>5175</v>
      </c>
      <c r="K371" s="36">
        <f t="shared" si="11"/>
        <v>2.2674296330050123E-4</v>
      </c>
      <c r="L371" s="26">
        <f>ROUND(D$441*Table1[[#This Row],[Column11]],2)+0</f>
        <v>259.83999999999997</v>
      </c>
      <c r="M371" s="26"/>
      <c r="N371" s="26">
        <f>Table1[[#This Row],[Column10]]+Table1[[#This Row],[Column12]]+Table1[[#This Row],[Column13]]</f>
        <v>5434.84</v>
      </c>
    </row>
    <row r="372" spans="1:14" x14ac:dyDescent="0.35">
      <c r="A372" s="29" t="s">
        <v>382</v>
      </c>
      <c r="B372" s="30">
        <v>5852</v>
      </c>
      <c r="C372" s="32">
        <v>251</v>
      </c>
      <c r="D372" s="32"/>
      <c r="E372" s="32">
        <v>251</v>
      </c>
      <c r="F372" s="33">
        <v>20675</v>
      </c>
      <c r="G372" s="34">
        <f t="shared" si="10"/>
        <v>9.0519450298473384E-4</v>
      </c>
      <c r="H372" s="35"/>
      <c r="I372" s="26">
        <v>0</v>
      </c>
      <c r="J372" s="26">
        <f>Table1[[#This Row],[Column6]]-Table1[[#This Row],[Column8]]-Table1[[#This Row],[Column9]]</f>
        <v>20675</v>
      </c>
      <c r="K372" s="36">
        <f t="shared" si="11"/>
        <v>9.0587647656770306E-4</v>
      </c>
      <c r="L372" s="26">
        <f>ROUND(D$441*Table1[[#This Row],[Column11]],2)+0</f>
        <v>1038.0899999999999</v>
      </c>
      <c r="M372" s="26"/>
      <c r="N372" s="26">
        <f>Table1[[#This Row],[Column10]]+Table1[[#This Row],[Column12]]+Table1[[#This Row],[Column13]]</f>
        <v>21713.09</v>
      </c>
    </row>
    <row r="373" spans="1:14" x14ac:dyDescent="0.35">
      <c r="A373" s="29" t="s">
        <v>383</v>
      </c>
      <c r="B373" s="30">
        <v>238</v>
      </c>
      <c r="C373" s="31">
        <v>1409</v>
      </c>
      <c r="D373" s="32"/>
      <c r="E373" s="31">
        <v>1409</v>
      </c>
      <c r="F373" s="33">
        <v>74735</v>
      </c>
      <c r="G373" s="34">
        <f t="shared" si="10"/>
        <v>3.2720537451300644E-3</v>
      </c>
      <c r="H373" s="35"/>
      <c r="I373" s="26">
        <v>0</v>
      </c>
      <c r="J373" s="26">
        <f>Table1[[#This Row],[Column6]]-Table1[[#This Row],[Column8]]-Table1[[#This Row],[Column9]]</f>
        <v>74735</v>
      </c>
      <c r="K373" s="36">
        <f t="shared" si="11"/>
        <v>3.2745189105822148E-3</v>
      </c>
      <c r="L373" s="26">
        <f>ROUND(D$441*Table1[[#This Row],[Column11]],2)+0</f>
        <v>3752.45</v>
      </c>
      <c r="M373" s="26"/>
      <c r="N373" s="26">
        <f>Table1[[#This Row],[Column10]]+Table1[[#This Row],[Column12]]+Table1[[#This Row],[Column13]]</f>
        <v>78487.45</v>
      </c>
    </row>
    <row r="374" spans="1:14" x14ac:dyDescent="0.35">
      <c r="A374" s="29" t="s">
        <v>384</v>
      </c>
      <c r="B374" s="30">
        <v>5866</v>
      </c>
      <c r="C374" s="31">
        <v>1019</v>
      </c>
      <c r="D374" s="32">
        <v>71</v>
      </c>
      <c r="E374" s="31">
        <v>1090</v>
      </c>
      <c r="F374" s="33">
        <v>55640</v>
      </c>
      <c r="G374" s="34">
        <f t="shared" si="10"/>
        <v>2.4360349284677433E-3</v>
      </c>
      <c r="H374" s="35"/>
      <c r="I374" s="26">
        <v>0</v>
      </c>
      <c r="J374" s="26">
        <f>Table1[[#This Row],[Column6]]-Table1[[#This Row],[Column8]]-Table1[[#This Row],[Column9]]</f>
        <v>55640</v>
      </c>
      <c r="K374" s="36">
        <f t="shared" si="11"/>
        <v>2.4378702373023938E-3</v>
      </c>
      <c r="L374" s="26">
        <f>ROUND(D$441*Table1[[#This Row],[Column11]],2)+0</f>
        <v>2793.69</v>
      </c>
      <c r="M374" s="26"/>
      <c r="N374" s="26">
        <f>Table1[[#This Row],[Column10]]+Table1[[#This Row],[Column12]]+Table1[[#This Row],[Column13]]</f>
        <v>58433.69</v>
      </c>
    </row>
    <row r="375" spans="1:14" x14ac:dyDescent="0.35">
      <c r="A375" s="29" t="s">
        <v>385</v>
      </c>
      <c r="B375" s="30">
        <v>5901</v>
      </c>
      <c r="C375" s="31">
        <v>3267</v>
      </c>
      <c r="D375" s="32"/>
      <c r="E375" s="31">
        <v>3267</v>
      </c>
      <c r="F375" s="33">
        <v>123505</v>
      </c>
      <c r="G375" s="34">
        <f t="shared" si="10"/>
        <v>5.4073057843351657E-3</v>
      </c>
      <c r="H375" s="35"/>
      <c r="I375" s="26">
        <v>0</v>
      </c>
      <c r="J375" s="26">
        <f>Table1[[#This Row],[Column6]]-Table1[[#This Row],[Column8]]-Table1[[#This Row],[Column9]]</f>
        <v>123505</v>
      </c>
      <c r="K375" s="36">
        <f t="shared" si="11"/>
        <v>5.4113796487784364E-3</v>
      </c>
      <c r="L375" s="26">
        <f>ROUND(D$441*Table1[[#This Row],[Column11]],2)+0</f>
        <v>6201.2</v>
      </c>
      <c r="M375" s="26"/>
      <c r="N375" s="26">
        <f>Table1[[#This Row],[Column10]]+Table1[[#This Row],[Column12]]+Table1[[#This Row],[Column13]]</f>
        <v>129706.2</v>
      </c>
    </row>
    <row r="376" spans="1:14" x14ac:dyDescent="0.35">
      <c r="A376" s="29" t="s">
        <v>386</v>
      </c>
      <c r="B376" s="30">
        <v>5985</v>
      </c>
      <c r="C376" s="32">
        <v>574</v>
      </c>
      <c r="D376" s="32">
        <v>33</v>
      </c>
      <c r="E376" s="32">
        <v>607</v>
      </c>
      <c r="F376" s="33">
        <v>48645</v>
      </c>
      <c r="G376" s="34">
        <f t="shared" si="10"/>
        <v>2.1297792792112397E-3</v>
      </c>
      <c r="H376" s="35"/>
      <c r="I376" s="26">
        <v>0</v>
      </c>
      <c r="J376" s="26">
        <f>Table1[[#This Row],[Column6]]-Table1[[#This Row],[Column8]]-Table1[[#This Row],[Column9]]</f>
        <v>48645</v>
      </c>
      <c r="K376" s="36">
        <f t="shared" si="11"/>
        <v>2.1313838550247118E-3</v>
      </c>
      <c r="L376" s="26">
        <f>ROUND(D$441*Table1[[#This Row],[Column11]],2)+0</f>
        <v>2442.4699999999998</v>
      </c>
      <c r="M376" s="26"/>
      <c r="N376" s="26">
        <f>Table1[[#This Row],[Column10]]+Table1[[#This Row],[Column12]]+Table1[[#This Row],[Column13]]</f>
        <v>51087.47</v>
      </c>
    </row>
    <row r="377" spans="1:14" x14ac:dyDescent="0.35">
      <c r="A377" s="29" t="s">
        <v>387</v>
      </c>
      <c r="B377" s="30">
        <v>5992</v>
      </c>
      <c r="C377" s="32">
        <v>390</v>
      </c>
      <c r="D377" s="32"/>
      <c r="E377" s="32">
        <v>390</v>
      </c>
      <c r="F377" s="33">
        <v>47290</v>
      </c>
      <c r="G377" s="34">
        <f t="shared" si="10"/>
        <v>2.070454560877778E-3</v>
      </c>
      <c r="H377" s="35"/>
      <c r="I377" s="26">
        <v>0</v>
      </c>
      <c r="J377" s="26">
        <f>Table1[[#This Row],[Column6]]-Table1[[#This Row],[Column8]]-Table1[[#This Row],[Column9]]</f>
        <v>47290</v>
      </c>
      <c r="K377" s="36">
        <f t="shared" si="11"/>
        <v>2.0720144414455468E-3</v>
      </c>
      <c r="L377" s="26">
        <f>ROUND(D$441*Table1[[#This Row],[Column11]],2)+0</f>
        <v>2374.44</v>
      </c>
      <c r="M377" s="26"/>
      <c r="N377" s="26">
        <f>Table1[[#This Row],[Column10]]+Table1[[#This Row],[Column12]]+Table1[[#This Row],[Column13]]</f>
        <v>49664.44</v>
      </c>
    </row>
    <row r="378" spans="1:14" x14ac:dyDescent="0.35">
      <c r="A378" s="29" t="s">
        <v>388</v>
      </c>
      <c r="B378" s="30">
        <v>6022</v>
      </c>
      <c r="C378" s="32">
        <v>219</v>
      </c>
      <c r="D378" s="32">
        <v>11</v>
      </c>
      <c r="E378" s="32">
        <v>230</v>
      </c>
      <c r="F378" s="33">
        <v>5045</v>
      </c>
      <c r="G378" s="34">
        <f t="shared" si="10"/>
        <v>2.2088059335226032E-4</v>
      </c>
      <c r="H378" s="35"/>
      <c r="I378" s="26">
        <v>0</v>
      </c>
      <c r="J378" s="26">
        <f>Table1[[#This Row],[Column6]]-Table1[[#This Row],[Column8]]-Table1[[#This Row],[Column9]]</f>
        <v>5045</v>
      </c>
      <c r="K378" s="36">
        <f t="shared" si="11"/>
        <v>2.2104700480213117E-4</v>
      </c>
      <c r="L378" s="26">
        <f>ROUND(D$441*Table1[[#This Row],[Column11]],2)+0</f>
        <v>253.31</v>
      </c>
      <c r="M378" s="26"/>
      <c r="N378" s="26">
        <f>Table1[[#This Row],[Column10]]+Table1[[#This Row],[Column12]]+Table1[[#This Row],[Column13]]</f>
        <v>5298.31</v>
      </c>
    </row>
    <row r="379" spans="1:14" x14ac:dyDescent="0.35">
      <c r="A379" s="29" t="s">
        <v>389</v>
      </c>
      <c r="B379" s="30">
        <v>6027</v>
      </c>
      <c r="C379" s="32">
        <v>318</v>
      </c>
      <c r="D379" s="32"/>
      <c r="E379" s="32">
        <v>318</v>
      </c>
      <c r="F379" s="33">
        <v>15495</v>
      </c>
      <c r="G379" s="34">
        <f t="shared" si="10"/>
        <v>6.7840332883910281E-4</v>
      </c>
      <c r="H379" s="35"/>
      <c r="I379" s="26">
        <v>0</v>
      </c>
      <c r="J379" s="26">
        <f>Table1[[#This Row],[Column6]]-Table1[[#This Row],[Column8]]-Table1[[#This Row],[Column9]]</f>
        <v>15495</v>
      </c>
      <c r="K379" s="36">
        <f t="shared" si="11"/>
        <v>6.7891443794034141E-4</v>
      </c>
      <c r="L379" s="26">
        <f>ROUND(D$441*Table1[[#This Row],[Column11]],2)+0</f>
        <v>778.01</v>
      </c>
      <c r="M379" s="26"/>
      <c r="N379" s="26">
        <f>Table1[[#This Row],[Column10]]+Table1[[#This Row],[Column12]]+Table1[[#This Row],[Column13]]</f>
        <v>16273.01</v>
      </c>
    </row>
    <row r="380" spans="1:14" x14ac:dyDescent="0.35">
      <c r="A380" s="29" t="s">
        <v>390</v>
      </c>
      <c r="B380" s="30">
        <v>6069</v>
      </c>
      <c r="C380" s="32">
        <v>66</v>
      </c>
      <c r="D380" s="32"/>
      <c r="E380" s="32">
        <v>66</v>
      </c>
      <c r="F380" s="33">
        <v>2930</v>
      </c>
      <c r="G380" s="34">
        <f t="shared" si="10"/>
        <v>1.2828149425611949E-4</v>
      </c>
      <c r="H380" s="35"/>
      <c r="I380" s="26">
        <v>0</v>
      </c>
      <c r="J380" s="26">
        <f>Table1[[#This Row],[Column6]]-Table1[[#This Row],[Column8]]-Table1[[#This Row],[Column9]]</f>
        <v>2930</v>
      </c>
      <c r="K380" s="36">
        <f t="shared" si="11"/>
        <v>1.2837814154018719E-4</v>
      </c>
      <c r="L380" s="26">
        <f>ROUND(D$441*Table1[[#This Row],[Column11]],2)+0</f>
        <v>147.12</v>
      </c>
      <c r="M380" s="26"/>
      <c r="N380" s="26">
        <f>Table1[[#This Row],[Column10]]+Table1[[#This Row],[Column12]]+Table1[[#This Row],[Column13]]</f>
        <v>3077.12</v>
      </c>
    </row>
    <row r="381" spans="1:14" x14ac:dyDescent="0.35">
      <c r="A381" s="29" t="s">
        <v>391</v>
      </c>
      <c r="B381" s="30">
        <v>6104</v>
      </c>
      <c r="C381" s="32">
        <v>154</v>
      </c>
      <c r="D381" s="32"/>
      <c r="E381" s="32">
        <v>154</v>
      </c>
      <c r="F381" s="33">
        <v>3350</v>
      </c>
      <c r="G381" s="34">
        <f t="shared" si="10"/>
        <v>1.4666996783549498E-4</v>
      </c>
      <c r="H381" s="35"/>
      <c r="I381" s="26">
        <v>0</v>
      </c>
      <c r="J381" s="26">
        <f>Table1[[#This Row],[Column6]]-Table1[[#This Row],[Column8]]-Table1[[#This Row],[Column9]]</f>
        <v>3350</v>
      </c>
      <c r="K381" s="36">
        <f t="shared" si="11"/>
        <v>1.4678046899645975E-4</v>
      </c>
      <c r="L381" s="26">
        <f>ROUND(D$441*Table1[[#This Row],[Column11]],2)+0</f>
        <v>168.2</v>
      </c>
      <c r="M381" s="26"/>
      <c r="N381" s="26">
        <f>Table1[[#This Row],[Column10]]+Table1[[#This Row],[Column12]]+Table1[[#This Row],[Column13]]</f>
        <v>3518.2</v>
      </c>
    </row>
    <row r="382" spans="1:14" x14ac:dyDescent="0.35">
      <c r="A382" s="29" t="s">
        <v>392</v>
      </c>
      <c r="B382" s="30">
        <v>6113</v>
      </c>
      <c r="C382" s="32">
        <v>423</v>
      </c>
      <c r="D382" s="32">
        <v>13</v>
      </c>
      <c r="E382" s="32">
        <v>436</v>
      </c>
      <c r="F382" s="33">
        <v>18040</v>
      </c>
      <c r="G382" s="34">
        <f t="shared" si="10"/>
        <v>7.8982872231412812E-4</v>
      </c>
      <c r="H382" s="35"/>
      <c r="I382" s="26">
        <v>0</v>
      </c>
      <c r="J382" s="26">
        <f>Table1[[#This Row],[Column6]]-Table1[[#This Row],[Column8]]-Table1[[#This Row],[Column9]]</f>
        <v>18040</v>
      </c>
      <c r="K382" s="36">
        <f t="shared" si="11"/>
        <v>7.9042377931227872E-4</v>
      </c>
      <c r="L382" s="26">
        <f>ROUND(D$441*Table1[[#This Row],[Column11]],2)+0</f>
        <v>905.79</v>
      </c>
      <c r="M382" s="26"/>
      <c r="N382" s="26">
        <f>Table1[[#This Row],[Column10]]+Table1[[#This Row],[Column12]]+Table1[[#This Row],[Column13]]</f>
        <v>18945.79</v>
      </c>
    </row>
    <row r="383" spans="1:14" x14ac:dyDescent="0.35">
      <c r="A383" s="29" t="s">
        <v>393</v>
      </c>
      <c r="B383" s="30">
        <v>6083</v>
      </c>
      <c r="C383" s="32">
        <v>860</v>
      </c>
      <c r="D383" s="32">
        <v>1</v>
      </c>
      <c r="E383" s="32">
        <v>861</v>
      </c>
      <c r="F383" s="33">
        <v>33325</v>
      </c>
      <c r="G383" s="34">
        <f t="shared" si="10"/>
        <v>1.4590378143635432E-3</v>
      </c>
      <c r="H383" s="35"/>
      <c r="I383" s="26">
        <v>0</v>
      </c>
      <c r="J383" s="26">
        <f>Table1[[#This Row],[Column6]]-Table1[[#This Row],[Column8]]-Table1[[#This Row],[Column9]]</f>
        <v>33325</v>
      </c>
      <c r="K383" s="36">
        <f t="shared" si="11"/>
        <v>1.4601370535244839E-3</v>
      </c>
      <c r="L383" s="26">
        <f>ROUND(D$441*Table1[[#This Row],[Column11]],2)+0</f>
        <v>1673.25</v>
      </c>
      <c r="M383" s="26"/>
      <c r="N383" s="26">
        <f>Table1[[#This Row],[Column10]]+Table1[[#This Row],[Column12]]+Table1[[#This Row],[Column13]]</f>
        <v>34998.25</v>
      </c>
    </row>
    <row r="384" spans="1:14" x14ac:dyDescent="0.35">
      <c r="A384" s="29" t="s">
        <v>394</v>
      </c>
      <c r="B384" s="30">
        <v>6118</v>
      </c>
      <c r="C384" s="32">
        <v>301</v>
      </c>
      <c r="D384" s="32"/>
      <c r="E384" s="32">
        <v>301</v>
      </c>
      <c r="F384" s="33">
        <v>12415</v>
      </c>
      <c r="G384" s="34">
        <f t="shared" si="10"/>
        <v>5.4355452259034927E-4</v>
      </c>
      <c r="H384" s="35"/>
      <c r="I384" s="26">
        <v>0</v>
      </c>
      <c r="J384" s="26">
        <f>Table1[[#This Row],[Column6]]-Table1[[#This Row],[Column8]]-Table1[[#This Row],[Column9]]</f>
        <v>12415</v>
      </c>
      <c r="K384" s="36">
        <f t="shared" si="11"/>
        <v>5.4396403659434265E-4</v>
      </c>
      <c r="L384" s="26">
        <f>ROUND(D$441*Table1[[#This Row],[Column11]],2)+0</f>
        <v>623.36</v>
      </c>
      <c r="M384" s="26"/>
      <c r="N384" s="26">
        <f>Table1[[#This Row],[Column10]]+Table1[[#This Row],[Column12]]+Table1[[#This Row],[Column13]]</f>
        <v>13038.36</v>
      </c>
    </row>
    <row r="385" spans="1:14" x14ac:dyDescent="0.35">
      <c r="A385" s="29" t="s">
        <v>395</v>
      </c>
      <c r="B385" s="30">
        <v>6125</v>
      </c>
      <c r="C385" s="31">
        <v>1391</v>
      </c>
      <c r="D385" s="32">
        <v>58</v>
      </c>
      <c r="E385" s="31">
        <v>1449</v>
      </c>
      <c r="F385" s="33">
        <v>57285</v>
      </c>
      <c r="G385" s="34">
        <f t="shared" si="10"/>
        <v>2.5080564499869638E-3</v>
      </c>
      <c r="H385" s="35"/>
      <c r="I385" s="26">
        <v>0</v>
      </c>
      <c r="J385" s="26">
        <f>Table1[[#This Row],[Column6]]-Table1[[#This Row],[Column8]]-Table1[[#This Row],[Column9]]</f>
        <v>57285</v>
      </c>
      <c r="K385" s="36">
        <f t="shared" si="11"/>
        <v>2.5099460198394615E-3</v>
      </c>
      <c r="L385" s="26">
        <f>ROUND(D$441*Table1[[#This Row],[Column11]],2)+0</f>
        <v>2876.29</v>
      </c>
      <c r="M385" s="26"/>
      <c r="N385" s="26">
        <f>Table1[[#This Row],[Column10]]+Table1[[#This Row],[Column12]]+Table1[[#This Row],[Column13]]</f>
        <v>60161.29</v>
      </c>
    </row>
    <row r="386" spans="1:14" x14ac:dyDescent="0.35">
      <c r="A386" s="29" t="s">
        <v>396</v>
      </c>
      <c r="B386" s="30">
        <v>6174</v>
      </c>
      <c r="C386" s="31">
        <v>3444</v>
      </c>
      <c r="D386" s="32">
        <v>460</v>
      </c>
      <c r="E386" s="31">
        <v>3904</v>
      </c>
      <c r="F386" s="33">
        <v>131655</v>
      </c>
      <c r="G386" s="34">
        <f t="shared" si="10"/>
        <v>5.7641297359349525E-3</v>
      </c>
      <c r="H386" s="35"/>
      <c r="I386" s="26">
        <v>0</v>
      </c>
      <c r="J386" s="26">
        <f>Table1[[#This Row],[Column6]]-Table1[[#This Row],[Column8]]-Table1[[#This Row],[Column9]]</f>
        <v>131655</v>
      </c>
      <c r="K386" s="36">
        <f t="shared" si="11"/>
        <v>5.768472431560868E-3</v>
      </c>
      <c r="L386" s="26">
        <f>ROUND(D$441*Table1[[#This Row],[Column11]],2)+0</f>
        <v>6610.41</v>
      </c>
      <c r="M386" s="26"/>
      <c r="N386" s="26">
        <f>Table1[[#This Row],[Column10]]+Table1[[#This Row],[Column12]]+Table1[[#This Row],[Column13]]</f>
        <v>138265.41</v>
      </c>
    </row>
    <row r="387" spans="1:14" x14ac:dyDescent="0.35">
      <c r="A387" s="29" t="s">
        <v>397</v>
      </c>
      <c r="B387" s="30">
        <v>6181</v>
      </c>
      <c r="C387" s="31">
        <v>2748</v>
      </c>
      <c r="D387" s="32">
        <v>110</v>
      </c>
      <c r="E387" s="31">
        <v>2858</v>
      </c>
      <c r="F387" s="33">
        <v>70695</v>
      </c>
      <c r="G387" s="34">
        <f t="shared" si="10"/>
        <v>3.0951741421284527E-3</v>
      </c>
      <c r="H387" s="35"/>
      <c r="I387" s="26">
        <v>0</v>
      </c>
      <c r="J387" s="26">
        <f>Table1[[#This Row],[Column6]]-Table1[[#This Row],[Column8]]-Table1[[#This Row],[Column9]]</f>
        <v>70695</v>
      </c>
      <c r="K387" s="36">
        <f t="shared" si="11"/>
        <v>3.0975060464790215E-3</v>
      </c>
      <c r="L387" s="26">
        <f>ROUND(D$441*Table1[[#This Row],[Column11]],2)+0</f>
        <v>3549.6</v>
      </c>
      <c r="M387" s="26"/>
      <c r="N387" s="26">
        <f>Table1[[#This Row],[Column10]]+Table1[[#This Row],[Column12]]+Table1[[#This Row],[Column13]]</f>
        <v>74244.600000000006</v>
      </c>
    </row>
    <row r="388" spans="1:14" x14ac:dyDescent="0.35">
      <c r="A388" s="29" t="s">
        <v>398</v>
      </c>
      <c r="B388" s="30">
        <v>6195</v>
      </c>
      <c r="C388" s="31">
        <v>1213</v>
      </c>
      <c r="D388" s="32">
        <v>19</v>
      </c>
      <c r="E388" s="31">
        <v>1232</v>
      </c>
      <c r="F388" s="33">
        <v>60350</v>
      </c>
      <c r="G388" s="34">
        <f t="shared" si="10"/>
        <v>2.6422485250364542E-3</v>
      </c>
      <c r="H388" s="35"/>
      <c r="I388" s="26">
        <v>0</v>
      </c>
      <c r="J388" s="26">
        <f>Table1[[#This Row],[Column6]]-Table1[[#This Row],[Column8]]-Table1[[#This Row],[Column9]]</f>
        <v>60350</v>
      </c>
      <c r="K388" s="36">
        <f t="shared" si="11"/>
        <v>2.6442391952048792E-3</v>
      </c>
      <c r="L388" s="26">
        <f>ROUND(D$441*Table1[[#This Row],[Column11]],2)+0</f>
        <v>3030.18</v>
      </c>
      <c r="M388" s="26"/>
      <c r="N388" s="26">
        <f>Table1[[#This Row],[Column10]]+Table1[[#This Row],[Column12]]+Table1[[#This Row],[Column13]]</f>
        <v>63380.18</v>
      </c>
    </row>
    <row r="389" spans="1:14" x14ac:dyDescent="0.35">
      <c r="A389" s="29" t="s">
        <v>399</v>
      </c>
      <c r="B389" s="30">
        <v>6216</v>
      </c>
      <c r="C389" s="32">
        <v>777</v>
      </c>
      <c r="D389" s="32">
        <v>95</v>
      </c>
      <c r="E389" s="32">
        <v>872</v>
      </c>
      <c r="F389" s="33">
        <v>50810</v>
      </c>
      <c r="G389" s="34">
        <f t="shared" si="10"/>
        <v>2.2245674823049249E-3</v>
      </c>
      <c r="H389" s="35"/>
      <c r="I389" s="26">
        <v>0</v>
      </c>
      <c r="J389" s="26">
        <f>Table1[[#This Row],[Column6]]-Table1[[#This Row],[Column8]]-Table1[[#This Row],[Column9]]</f>
        <v>50810</v>
      </c>
      <c r="K389" s="36">
        <f t="shared" si="11"/>
        <v>2.2262434715552594E-3</v>
      </c>
      <c r="L389" s="26">
        <f>ROUND(D$441*Table1[[#This Row],[Column11]],2)+0</f>
        <v>2551.17</v>
      </c>
      <c r="M389" s="26"/>
      <c r="N389" s="26">
        <f>Table1[[#This Row],[Column10]]+Table1[[#This Row],[Column12]]+Table1[[#This Row],[Column13]]</f>
        <v>53361.17</v>
      </c>
    </row>
    <row r="390" spans="1:14" x14ac:dyDescent="0.35">
      <c r="A390" s="29" t="s">
        <v>400</v>
      </c>
      <c r="B390" s="30">
        <v>6223</v>
      </c>
      <c r="C390" s="31">
        <v>3665</v>
      </c>
      <c r="D390" s="32">
        <v>74</v>
      </c>
      <c r="E390" s="31">
        <v>3739</v>
      </c>
      <c r="F390" s="33">
        <v>154105</v>
      </c>
      <c r="G390" s="34">
        <f t="shared" si="10"/>
        <v>6.7470374308325224E-3</v>
      </c>
      <c r="H390" s="35"/>
      <c r="I390" s="26">
        <v>0</v>
      </c>
      <c r="J390" s="26">
        <f>Table1[[#This Row],[Column6]]-Table1[[#This Row],[Column8]]-Table1[[#This Row],[Column9]]</f>
        <v>154105</v>
      </c>
      <c r="K390" s="36">
        <f t="shared" si="11"/>
        <v>6.7521206491640085E-3</v>
      </c>
      <c r="L390" s="26">
        <f>ROUND(D$441*Table1[[#This Row],[Column11]],2)+0</f>
        <v>7737.63</v>
      </c>
      <c r="M390" s="26"/>
      <c r="N390" s="26">
        <f>Table1[[#This Row],[Column10]]+Table1[[#This Row],[Column12]]+Table1[[#This Row],[Column13]]</f>
        <v>161842.63</v>
      </c>
    </row>
    <row r="391" spans="1:14" x14ac:dyDescent="0.35">
      <c r="A391" s="29" t="s">
        <v>401</v>
      </c>
      <c r="B391" s="30">
        <v>6230</v>
      </c>
      <c r="C391" s="32">
        <v>397</v>
      </c>
      <c r="D391" s="32"/>
      <c r="E391" s="32">
        <v>397</v>
      </c>
      <c r="F391" s="33">
        <v>56665</v>
      </c>
      <c r="G391" s="34">
        <f t="shared" ref="G391:G421" si="12">F391/F$431</f>
        <v>2.4809115604174097E-3</v>
      </c>
      <c r="H391" s="35"/>
      <c r="I391" s="26">
        <v>0</v>
      </c>
      <c r="J391" s="26">
        <f>Table1[[#This Row],[Column6]]-Table1[[#This Row],[Column8]]-Table1[[#This Row],[Column9]]</f>
        <v>56665</v>
      </c>
      <c r="K391" s="36">
        <f t="shared" ref="K391:K421" si="13">J391/J$431</f>
        <v>2.4827806793087737E-3</v>
      </c>
      <c r="L391" s="26">
        <f>ROUND(D$441*Table1[[#This Row],[Column11]],2)+0</f>
        <v>2845.15</v>
      </c>
      <c r="M391" s="26"/>
      <c r="N391" s="26">
        <f>Table1[[#This Row],[Column10]]+Table1[[#This Row],[Column12]]+Table1[[#This Row],[Column13]]</f>
        <v>59510.15</v>
      </c>
    </row>
    <row r="392" spans="1:14" x14ac:dyDescent="0.35">
      <c r="A392" s="29" t="s">
        <v>402</v>
      </c>
      <c r="B392" s="30">
        <v>6237</v>
      </c>
      <c r="C392" s="31">
        <v>1170</v>
      </c>
      <c r="D392" s="32"/>
      <c r="E392" s="31">
        <v>1170</v>
      </c>
      <c r="F392" s="33">
        <v>66185</v>
      </c>
      <c r="G392" s="34">
        <f t="shared" si="12"/>
        <v>2.8977169615499207E-3</v>
      </c>
      <c r="H392" s="35"/>
      <c r="I392" s="26">
        <v>0</v>
      </c>
      <c r="J392" s="26">
        <f>Table1[[#This Row],[Column6]]-Table1[[#This Row],[Column8]]-Table1[[#This Row],[Column9]]</f>
        <v>66185</v>
      </c>
      <c r="K392" s="36">
        <f t="shared" si="13"/>
        <v>2.8999001016509515E-3</v>
      </c>
      <c r="L392" s="26">
        <f>ROUND(D$441*Table1[[#This Row],[Column11]],2)+0</f>
        <v>3323.16</v>
      </c>
      <c r="M392" s="26"/>
      <c r="N392" s="26">
        <f>Table1[[#This Row],[Column10]]+Table1[[#This Row],[Column12]]+Table1[[#This Row],[Column13]]</f>
        <v>69508.160000000003</v>
      </c>
    </row>
    <row r="393" spans="1:14" x14ac:dyDescent="0.35">
      <c r="A393" s="29" t="s">
        <v>403</v>
      </c>
      <c r="B393" s="30">
        <v>6251</v>
      </c>
      <c r="C393" s="32">
        <v>191</v>
      </c>
      <c r="D393" s="32"/>
      <c r="E393" s="32">
        <v>191</v>
      </c>
      <c r="F393" s="33">
        <v>15150</v>
      </c>
      <c r="G393" s="34">
        <f t="shared" si="12"/>
        <v>6.6329851125604444E-4</v>
      </c>
      <c r="H393" s="35"/>
      <c r="I393" s="26">
        <v>0</v>
      </c>
      <c r="J393" s="26">
        <f>Table1[[#This Row],[Column6]]-Table1[[#This Row],[Column8]]-Table1[[#This Row],[Column9]]</f>
        <v>15150</v>
      </c>
      <c r="K393" s="36">
        <f t="shared" si="13"/>
        <v>6.6379824038697471E-4</v>
      </c>
      <c r="L393" s="26">
        <f>ROUND(D$441*Table1[[#This Row],[Column11]],2)+0</f>
        <v>760.68</v>
      </c>
      <c r="M393" s="26"/>
      <c r="N393" s="26">
        <f>Table1[[#This Row],[Column10]]+Table1[[#This Row],[Column12]]+Table1[[#This Row],[Column13]]</f>
        <v>15910.68</v>
      </c>
    </row>
    <row r="394" spans="1:14" x14ac:dyDescent="0.35">
      <c r="A394" s="29" t="s">
        <v>404</v>
      </c>
      <c r="B394" s="30">
        <v>6293</v>
      </c>
      <c r="C394" s="32">
        <v>554</v>
      </c>
      <c r="D394" s="32">
        <v>3</v>
      </c>
      <c r="E394" s="32">
        <v>557</v>
      </c>
      <c r="F394" s="33">
        <v>64365</v>
      </c>
      <c r="G394" s="34">
        <f t="shared" si="12"/>
        <v>2.8180335760392937E-3</v>
      </c>
      <c r="H394" s="35"/>
      <c r="I394" s="26">
        <v>0</v>
      </c>
      <c r="J394" s="26">
        <f>Table1[[#This Row],[Column6]]-Table1[[#This Row],[Column8]]-Table1[[#This Row],[Column9]]</f>
        <v>64365</v>
      </c>
      <c r="K394" s="36">
        <f t="shared" si="13"/>
        <v>2.8201566826737707E-3</v>
      </c>
      <c r="L394" s="26">
        <f>ROUND(D$441*Table1[[#This Row],[Column11]],2)+0</f>
        <v>3231.77</v>
      </c>
      <c r="M394" s="26"/>
      <c r="N394" s="26">
        <f>Table1[[#This Row],[Column10]]+Table1[[#This Row],[Column12]]+Table1[[#This Row],[Column13]]</f>
        <v>67596.77</v>
      </c>
    </row>
    <row r="395" spans="1:14" x14ac:dyDescent="0.35">
      <c r="A395" s="29" t="s">
        <v>405</v>
      </c>
      <c r="B395" s="30">
        <v>6300</v>
      </c>
      <c r="C395" s="31">
        <v>1483</v>
      </c>
      <c r="D395" s="32">
        <v>39</v>
      </c>
      <c r="E395" s="31">
        <v>1522</v>
      </c>
      <c r="F395" s="33">
        <v>41330</v>
      </c>
      <c r="G395" s="34">
        <f t="shared" si="12"/>
        <v>1.8095133643704498E-3</v>
      </c>
      <c r="H395" s="35"/>
      <c r="I395" s="26">
        <v>0</v>
      </c>
      <c r="J395" s="26">
        <f>Table1[[#This Row],[Column6]]-Table1[[#This Row],[Column8]]-Table1[[#This Row],[Column9]]</f>
        <v>41330</v>
      </c>
      <c r="K395" s="36">
        <f t="shared" si="13"/>
        <v>1.8108766518279645E-3</v>
      </c>
      <c r="L395" s="26">
        <f>ROUND(D$441*Table1[[#This Row],[Column11]],2)+0</f>
        <v>2075.1799999999998</v>
      </c>
      <c r="M395" s="26"/>
      <c r="N395" s="26">
        <f>Table1[[#This Row],[Column10]]+Table1[[#This Row],[Column12]]+Table1[[#This Row],[Column13]]</f>
        <v>43405.18</v>
      </c>
    </row>
    <row r="396" spans="1:14" x14ac:dyDescent="0.35">
      <c r="A396" s="29" t="s">
        <v>406</v>
      </c>
      <c r="B396" s="30">
        <v>6307</v>
      </c>
      <c r="C396" s="31">
        <v>2611</v>
      </c>
      <c r="D396" s="32">
        <v>242</v>
      </c>
      <c r="E396" s="31">
        <v>2853</v>
      </c>
      <c r="F396" s="33">
        <v>128410</v>
      </c>
      <c r="G396" s="34">
        <f t="shared" si="12"/>
        <v>5.622056886494301E-3</v>
      </c>
      <c r="H396" s="35"/>
      <c r="I396" s="26">
        <v>0</v>
      </c>
      <c r="J396" s="26">
        <f>Table1[[#This Row],[Column6]]-Table1[[#This Row],[Column8]]-Table1[[#This Row],[Column9]]</f>
        <v>128410</v>
      </c>
      <c r="K396" s="36">
        <f t="shared" si="13"/>
        <v>5.626292544428476E-3</v>
      </c>
      <c r="L396" s="26">
        <f>ROUND(D$441*Table1[[#This Row],[Column11]],2)+0</f>
        <v>6447.48</v>
      </c>
      <c r="M396" s="26"/>
      <c r="N396" s="26">
        <f>Table1[[#This Row],[Column10]]+Table1[[#This Row],[Column12]]+Table1[[#This Row],[Column13]]</f>
        <v>134857.48000000001</v>
      </c>
    </row>
    <row r="397" spans="1:14" x14ac:dyDescent="0.35">
      <c r="A397" s="29" t="s">
        <v>407</v>
      </c>
      <c r="B397" s="30">
        <v>6328</v>
      </c>
      <c r="C397" s="31">
        <v>1908</v>
      </c>
      <c r="D397" s="32">
        <v>122</v>
      </c>
      <c r="E397" s="31">
        <v>2030</v>
      </c>
      <c r="F397" s="33">
        <v>79920</v>
      </c>
      <c r="G397" s="34">
        <f t="shared" si="12"/>
        <v>3.49906382967545E-3</v>
      </c>
      <c r="H397" s="35"/>
      <c r="I397" s="26">
        <v>0</v>
      </c>
      <c r="J397" s="26">
        <f>Table1[[#This Row],[Column6]]-Table1[[#This Row],[Column8]]-Table1[[#This Row],[Column9]]</f>
        <v>79920</v>
      </c>
      <c r="K397" s="36">
        <f t="shared" si="13"/>
        <v>3.5017000245364366E-3</v>
      </c>
      <c r="L397" s="26">
        <f>ROUND(D$441*Table1[[#This Row],[Column11]],2)+0</f>
        <v>4012.79</v>
      </c>
      <c r="M397" s="26"/>
      <c r="N397" s="26">
        <f>Table1[[#This Row],[Column10]]+Table1[[#This Row],[Column12]]+Table1[[#This Row],[Column13]]</f>
        <v>83932.79</v>
      </c>
    </row>
    <row r="398" spans="1:14" x14ac:dyDescent="0.35">
      <c r="A398" s="29" t="s">
        <v>408</v>
      </c>
      <c r="B398" s="30">
        <v>6370</v>
      </c>
      <c r="C398" s="31">
        <v>1003</v>
      </c>
      <c r="D398" s="32">
        <v>17</v>
      </c>
      <c r="E398" s="31">
        <v>1020</v>
      </c>
      <c r="F398" s="33">
        <v>60060</v>
      </c>
      <c r="G398" s="34">
        <f t="shared" si="12"/>
        <v>2.6295517218506946E-3</v>
      </c>
      <c r="H398" s="35"/>
      <c r="I398" s="26">
        <v>0</v>
      </c>
      <c r="J398" s="26">
        <f>Table1[[#This Row],[Column6]]-Table1[[#This Row],[Column8]]-Table1[[#This Row],[Column9]]</f>
        <v>60060</v>
      </c>
      <c r="K398" s="36">
        <f t="shared" si="13"/>
        <v>2.6315328262469769E-3</v>
      </c>
      <c r="L398" s="26">
        <f>ROUND(D$441*Table1[[#This Row],[Column11]],2)+0</f>
        <v>3015.62</v>
      </c>
      <c r="M398" s="26"/>
      <c r="N398" s="26">
        <f>Table1[[#This Row],[Column10]]+Table1[[#This Row],[Column12]]+Table1[[#This Row],[Column13]]</f>
        <v>63075.62</v>
      </c>
    </row>
    <row r="399" spans="1:14" x14ac:dyDescent="0.35">
      <c r="A399" s="29" t="s">
        <v>409</v>
      </c>
      <c r="B399" s="30">
        <v>6321</v>
      </c>
      <c r="C399" s="32">
        <v>586</v>
      </c>
      <c r="D399" s="32">
        <v>28</v>
      </c>
      <c r="E399" s="32">
        <v>614</v>
      </c>
      <c r="F399" s="33">
        <v>56935</v>
      </c>
      <c r="G399" s="34">
        <f t="shared" si="12"/>
        <v>2.492732722004151E-3</v>
      </c>
      <c r="H399" s="35"/>
      <c r="I399" s="26">
        <v>0</v>
      </c>
      <c r="J399" s="26">
        <f>Table1[[#This Row],[Column6]]-Table1[[#This Row],[Column8]]-Table1[[#This Row],[Column9]]</f>
        <v>56935</v>
      </c>
      <c r="K399" s="36">
        <f t="shared" si="13"/>
        <v>2.4946107469592345E-3</v>
      </c>
      <c r="L399" s="26">
        <f>ROUND(D$441*Table1[[#This Row],[Column11]],2)+0</f>
        <v>2858.71</v>
      </c>
      <c r="M399" s="26"/>
      <c r="N399" s="26">
        <f>Table1[[#This Row],[Column10]]+Table1[[#This Row],[Column12]]+Table1[[#This Row],[Column13]]</f>
        <v>59793.71</v>
      </c>
    </row>
    <row r="400" spans="1:14" x14ac:dyDescent="0.35">
      <c r="A400" s="29" t="s">
        <v>410</v>
      </c>
      <c r="B400" s="30">
        <v>6335</v>
      </c>
      <c r="C400" s="32">
        <v>678</v>
      </c>
      <c r="D400" s="32"/>
      <c r="E400" s="32">
        <v>678</v>
      </c>
      <c r="F400" s="33">
        <v>75385</v>
      </c>
      <c r="G400" s="34">
        <f t="shared" si="12"/>
        <v>3.3005120970981457E-3</v>
      </c>
      <c r="H400" s="35"/>
      <c r="I400" s="26">
        <v>0</v>
      </c>
      <c r="J400" s="26">
        <f>Table1[[#This Row],[Column6]]-Table1[[#This Row],[Column8]]-Table1[[#This Row],[Column9]]</f>
        <v>75385</v>
      </c>
      <c r="K400" s="36">
        <f t="shared" si="13"/>
        <v>3.3029987030740648E-3</v>
      </c>
      <c r="L400" s="26">
        <f>ROUND(D$441*Table1[[#This Row],[Column11]],2)+0</f>
        <v>3785.09</v>
      </c>
      <c r="M400" s="26"/>
      <c r="N400" s="26">
        <f>Table1[[#This Row],[Column10]]+Table1[[#This Row],[Column12]]+Table1[[#This Row],[Column13]]</f>
        <v>79170.09</v>
      </c>
    </row>
    <row r="401" spans="1:14" x14ac:dyDescent="0.35">
      <c r="A401" s="29" t="s">
        <v>411</v>
      </c>
      <c r="B401" s="30">
        <v>6354</v>
      </c>
      <c r="C401" s="32">
        <v>324</v>
      </c>
      <c r="D401" s="32"/>
      <c r="E401" s="32">
        <v>324</v>
      </c>
      <c r="F401" s="33">
        <v>17150</v>
      </c>
      <c r="G401" s="34">
        <f t="shared" si="12"/>
        <v>7.5086267115783247E-4</v>
      </c>
      <c r="H401" s="35"/>
      <c r="I401" s="26">
        <v>0</v>
      </c>
      <c r="J401" s="26">
        <f>Table1[[#This Row],[Column6]]-Table1[[#This Row],[Column8]]-Table1[[#This Row],[Column9]]</f>
        <v>17150</v>
      </c>
      <c r="K401" s="36">
        <f t="shared" si="13"/>
        <v>7.5142837113112968E-4</v>
      </c>
      <c r="L401" s="26">
        <f>ROUND(D$441*Table1[[#This Row],[Column11]],2)+0</f>
        <v>861.1</v>
      </c>
      <c r="M401" s="26"/>
      <c r="N401" s="26">
        <f>Table1[[#This Row],[Column10]]+Table1[[#This Row],[Column12]]+Table1[[#This Row],[Column13]]</f>
        <v>18011.099999999999</v>
      </c>
    </row>
    <row r="402" spans="1:14" x14ac:dyDescent="0.35">
      <c r="A402" s="29" t="s">
        <v>412</v>
      </c>
      <c r="B402" s="30">
        <v>6384</v>
      </c>
      <c r="C402" s="32">
        <v>555</v>
      </c>
      <c r="D402" s="32">
        <v>42</v>
      </c>
      <c r="E402" s="32">
        <v>597</v>
      </c>
      <c r="F402" s="33">
        <v>40030</v>
      </c>
      <c r="G402" s="34">
        <f t="shared" si="12"/>
        <v>1.7525966604342875E-3</v>
      </c>
      <c r="H402" s="35"/>
      <c r="I402" s="26">
        <v>0</v>
      </c>
      <c r="J402" s="26">
        <f>Table1[[#This Row],[Column6]]-Table1[[#This Row],[Column8]]-Table1[[#This Row],[Column9]]</f>
        <v>40030</v>
      </c>
      <c r="K402" s="36">
        <f t="shared" si="13"/>
        <v>1.7539170668442637E-3</v>
      </c>
      <c r="L402" s="26">
        <f>ROUND(D$441*Table1[[#This Row],[Column11]],2)+0</f>
        <v>2009.91</v>
      </c>
      <c r="M402" s="26"/>
      <c r="N402" s="26">
        <f>Table1[[#This Row],[Column10]]+Table1[[#This Row],[Column12]]+Table1[[#This Row],[Column13]]</f>
        <v>42039.91</v>
      </c>
    </row>
    <row r="403" spans="1:14" x14ac:dyDescent="0.35">
      <c r="A403" s="29" t="s">
        <v>413</v>
      </c>
      <c r="B403" s="30">
        <v>6412</v>
      </c>
      <c r="C403" s="32">
        <v>420</v>
      </c>
      <c r="D403" s="32"/>
      <c r="E403" s="32">
        <v>420</v>
      </c>
      <c r="F403" s="33">
        <v>13465</v>
      </c>
      <c r="G403" s="34">
        <f t="shared" si="12"/>
        <v>5.8952570653878801E-4</v>
      </c>
      <c r="H403" s="35"/>
      <c r="I403" s="26">
        <v>0</v>
      </c>
      <c r="J403" s="26">
        <f>Table1[[#This Row],[Column6]]-Table1[[#This Row],[Column8]]-Table1[[#This Row],[Column9]]</f>
        <v>13465</v>
      </c>
      <c r="K403" s="36">
        <f t="shared" si="13"/>
        <v>5.8996985523502405E-4</v>
      </c>
      <c r="L403" s="26">
        <f>ROUND(D$441*Table1[[#This Row],[Column11]],2)+0</f>
        <v>676.08</v>
      </c>
      <c r="M403" s="26"/>
      <c r="N403" s="26">
        <f>Table1[[#This Row],[Column10]]+Table1[[#This Row],[Column12]]+Table1[[#This Row],[Column13]]</f>
        <v>14141.08</v>
      </c>
    </row>
    <row r="404" spans="1:14" x14ac:dyDescent="0.35">
      <c r="A404" s="29" t="s">
        <v>414</v>
      </c>
      <c r="B404" s="30">
        <v>6440</v>
      </c>
      <c r="C404" s="32">
        <v>108</v>
      </c>
      <c r="D404" s="32"/>
      <c r="E404" s="32">
        <v>108</v>
      </c>
      <c r="F404" s="33">
        <v>5835</v>
      </c>
      <c r="G404" s="34">
        <f t="shared" si="12"/>
        <v>2.5546843651346661E-4</v>
      </c>
      <c r="H404" s="35"/>
      <c r="I404" s="26">
        <v>0</v>
      </c>
      <c r="J404" s="26">
        <f>Table1[[#This Row],[Column6]]-Table1[[#This Row],[Column8]]-Table1[[#This Row],[Column9]]</f>
        <v>5835</v>
      </c>
      <c r="K404" s="36">
        <f t="shared" si="13"/>
        <v>2.5566090644607239E-4</v>
      </c>
      <c r="L404" s="26">
        <f>ROUND(D$441*Table1[[#This Row],[Column11]],2)+0</f>
        <v>292.98</v>
      </c>
      <c r="M404" s="26"/>
      <c r="N404" s="26">
        <f>Table1[[#This Row],[Column10]]+Table1[[#This Row],[Column12]]+Table1[[#This Row],[Column13]]</f>
        <v>6127.98</v>
      </c>
    </row>
    <row r="405" spans="1:14" x14ac:dyDescent="0.35">
      <c r="A405" s="29" t="s">
        <v>415</v>
      </c>
      <c r="B405" s="30">
        <v>6419</v>
      </c>
      <c r="C405" s="32"/>
      <c r="D405" s="32">
        <v>15</v>
      </c>
      <c r="E405" s="32">
        <v>15</v>
      </c>
      <c r="F405" s="33">
        <v>525</v>
      </c>
      <c r="G405" s="34">
        <f t="shared" si="12"/>
        <v>2.298559197421936E-5</v>
      </c>
      <c r="H405" s="35"/>
      <c r="I405" s="26">
        <v>0</v>
      </c>
      <c r="J405" s="26">
        <f>Table1[[#This Row],[Column6]]-Table1[[#This Row],[Column8]]-Table1[[#This Row],[Column9]]</f>
        <v>525</v>
      </c>
      <c r="K405" s="36">
        <f t="shared" si="13"/>
        <v>2.3002909320340706E-5</v>
      </c>
      <c r="L405" s="26">
        <f>ROUND(D$441*Table1[[#This Row],[Column11]],2)+0</f>
        <v>26.36</v>
      </c>
      <c r="M405" s="26"/>
      <c r="N405" s="26">
        <f>Table1[[#This Row],[Column10]]+Table1[[#This Row],[Column12]]+Table1[[#This Row],[Column13]]</f>
        <v>551.36</v>
      </c>
    </row>
    <row r="406" spans="1:14" x14ac:dyDescent="0.35">
      <c r="A406" s="29" t="s">
        <v>416</v>
      </c>
      <c r="B406" s="30">
        <v>6426</v>
      </c>
      <c r="C406" s="32">
        <v>652</v>
      </c>
      <c r="D406" s="32">
        <v>17</v>
      </c>
      <c r="E406" s="32">
        <v>669</v>
      </c>
      <c r="F406" s="33">
        <v>53295</v>
      </c>
      <c r="G406" s="34">
        <f t="shared" si="12"/>
        <v>2.3333659509828966E-3</v>
      </c>
      <c r="H406" s="35"/>
      <c r="I406" s="26">
        <v>0</v>
      </c>
      <c r="J406" s="26">
        <f>Table1[[#This Row],[Column6]]-Table1[[#This Row],[Column8]]-Table1[[#This Row],[Column9]]</f>
        <v>53295</v>
      </c>
      <c r="K406" s="36">
        <f t="shared" si="13"/>
        <v>2.3351239090048724E-3</v>
      </c>
      <c r="L406" s="26">
        <f>ROUND(D$441*Table1[[#This Row],[Column11]],2)+0</f>
        <v>2675.95</v>
      </c>
      <c r="M406" s="26"/>
      <c r="N406" s="26">
        <f>Table1[[#This Row],[Column10]]+Table1[[#This Row],[Column12]]+Table1[[#This Row],[Column13]]</f>
        <v>55970.95</v>
      </c>
    </row>
    <row r="407" spans="1:14" x14ac:dyDescent="0.35">
      <c r="A407" s="29" t="s">
        <v>417</v>
      </c>
      <c r="B407" s="30">
        <v>6461</v>
      </c>
      <c r="C407" s="32">
        <v>930</v>
      </c>
      <c r="D407" s="32">
        <v>7</v>
      </c>
      <c r="E407" s="32">
        <v>937</v>
      </c>
      <c r="F407" s="33">
        <v>40290</v>
      </c>
      <c r="G407" s="34">
        <f t="shared" si="12"/>
        <v>1.7639800012215201E-3</v>
      </c>
      <c r="H407" s="35"/>
      <c r="I407" s="26">
        <v>0</v>
      </c>
      <c r="J407" s="26">
        <f>Table1[[#This Row],[Column6]]-Table1[[#This Row],[Column8]]-Table1[[#This Row],[Column9]]</f>
        <v>40290</v>
      </c>
      <c r="K407" s="36">
        <f t="shared" si="13"/>
        <v>1.7653089838410038E-3</v>
      </c>
      <c r="L407" s="26">
        <f>ROUND(D$441*Table1[[#This Row],[Column11]],2)+0</f>
        <v>2022.96</v>
      </c>
      <c r="M407" s="26"/>
      <c r="N407" s="26">
        <f>Table1[[#This Row],[Column10]]+Table1[[#This Row],[Column12]]+Table1[[#This Row],[Column13]]</f>
        <v>42312.959999999999</v>
      </c>
    </row>
    <row r="408" spans="1:14" x14ac:dyDescent="0.35">
      <c r="A408" s="29" t="s">
        <v>418</v>
      </c>
      <c r="B408" s="30">
        <v>6470</v>
      </c>
      <c r="C408" s="32">
        <v>946</v>
      </c>
      <c r="D408" s="32">
        <v>59</v>
      </c>
      <c r="E408" s="31">
        <v>1005</v>
      </c>
      <c r="F408" s="33">
        <v>23775</v>
      </c>
      <c r="G408" s="34">
        <f t="shared" si="12"/>
        <v>1.0409189508325052E-3</v>
      </c>
      <c r="H408" s="35"/>
      <c r="I408" s="26">
        <v>0</v>
      </c>
      <c r="J408" s="26">
        <f>Table1[[#This Row],[Column6]]-Table1[[#This Row],[Column8]]-Table1[[#This Row],[Column9]]</f>
        <v>23775</v>
      </c>
      <c r="K408" s="36">
        <f t="shared" si="13"/>
        <v>1.0417031792211433E-3</v>
      </c>
      <c r="L408" s="26">
        <f>ROUND(D$441*Table1[[#This Row],[Column11]],2)+0</f>
        <v>1193.74</v>
      </c>
      <c r="M408" s="26"/>
      <c r="N408" s="26">
        <f>Table1[[#This Row],[Column10]]+Table1[[#This Row],[Column12]]+Table1[[#This Row],[Column13]]</f>
        <v>24968.74</v>
      </c>
    </row>
    <row r="409" spans="1:14" x14ac:dyDescent="0.35">
      <c r="A409" s="29" t="s">
        <v>419</v>
      </c>
      <c r="B409" s="30">
        <v>6475</v>
      </c>
      <c r="C409" s="32">
        <v>430</v>
      </c>
      <c r="D409" s="32"/>
      <c r="E409" s="32">
        <v>430</v>
      </c>
      <c r="F409" s="33">
        <v>49895</v>
      </c>
      <c r="G409" s="34">
        <f t="shared" si="12"/>
        <v>2.1845068791498572E-3</v>
      </c>
      <c r="H409" s="35"/>
      <c r="I409" s="26">
        <v>0</v>
      </c>
      <c r="J409" s="26">
        <f>Table1[[#This Row],[Column6]]-Table1[[#This Row],[Column8]]-Table1[[#This Row],[Column9]]</f>
        <v>49895</v>
      </c>
      <c r="K409" s="36">
        <f t="shared" si="13"/>
        <v>2.1861526867398085E-3</v>
      </c>
      <c r="L409" s="26">
        <f>ROUND(D$441*Table1[[#This Row],[Column11]],2)+0</f>
        <v>2505.23</v>
      </c>
      <c r="M409" s="26"/>
      <c r="N409" s="26">
        <f>Table1[[#This Row],[Column10]]+Table1[[#This Row],[Column12]]+Table1[[#This Row],[Column13]]</f>
        <v>52400.23</v>
      </c>
    </row>
    <row r="410" spans="1:14" x14ac:dyDescent="0.35">
      <c r="A410" s="29" t="s">
        <v>420</v>
      </c>
      <c r="B410" s="30">
        <v>6482</v>
      </c>
      <c r="C410" s="32">
        <v>368</v>
      </c>
      <c r="D410" s="32"/>
      <c r="E410" s="32">
        <v>368</v>
      </c>
      <c r="F410" s="33">
        <v>8300</v>
      </c>
      <c r="G410" s="34">
        <f t="shared" si="12"/>
        <v>3.6339126359242037E-4</v>
      </c>
      <c r="H410" s="35"/>
      <c r="I410" s="26">
        <v>0</v>
      </c>
      <c r="J410" s="26">
        <f>Table1[[#This Row],[Column6]]-Table1[[#This Row],[Column8]]-Table1[[#This Row],[Column9]]</f>
        <v>8300</v>
      </c>
      <c r="K410" s="36">
        <f t="shared" si="13"/>
        <v>3.6366504258824353E-4</v>
      </c>
      <c r="L410" s="26">
        <f>ROUND(D$441*Table1[[#This Row],[Column11]],2)+0</f>
        <v>416.74</v>
      </c>
      <c r="M410" s="26"/>
      <c r="N410" s="26">
        <f>Table1[[#This Row],[Column10]]+Table1[[#This Row],[Column12]]+Table1[[#This Row],[Column13]]</f>
        <v>8716.74</v>
      </c>
    </row>
    <row r="411" spans="1:14" x14ac:dyDescent="0.35">
      <c r="A411" s="29" t="s">
        <v>421</v>
      </c>
      <c r="B411" s="30">
        <v>6545</v>
      </c>
      <c r="C411" s="32">
        <v>896</v>
      </c>
      <c r="D411" s="32"/>
      <c r="E411" s="32">
        <v>896</v>
      </c>
      <c r="F411" s="33">
        <v>37030</v>
      </c>
      <c r="G411" s="34">
        <f t="shared" si="12"/>
        <v>1.6212504205816054E-3</v>
      </c>
      <c r="H411" s="35"/>
      <c r="I411" s="26">
        <v>0</v>
      </c>
      <c r="J411" s="26">
        <f>Table1[[#This Row],[Column6]]-Table1[[#This Row],[Column8]]-Table1[[#This Row],[Column9]]</f>
        <v>37030</v>
      </c>
      <c r="K411" s="36">
        <f t="shared" si="13"/>
        <v>1.622471870728031E-3</v>
      </c>
      <c r="L411" s="26">
        <f>ROUND(D$441*Table1[[#This Row],[Column11]],2)+0</f>
        <v>1859.28</v>
      </c>
      <c r="M411" s="26"/>
      <c r="N411" s="26">
        <f>Table1[[#This Row],[Column10]]+Table1[[#This Row],[Column12]]+Table1[[#This Row],[Column13]]</f>
        <v>38889.279999999999</v>
      </c>
    </row>
    <row r="412" spans="1:14" x14ac:dyDescent="0.35">
      <c r="A412" s="29" t="s">
        <v>422</v>
      </c>
      <c r="B412" s="30">
        <v>6608</v>
      </c>
      <c r="C412" s="31">
        <v>1244</v>
      </c>
      <c r="D412" s="32"/>
      <c r="E412" s="31">
        <v>1244</v>
      </c>
      <c r="F412" s="33">
        <v>74415</v>
      </c>
      <c r="G412" s="34">
        <f t="shared" si="12"/>
        <v>3.2580434795457785E-3</v>
      </c>
      <c r="H412" s="35"/>
      <c r="I412" s="26">
        <v>0</v>
      </c>
      <c r="J412" s="26">
        <f>Table1[[#This Row],[Column6]]-Table1[[#This Row],[Column8]]-Table1[[#This Row],[Column9]]</f>
        <v>74415</v>
      </c>
      <c r="K412" s="36">
        <f t="shared" si="13"/>
        <v>3.2604980896631499E-3</v>
      </c>
      <c r="L412" s="26">
        <f>ROUND(D$441*Table1[[#This Row],[Column11]],2)+0</f>
        <v>3736.38</v>
      </c>
      <c r="M412" s="26"/>
      <c r="N412" s="26">
        <f>Table1[[#This Row],[Column10]]+Table1[[#This Row],[Column12]]+Table1[[#This Row],[Column13]]</f>
        <v>78151.38</v>
      </c>
    </row>
    <row r="413" spans="1:14" x14ac:dyDescent="0.35">
      <c r="A413" s="29" t="s">
        <v>423</v>
      </c>
      <c r="B413" s="30">
        <v>6615</v>
      </c>
      <c r="C413" s="32">
        <v>268</v>
      </c>
      <c r="D413" s="32"/>
      <c r="E413" s="32">
        <v>268</v>
      </c>
      <c r="F413" s="33">
        <v>26815</v>
      </c>
      <c r="G413" s="34">
        <f t="shared" si="12"/>
        <v>1.1740164738832232E-3</v>
      </c>
      <c r="H413" s="35"/>
      <c r="I413" s="26">
        <v>0</v>
      </c>
      <c r="J413" s="26">
        <f>Table1[[#This Row],[Column6]]-Table1[[#This Row],[Column8]]-Table1[[#This Row],[Column9]]</f>
        <v>26815</v>
      </c>
      <c r="K413" s="36">
        <f t="shared" si="13"/>
        <v>1.1749009779522591E-3</v>
      </c>
      <c r="L413" s="26">
        <f>ROUND(D$441*Table1[[#This Row],[Column11]],2)+0</f>
        <v>1346.38</v>
      </c>
      <c r="M413" s="26"/>
      <c r="N413" s="26">
        <f>Table1[[#This Row],[Column10]]+Table1[[#This Row],[Column12]]+Table1[[#This Row],[Column13]]</f>
        <v>28161.38</v>
      </c>
    </row>
    <row r="414" spans="1:14" x14ac:dyDescent="0.35">
      <c r="A414" s="29" t="s">
        <v>424</v>
      </c>
      <c r="B414" s="30">
        <v>6678</v>
      </c>
      <c r="C414" s="31">
        <v>1205</v>
      </c>
      <c r="D414" s="32">
        <v>15</v>
      </c>
      <c r="E414" s="31">
        <v>1220</v>
      </c>
      <c r="F414" s="33">
        <v>77935</v>
      </c>
      <c r="G414" s="34">
        <f t="shared" si="12"/>
        <v>3.4121564009729254E-3</v>
      </c>
      <c r="H414" s="35"/>
      <c r="I414" s="26">
        <v>0</v>
      </c>
      <c r="J414" s="26">
        <f>Table1[[#This Row],[Column6]]-Table1[[#This Row],[Column8]]-Table1[[#This Row],[Column9]]</f>
        <v>77935</v>
      </c>
      <c r="K414" s="36">
        <f t="shared" si="13"/>
        <v>3.4147271197728628E-3</v>
      </c>
      <c r="L414" s="26">
        <f>ROUND(D$441*Table1[[#This Row],[Column11]],2)+0</f>
        <v>3913.12</v>
      </c>
      <c r="M414" s="26"/>
      <c r="N414" s="26">
        <f>Table1[[#This Row],[Column10]]+Table1[[#This Row],[Column12]]+Table1[[#This Row],[Column13]]</f>
        <v>81848.12</v>
      </c>
    </row>
    <row r="415" spans="1:14" x14ac:dyDescent="0.35">
      <c r="A415" s="29" t="s">
        <v>425</v>
      </c>
      <c r="B415" s="30">
        <v>469</v>
      </c>
      <c r="C415" s="32">
        <v>654</v>
      </c>
      <c r="D415" s="32">
        <v>22</v>
      </c>
      <c r="E415" s="32">
        <v>676</v>
      </c>
      <c r="F415" s="33">
        <v>23040</v>
      </c>
      <c r="G415" s="34">
        <f t="shared" si="12"/>
        <v>1.0087391220685981E-3</v>
      </c>
      <c r="H415" s="35"/>
      <c r="I415" s="26">
        <v>0</v>
      </c>
      <c r="J415" s="26">
        <f>Table1[[#This Row],[Column6]]-Table1[[#This Row],[Column8]]-Table1[[#This Row],[Column9]]</f>
        <v>23040</v>
      </c>
      <c r="K415" s="36">
        <f t="shared" si="13"/>
        <v>1.0094991061726664E-3</v>
      </c>
      <c r="L415" s="26">
        <f>ROUND(D$441*Table1[[#This Row],[Column11]],2)+0</f>
        <v>1156.8399999999999</v>
      </c>
      <c r="M415" s="26"/>
      <c r="N415" s="26">
        <f>Table1[[#This Row],[Column10]]+Table1[[#This Row],[Column12]]+Table1[[#This Row],[Column13]]</f>
        <v>24196.84</v>
      </c>
    </row>
    <row r="416" spans="1:14" x14ac:dyDescent="0.35">
      <c r="A416" s="29" t="s">
        <v>426</v>
      </c>
      <c r="B416" s="30">
        <v>6685</v>
      </c>
      <c r="C416" s="31">
        <v>3084</v>
      </c>
      <c r="D416" s="32">
        <v>248</v>
      </c>
      <c r="E416" s="31">
        <v>3332</v>
      </c>
      <c r="F416" s="33">
        <v>149795</v>
      </c>
      <c r="G416" s="34">
        <f t="shared" si="12"/>
        <v>6.5583366662441698E-3</v>
      </c>
      <c r="H416" s="35"/>
      <c r="I416" s="26">
        <v>0</v>
      </c>
      <c r="J416" s="26">
        <f>Table1[[#This Row],[Column6]]-Table1[[#This Row],[Column8]]-Table1[[#This Row],[Column9]]</f>
        <v>149795</v>
      </c>
      <c r="K416" s="36">
        <f t="shared" si="13"/>
        <v>6.5632777174103544E-3</v>
      </c>
      <c r="L416" s="26">
        <f>ROUND(D$441*Table1[[#This Row],[Column11]],2)+0</f>
        <v>7521.22</v>
      </c>
      <c r="M416" s="26"/>
      <c r="N416" s="26">
        <f>Table1[[#This Row],[Column10]]+Table1[[#This Row],[Column12]]+Table1[[#This Row],[Column13]]</f>
        <v>157316.22</v>
      </c>
    </row>
    <row r="417" spans="1:14" x14ac:dyDescent="0.35">
      <c r="A417" s="29" t="s">
        <v>427</v>
      </c>
      <c r="B417" s="30">
        <v>6692</v>
      </c>
      <c r="C417" s="32">
        <v>826</v>
      </c>
      <c r="D417" s="32"/>
      <c r="E417" s="32">
        <v>826</v>
      </c>
      <c r="F417" s="33">
        <v>71365</v>
      </c>
      <c r="G417" s="34">
        <f t="shared" si="12"/>
        <v>3.1245081356955518E-3</v>
      </c>
      <c r="H417" s="35"/>
      <c r="I417" s="26">
        <v>0</v>
      </c>
      <c r="J417" s="26">
        <f>Table1[[#This Row],[Column6]]-Table1[[#This Row],[Column8]]-Table1[[#This Row],[Column9]]</f>
        <v>71365</v>
      </c>
      <c r="K417" s="36">
        <f t="shared" si="13"/>
        <v>3.1268621402783135E-3</v>
      </c>
      <c r="L417" s="26">
        <f>ROUND(D$441*Table1[[#This Row],[Column11]],2)+0</f>
        <v>3583.24</v>
      </c>
      <c r="M417" s="26"/>
      <c r="N417" s="26">
        <f>Table1[[#This Row],[Column10]]+Table1[[#This Row],[Column12]]+Table1[[#This Row],[Column13]]</f>
        <v>74948.240000000005</v>
      </c>
    </row>
    <row r="418" spans="1:14" x14ac:dyDescent="0.35">
      <c r="A418" s="29" t="s">
        <v>428</v>
      </c>
      <c r="B418" s="30">
        <v>6713</v>
      </c>
      <c r="C418" s="32">
        <v>306</v>
      </c>
      <c r="D418" s="32">
        <v>26</v>
      </c>
      <c r="E418" s="32">
        <v>332</v>
      </c>
      <c r="F418" s="33">
        <v>16295</v>
      </c>
      <c r="G418" s="34">
        <f t="shared" si="12"/>
        <v>7.1342899279981805E-4</v>
      </c>
      <c r="H418" s="35"/>
      <c r="I418" s="26">
        <v>0</v>
      </c>
      <c r="J418" s="26">
        <f>Table1[[#This Row],[Column6]]-Table1[[#This Row],[Column8]]-Table1[[#This Row],[Column9]]</f>
        <v>16295</v>
      </c>
      <c r="K418" s="36">
        <f t="shared" si="13"/>
        <v>7.1396649023800342E-4</v>
      </c>
      <c r="L418" s="26">
        <f>ROUND(D$441*Table1[[#This Row],[Column11]],2)+0</f>
        <v>818.17</v>
      </c>
      <c r="M418" s="26"/>
      <c r="N418" s="26">
        <f>Table1[[#This Row],[Column10]]+Table1[[#This Row],[Column12]]+Table1[[#This Row],[Column13]]</f>
        <v>17113.169999999998</v>
      </c>
    </row>
    <row r="419" spans="1:14" x14ac:dyDescent="0.35">
      <c r="A419" s="29" t="s">
        <v>429</v>
      </c>
      <c r="B419" s="30">
        <v>6720</v>
      </c>
      <c r="C419" s="32">
        <v>433</v>
      </c>
      <c r="D419" s="32"/>
      <c r="E419" s="32">
        <v>433</v>
      </c>
      <c r="F419" s="33">
        <v>15695</v>
      </c>
      <c r="G419" s="34">
        <f t="shared" si="12"/>
        <v>6.871597448292816E-4</v>
      </c>
      <c r="H419" s="35"/>
      <c r="I419" s="26">
        <v>0</v>
      </c>
      <c r="J419" s="26">
        <f>Table1[[#This Row],[Column6]]-Table1[[#This Row],[Column8]]-Table1[[#This Row],[Column9]]</f>
        <v>15695</v>
      </c>
      <c r="K419" s="36">
        <f t="shared" si="13"/>
        <v>6.8767745101475694E-4</v>
      </c>
      <c r="L419" s="26">
        <f>ROUND(D$441*Table1[[#This Row],[Column11]],2)+0</f>
        <v>788.05</v>
      </c>
      <c r="M419" s="26"/>
      <c r="N419" s="26">
        <f>Table1[[#This Row],[Column10]]+Table1[[#This Row],[Column12]]+Table1[[#This Row],[Column13]]</f>
        <v>16483.05</v>
      </c>
    </row>
    <row r="420" spans="1:14" x14ac:dyDescent="0.35">
      <c r="A420" s="29" t="s">
        <v>430</v>
      </c>
      <c r="B420" s="30">
        <v>6734</v>
      </c>
      <c r="C420" s="31">
        <v>1232</v>
      </c>
      <c r="D420" s="32">
        <v>122</v>
      </c>
      <c r="E420" s="31">
        <v>1354</v>
      </c>
      <c r="F420" s="33">
        <v>46280</v>
      </c>
      <c r="G420" s="34">
        <f t="shared" si="12"/>
        <v>2.0262346601273751E-3</v>
      </c>
      <c r="H420" s="35"/>
      <c r="I420" s="26">
        <v>0</v>
      </c>
      <c r="J420" s="26">
        <f>Table1[[#This Row],[Column6]]-Table1[[#This Row],[Column8]]-Table1[[#This Row],[Column9]]</f>
        <v>46280</v>
      </c>
      <c r="K420" s="36">
        <f t="shared" si="13"/>
        <v>2.0277612254197483E-3</v>
      </c>
      <c r="L420" s="26">
        <f>ROUND(D$441*Table1[[#This Row],[Column11]],2)+0</f>
        <v>2323.7199999999998</v>
      </c>
      <c r="M420" s="26"/>
      <c r="N420" s="26">
        <f>Table1[[#This Row],[Column10]]+Table1[[#This Row],[Column12]]+Table1[[#This Row],[Column13]]</f>
        <v>48603.72</v>
      </c>
    </row>
    <row r="421" spans="1:14" x14ac:dyDescent="0.35">
      <c r="A421" s="29" t="s">
        <v>431</v>
      </c>
      <c r="B421" s="30">
        <v>6748</v>
      </c>
      <c r="C421" s="32">
        <v>304</v>
      </c>
      <c r="D421" s="32"/>
      <c r="E421" s="32">
        <v>304</v>
      </c>
      <c r="F421" s="33">
        <v>13500</v>
      </c>
      <c r="G421" s="34">
        <f t="shared" si="12"/>
        <v>5.9105807933706924E-4</v>
      </c>
      <c r="H421" s="37"/>
      <c r="I421" s="26">
        <v>0</v>
      </c>
      <c r="J421" s="26">
        <f>Table1[[#This Row],[Column6]]-Table1[[#This Row],[Column8]]-Table1[[#This Row],[Column9]]</f>
        <v>13500</v>
      </c>
      <c r="K421" s="36">
        <f t="shared" si="13"/>
        <v>5.9150338252304672E-4</v>
      </c>
      <c r="L421" s="26">
        <f>ROUND(D$441*Table1[[#This Row],[Column11]],2)+0</f>
        <v>677.84</v>
      </c>
      <c r="M421" s="26"/>
      <c r="N421" s="26">
        <f>Table1[[#This Row],[Column10]]+Table1[[#This Row],[Column12]]+Table1[[#This Row],[Column13]]</f>
        <v>14177.84</v>
      </c>
    </row>
    <row r="422" spans="1:14" ht="7.5" customHeight="1" x14ac:dyDescent="0.35">
      <c r="A422" s="38"/>
      <c r="B422" s="39"/>
      <c r="C422" s="40"/>
      <c r="D422" s="40"/>
      <c r="E422" s="40"/>
      <c r="F422" s="41"/>
      <c r="G422" s="42"/>
      <c r="H422" s="43"/>
      <c r="I422" s="44"/>
      <c r="J422" s="44"/>
      <c r="K422" s="42"/>
      <c r="L422" s="44"/>
      <c r="M422" s="42"/>
      <c r="N422" s="42"/>
    </row>
    <row r="423" spans="1:14" hidden="1" x14ac:dyDescent="0.35">
      <c r="A423" s="45" t="s">
        <v>440</v>
      </c>
      <c r="B423" s="46" t="s">
        <v>441</v>
      </c>
      <c r="C423" s="47" t="s">
        <v>442</v>
      </c>
      <c r="D423" s="47" t="s">
        <v>443</v>
      </c>
      <c r="E423" s="47" t="s">
        <v>444</v>
      </c>
      <c r="F423" s="48" t="s">
        <v>445</v>
      </c>
      <c r="G423" s="49" t="s">
        <v>446</v>
      </c>
      <c r="H423" s="50" t="s">
        <v>453</v>
      </c>
      <c r="I423" s="50" t="s">
        <v>455</v>
      </c>
      <c r="J423" s="50" t="s">
        <v>456</v>
      </c>
      <c r="K423" s="51" t="s">
        <v>457</v>
      </c>
      <c r="L423" s="50" t="s">
        <v>465</v>
      </c>
      <c r="M423" s="52" t="s">
        <v>466</v>
      </c>
      <c r="N423" s="52" t="s">
        <v>467</v>
      </c>
    </row>
    <row r="424" spans="1:14" x14ac:dyDescent="0.35">
      <c r="A424" s="53" t="s">
        <v>336</v>
      </c>
      <c r="B424" s="30">
        <v>8001</v>
      </c>
      <c r="C424" s="32">
        <v>268</v>
      </c>
      <c r="D424" s="32"/>
      <c r="E424" s="32">
        <v>268</v>
      </c>
      <c r="F424" s="33">
        <v>10925</v>
      </c>
      <c r="G424" s="34">
        <f t="shared" ref="G424:G431" si="14">F424/F$431</f>
        <v>4.7831922346351717E-4</v>
      </c>
      <c r="H424" s="54">
        <v>0</v>
      </c>
      <c r="I424" s="54">
        <v>0</v>
      </c>
      <c r="J424" s="26">
        <f>Table2[[#This Row],[Column6]]-Table2[[#This Row],[Column8]]</f>
        <v>10925</v>
      </c>
      <c r="K424" s="36">
        <f>Table2[[#This Row],[Column10]]/J$431</f>
        <v>4.7867958918994708E-4</v>
      </c>
      <c r="L424" s="26">
        <f>ROUND(D$441*Table2[[#This Row],[Column11]],2)</f>
        <v>548.54999999999995</v>
      </c>
      <c r="M424" s="55">
        <v>0</v>
      </c>
      <c r="N424" s="26">
        <f>Table2[[#This Row],[Column10]]+Table2[[#This Row],[Column12]]</f>
        <v>11473.55</v>
      </c>
    </row>
    <row r="425" spans="1:14" x14ac:dyDescent="0.35">
      <c r="A425" s="56" t="s">
        <v>236</v>
      </c>
      <c r="B425" s="30">
        <v>8106</v>
      </c>
      <c r="C425" s="32">
        <v>972</v>
      </c>
      <c r="D425" s="32"/>
      <c r="E425" s="32">
        <v>972</v>
      </c>
      <c r="F425" s="33">
        <v>75390</v>
      </c>
      <c r="G425" s="34">
        <f t="shared" si="14"/>
        <v>3.3007310074979002E-3</v>
      </c>
      <c r="H425" s="57"/>
      <c r="I425" s="54">
        <v>0</v>
      </c>
      <c r="J425" s="26">
        <f>Table2[[#This Row],[Column6]]-Table2[[#This Row],[Column8]]</f>
        <v>75390</v>
      </c>
      <c r="K425" s="36">
        <f>Table2[[#This Row],[Column10]]/J$431</f>
        <v>3.3032177784009255E-3</v>
      </c>
      <c r="L425" s="26">
        <f>ROUND(D$441*Table2[[#This Row],[Column11]],2)</f>
        <v>3785.34</v>
      </c>
      <c r="M425" s="55">
        <v>0</v>
      </c>
      <c r="N425" s="26">
        <f>Table2[[#This Row],[Column10]]+Table2[[#This Row],[Column12]]</f>
        <v>79175.34</v>
      </c>
    </row>
    <row r="426" spans="1:14" x14ac:dyDescent="0.35">
      <c r="A426" s="53" t="s">
        <v>90</v>
      </c>
      <c r="B426" s="30">
        <v>8109</v>
      </c>
      <c r="C426" s="32">
        <v>241</v>
      </c>
      <c r="D426" s="32"/>
      <c r="E426" s="32">
        <v>241</v>
      </c>
      <c r="F426" s="33">
        <v>10985</v>
      </c>
      <c r="G426" s="34">
        <f t="shared" si="14"/>
        <v>4.8094614826057081E-4</v>
      </c>
      <c r="H426" s="57"/>
      <c r="I426" s="54">
        <v>0</v>
      </c>
      <c r="J426" s="26">
        <f>Table2[[#This Row],[Column6]]-Table2[[#This Row],[Column8]]</f>
        <v>10985</v>
      </c>
      <c r="K426" s="36">
        <f>Table2[[#This Row],[Column10]]/J$431</f>
        <v>4.8130849311227173E-4</v>
      </c>
      <c r="L426" s="26">
        <f>ROUND(D$441*Table2[[#This Row],[Column11]],2)</f>
        <v>551.55999999999995</v>
      </c>
      <c r="M426" s="55">
        <v>0</v>
      </c>
      <c r="N426" s="26">
        <f>Table2[[#This Row],[Column10]]+Table2[[#This Row],[Column12]]</f>
        <v>11536.56</v>
      </c>
    </row>
    <row r="427" spans="1:14" x14ac:dyDescent="0.35">
      <c r="A427" s="53" t="s">
        <v>234</v>
      </c>
      <c r="B427" s="30">
        <v>8127</v>
      </c>
      <c r="C427" s="32">
        <v>233</v>
      </c>
      <c r="D427" s="32"/>
      <c r="E427" s="32">
        <v>233</v>
      </c>
      <c r="F427" s="33">
        <v>9500</v>
      </c>
      <c r="G427" s="34">
        <f t="shared" si="14"/>
        <v>4.1592975953349317E-4</v>
      </c>
      <c r="H427" s="57"/>
      <c r="I427" s="54">
        <v>0</v>
      </c>
      <c r="J427" s="26">
        <f>Table2[[#This Row],[Column6]]-Table2[[#This Row],[Column8]]</f>
        <v>9500</v>
      </c>
      <c r="K427" s="36">
        <f>Table2[[#This Row],[Column10]]/J$431</f>
        <v>4.162431210347366E-4</v>
      </c>
      <c r="L427" s="26">
        <f>ROUND(D$441*Table2[[#This Row],[Column11]],2)</f>
        <v>477</v>
      </c>
      <c r="M427" s="55">
        <v>0</v>
      </c>
      <c r="N427" s="26">
        <f>Table2[[#This Row],[Column10]]+Table2[[#This Row],[Column12]]</f>
        <v>9977</v>
      </c>
    </row>
    <row r="428" spans="1:14" x14ac:dyDescent="0.35">
      <c r="A428" s="56" t="s">
        <v>237</v>
      </c>
      <c r="B428" s="30">
        <v>8128</v>
      </c>
      <c r="C428" s="32">
        <v>188</v>
      </c>
      <c r="D428" s="32"/>
      <c r="E428" s="32">
        <v>188</v>
      </c>
      <c r="F428" s="33">
        <v>8105</v>
      </c>
      <c r="G428" s="34">
        <f t="shared" si="14"/>
        <v>3.5485375800199605E-4</v>
      </c>
      <c r="H428" s="57"/>
      <c r="I428" s="54">
        <v>0</v>
      </c>
      <c r="J428" s="26">
        <f>Table2[[#This Row],[Column6]]-Table2[[#This Row],[Column8]]</f>
        <v>8105</v>
      </c>
      <c r="K428" s="36">
        <f>Table2[[#This Row],[Column10]]/J$431</f>
        <v>3.5512110484068845E-4</v>
      </c>
      <c r="L428" s="26">
        <f>ROUND(D$441*Table2[[#This Row],[Column11]],2)</f>
        <v>406.95</v>
      </c>
      <c r="M428" s="55">
        <v>0</v>
      </c>
      <c r="N428" s="26">
        <f>Table2[[#This Row],[Column10]]+Table2[[#This Row],[Column12]]</f>
        <v>8511.9500000000007</v>
      </c>
    </row>
    <row r="429" spans="1:14" x14ac:dyDescent="0.35">
      <c r="A429" s="56" t="s">
        <v>232</v>
      </c>
      <c r="B429" s="30">
        <v>8129</v>
      </c>
      <c r="C429" s="32">
        <v>330</v>
      </c>
      <c r="D429" s="32"/>
      <c r="E429" s="32">
        <v>330</v>
      </c>
      <c r="F429" s="33">
        <v>12415</v>
      </c>
      <c r="G429" s="34">
        <f t="shared" si="14"/>
        <v>5.4355452259034927E-4</v>
      </c>
      <c r="H429" s="57"/>
      <c r="I429" s="54">
        <v>0</v>
      </c>
      <c r="J429" s="26">
        <f>Table2[[#This Row],[Column6]]-Table2[[#This Row],[Column8]]</f>
        <v>12415</v>
      </c>
      <c r="K429" s="36">
        <f>Table2[[#This Row],[Column10]]/J$431</f>
        <v>5.4396403659434265E-4</v>
      </c>
      <c r="L429" s="26">
        <f>ROUND(D$441*Table2[[#This Row],[Column11]],2)</f>
        <v>623.36</v>
      </c>
      <c r="M429" s="55">
        <v>0</v>
      </c>
      <c r="N429" s="26">
        <f>Table2[[#This Row],[Column10]]+Table2[[#This Row],[Column12]]</f>
        <v>13038.36</v>
      </c>
    </row>
    <row r="430" spans="1:14" ht="16" thickBot="1" x14ac:dyDescent="0.4">
      <c r="A430" s="140" t="s">
        <v>184</v>
      </c>
      <c r="B430" s="141">
        <v>8135</v>
      </c>
      <c r="C430" s="58">
        <v>34</v>
      </c>
      <c r="D430" s="58"/>
      <c r="E430" s="58">
        <v>34</v>
      </c>
      <c r="F430" s="59">
        <v>1190</v>
      </c>
      <c r="G430" s="34">
        <f t="shared" si="14"/>
        <v>5.2100675141563884E-5</v>
      </c>
      <c r="H430" s="60"/>
      <c r="I430" s="54">
        <v>0</v>
      </c>
      <c r="J430" s="26">
        <f>Table2[[#This Row],[Column6]]-Table2[[#This Row],[Column8]]</f>
        <v>1190</v>
      </c>
      <c r="K430" s="36">
        <f>Table2[[#This Row],[Column10]]/J$431</f>
        <v>5.2139927792772267E-5</v>
      </c>
      <c r="L430" s="26">
        <f>ROUND(D$441*Table2[[#This Row],[Column11]],2)</f>
        <v>59.75</v>
      </c>
      <c r="M430" s="55">
        <v>0</v>
      </c>
      <c r="N430" s="26">
        <f>Table2[[#This Row],[Column10]]+Table2[[#This Row],[Column12]]</f>
        <v>1249.75</v>
      </c>
    </row>
    <row r="431" spans="1:14" s="3" customFormat="1" ht="18" customHeight="1" thickBot="1" x14ac:dyDescent="0.4">
      <c r="A431" s="163" t="s">
        <v>432</v>
      </c>
      <c r="B431" s="164"/>
      <c r="C431" s="139">
        <v>448381</v>
      </c>
      <c r="D431" s="61">
        <v>27587</v>
      </c>
      <c r="E431" s="61">
        <v>475968</v>
      </c>
      <c r="F431" s="62">
        <v>22840395</v>
      </c>
      <c r="G431" s="138">
        <f t="shared" si="14"/>
        <v>1</v>
      </c>
      <c r="H431" s="63">
        <f t="shared" ref="H431:N431" si="15">SUM(H7:H430)</f>
        <v>17195</v>
      </c>
      <c r="I431" s="63">
        <f t="shared" si="15"/>
        <v>0</v>
      </c>
      <c r="J431" s="64">
        <f t="shared" si="15"/>
        <v>22823200</v>
      </c>
      <c r="K431" s="65">
        <f t="shared" si="15"/>
        <v>1</v>
      </c>
      <c r="L431" s="66">
        <f t="shared" si="15"/>
        <v>1145954.9999999986</v>
      </c>
      <c r="M431" s="63">
        <f t="shared" si="15"/>
        <v>-4155</v>
      </c>
      <c r="N431" s="66">
        <f t="shared" si="15"/>
        <v>23964999.999999989</v>
      </c>
    </row>
    <row r="432" spans="1:14" ht="15" hidden="1" customHeight="1" thickBot="1" x14ac:dyDescent="0.4">
      <c r="A432" s="67" t="s">
        <v>439</v>
      </c>
      <c r="B432" s="68"/>
      <c r="C432" s="69">
        <f>SUM(C7:C430)</f>
        <v>448381</v>
      </c>
      <c r="D432" s="70">
        <f>SUM(D7:D430)</f>
        <v>27587</v>
      </c>
      <c r="E432" s="70">
        <f>SUM(E7:E430)</f>
        <v>475968</v>
      </c>
      <c r="F432" s="71">
        <f>SUM(F7:F430)</f>
        <v>22840395</v>
      </c>
    </row>
    <row r="433" spans="1:14" ht="15" hidden="1" customHeight="1" thickBot="1" x14ac:dyDescent="0.4">
      <c r="J433" s="73">
        <f>F431-J431</f>
        <v>17195</v>
      </c>
    </row>
    <row r="434" spans="1:14" s="2" customFormat="1" ht="16" thickBot="1" x14ac:dyDescent="0.4">
      <c r="A434" s="5"/>
      <c r="B434" s="5"/>
      <c r="C434" s="5"/>
      <c r="D434" s="5"/>
      <c r="E434" s="5"/>
      <c r="F434" s="5"/>
      <c r="G434" s="5"/>
      <c r="H434" s="5"/>
      <c r="I434" s="13"/>
      <c r="J434" s="13"/>
      <c r="K434" s="14"/>
      <c r="L434" s="74" t="s">
        <v>459</v>
      </c>
      <c r="M434" s="5"/>
      <c r="N434" s="75">
        <f>D438</f>
        <v>35000</v>
      </c>
    </row>
    <row r="435" spans="1:14" s="2" customFormat="1" ht="16" thickBot="1" x14ac:dyDescent="0.4">
      <c r="A435" s="76" t="s">
        <v>436</v>
      </c>
      <c r="B435" s="77"/>
      <c r="C435" s="78"/>
      <c r="D435" s="79">
        <f>F431</f>
        <v>22840395</v>
      </c>
      <c r="E435" s="80"/>
      <c r="F435" s="5"/>
      <c r="G435" s="81"/>
      <c r="H435" s="81"/>
      <c r="I435" s="82"/>
      <c r="J435" s="82"/>
      <c r="K435" s="14"/>
      <c r="L435" s="83" t="s">
        <v>460</v>
      </c>
      <c r="M435" s="5"/>
      <c r="N435" s="84">
        <f>N431+N434</f>
        <v>23999999.999999989</v>
      </c>
    </row>
    <row r="436" spans="1:14" s="2" customFormat="1" ht="16" thickBot="1" x14ac:dyDescent="0.4">
      <c r="A436" s="85" t="s">
        <v>461</v>
      </c>
      <c r="B436" s="86"/>
      <c r="C436" s="87"/>
      <c r="D436" s="88">
        <v>24000000</v>
      </c>
      <c r="E436" s="89"/>
      <c r="F436" s="7"/>
      <c r="G436" s="90"/>
      <c r="H436" s="81"/>
      <c r="I436" s="82"/>
      <c r="J436" s="91" t="s">
        <v>458</v>
      </c>
      <c r="K436" s="91" t="s">
        <v>458</v>
      </c>
      <c r="L436" s="91" t="s">
        <v>458</v>
      </c>
      <c r="M436" s="14"/>
      <c r="N436" s="14"/>
    </row>
    <row r="437" spans="1:14" s="2" customFormat="1" ht="16" thickBot="1" x14ac:dyDescent="0.4">
      <c r="A437" s="92" t="s">
        <v>437</v>
      </c>
      <c r="B437" s="93"/>
      <c r="C437" s="94"/>
      <c r="D437" s="95">
        <f>D436-D435</f>
        <v>1159605</v>
      </c>
      <c r="E437" s="96"/>
      <c r="F437" s="97"/>
      <c r="G437" s="98"/>
      <c r="H437" s="99"/>
      <c r="I437" s="100"/>
      <c r="J437" s="101"/>
      <c r="K437" s="102"/>
      <c r="L437" s="103">
        <f>D437/D436</f>
        <v>4.8316875000000002E-2</v>
      </c>
      <c r="M437" s="14"/>
      <c r="N437" s="14"/>
    </row>
    <row r="438" spans="1:14" s="2" customFormat="1" ht="16" thickBot="1" x14ac:dyDescent="0.4">
      <c r="A438" s="104" t="s">
        <v>438</v>
      </c>
      <c r="B438" s="105"/>
      <c r="C438" s="105"/>
      <c r="D438" s="106">
        <v>35000</v>
      </c>
      <c r="E438" s="107"/>
      <c r="F438" s="108"/>
      <c r="G438" s="109"/>
      <c r="H438" s="110"/>
      <c r="I438" s="111"/>
      <c r="J438" s="112"/>
      <c r="K438" s="113"/>
      <c r="L438" s="114">
        <f>D438/D436</f>
        <v>1.4583333333333334E-3</v>
      </c>
      <c r="M438" s="14"/>
      <c r="N438" s="14"/>
    </row>
    <row r="439" spans="1:14" ht="16" thickBot="1" x14ac:dyDescent="0.4">
      <c r="A439" s="115" t="s">
        <v>462</v>
      </c>
      <c r="B439" s="116"/>
      <c r="C439" s="116"/>
      <c r="D439" s="117">
        <f>D437-D438</f>
        <v>1124605</v>
      </c>
      <c r="E439" s="118"/>
      <c r="F439" s="6"/>
      <c r="G439" s="6"/>
      <c r="H439" s="119"/>
      <c r="I439" s="120"/>
      <c r="J439" s="120"/>
      <c r="K439" s="121"/>
      <c r="L439" s="122">
        <f>D439/D436</f>
        <v>4.685854166666667E-2</v>
      </c>
      <c r="M439" s="14"/>
      <c r="N439" s="14"/>
    </row>
    <row r="440" spans="1:14" ht="16" thickBot="1" x14ac:dyDescent="0.4">
      <c r="A440" s="123" t="s">
        <v>463</v>
      </c>
      <c r="B440" s="124"/>
      <c r="C440" s="125"/>
      <c r="D440" s="126">
        <f>J433-M431</f>
        <v>21350</v>
      </c>
      <c r="E440" s="89"/>
      <c r="F440" s="7"/>
      <c r="G440" s="7"/>
      <c r="H440" s="5"/>
      <c r="L440" s="127">
        <f>D440/D436</f>
        <v>8.8958333333333337E-4</v>
      </c>
      <c r="M440" s="13"/>
      <c r="N440" s="13"/>
    </row>
    <row r="441" spans="1:14" ht="16" thickBot="1" x14ac:dyDescent="0.4">
      <c r="A441" s="128" t="s">
        <v>464</v>
      </c>
      <c r="B441" s="129"/>
      <c r="C441" s="130"/>
      <c r="D441" s="131">
        <f>D439+D440</f>
        <v>1145955</v>
      </c>
      <c r="E441" s="132"/>
      <c r="F441" s="8"/>
      <c r="G441" s="8"/>
      <c r="H441" s="133"/>
      <c r="I441" s="134"/>
      <c r="J441" s="134"/>
      <c r="K441" s="135"/>
      <c r="L441" s="136">
        <f>D441/D436</f>
        <v>4.7748125000000002E-2</v>
      </c>
      <c r="M441" s="13"/>
      <c r="N441" s="13"/>
    </row>
    <row r="443" spans="1:14" x14ac:dyDescent="0.35">
      <c r="L443" s="137" t="s">
        <v>458</v>
      </c>
    </row>
    <row r="450" spans="7:7" x14ac:dyDescent="0.35">
      <c r="G450" s="13"/>
    </row>
    <row r="451" spans="7:7" x14ac:dyDescent="0.35">
      <c r="G451" s="13"/>
    </row>
    <row r="452" spans="7:7" x14ac:dyDescent="0.35">
      <c r="G452" s="13"/>
    </row>
  </sheetData>
  <sortState ref="A7:G427">
    <sortCondition ref="B7:B427"/>
  </sortState>
  <mergeCells count="9">
    <mergeCell ref="K3:K5"/>
    <mergeCell ref="L3:L5"/>
    <mergeCell ref="M3:M5"/>
    <mergeCell ref="N3:N5"/>
    <mergeCell ref="A431:B431"/>
    <mergeCell ref="G3:G5"/>
    <mergeCell ref="H3:H5"/>
    <mergeCell ref="I3:I5"/>
    <mergeCell ref="J3:J5"/>
  </mergeCells>
  <pageMargins left="0.75" right="0.75" top="1" bottom="1" header="0.5" footer="0.5"/>
  <pageSetup scale="83" fitToHeight="0" orientation="portrait" r:id="rId1"/>
  <headerFooter>
    <oddHeader>&amp;F</oddHeader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2020-all_ptw_eligibili</vt:lpstr>
      <vt:lpstr>'2020-all_ptw_eligibili'!Print_Titles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Anderson, Bruce W.   DPI</cp:lastModifiedBy>
  <cp:lastPrinted>2019-12-09T16:14:07Z</cp:lastPrinted>
  <dcterms:created xsi:type="dcterms:W3CDTF">2019-12-09T14:55:02Z</dcterms:created>
  <dcterms:modified xsi:type="dcterms:W3CDTF">2020-06-09T14:14:21Z</dcterms:modified>
</cp:coreProperties>
</file>