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https://widpiprd-my.sharepoint.com/personal/ricardo_cruz_dpi_wi_gov/Documents/ICS/"/>
    </mc:Choice>
  </mc:AlternateContent>
  <xr:revisionPtr revIDLastSave="0" documentId="8_{BC068603-927B-4782-B2DB-39C42D4B7AF0}" xr6:coauthVersionLast="47" xr6:coauthVersionMax="47" xr10:uidLastSave="{00000000-0000-0000-0000-000000000000}"/>
  <workbookProtection workbookAlgorithmName="SHA-512" workbookHashValue="TgtIZ1uMqVzwqDQOgBxnEqRhTKU1KqtqELcGkmgHLYUyVype5SdE1zY4p7tw072lL0jw4KBo1QeBeiLmb1abJA==" workbookSaltValue="Fd7V2q+k9ZipJOT/vEKOiQ==" workbookSpinCount="100000" lockStructure="1"/>
  <bookViews>
    <workbookView xWindow="-13035" yWindow="-14115" windowWidth="23190" windowHeight="11775" tabRatio="675" xr2:uid="{00000000-000D-0000-FFFF-FFFF00000000}"/>
  </bookViews>
  <sheets>
    <sheet name="Instructions" sheetId="14" r:id="rId1"/>
    <sheet name="Licensing and Cost Worksheet" sheetId="15" r:id="rId2"/>
    <sheet name="Social Worker" sheetId="11" r:id="rId3"/>
    <sheet name="Guidance Counselor" sheetId="6" r:id="rId4"/>
    <sheet name="Nurse" sheetId="12" r:id="rId5"/>
    <sheet name="Psychologist" sheetId="13" r:id="rId6"/>
    <sheet name="values" sheetId="10" state="hidden" r:id="rId7"/>
  </sheets>
  <definedNames>
    <definedName name="Act">values!$C$3:$C$6</definedName>
    <definedName name="Assignment">values!$B$3:$B$22</definedName>
    <definedName name="Position">values!$A$3:$A$17</definedName>
    <definedName name="_xlnm.Print_Area" localSheetId="3">'Guidance Counselor'!$A$1:$I$28</definedName>
    <definedName name="_xlnm.Print_Area" localSheetId="1">'Licensing and Cost Worksheet'!$A$1:$M$98</definedName>
    <definedName name="_xlnm.Print_Area" localSheetId="4">Nurse!$A$1:$I$28</definedName>
    <definedName name="_xlnm.Print_Area" localSheetId="5">Psychologist!$A$1:$I$28</definedName>
    <definedName name="_xlnm.Print_Area" localSheetId="2">'Social Worker'!$A$1:$I$28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1" i="15" l="1"/>
  <c r="I30" i="15"/>
  <c r="I29" i="15"/>
  <c r="I28" i="15"/>
  <c r="I27" i="15"/>
  <c r="I26" i="15"/>
  <c r="I25" i="15"/>
  <c r="I24" i="15"/>
  <c r="I23" i="15"/>
  <c r="I22" i="15"/>
  <c r="I21" i="15"/>
  <c r="I20" i="15"/>
  <c r="I19" i="15"/>
  <c r="I18" i="15"/>
  <c r="I17" i="15"/>
  <c r="I16" i="15"/>
  <c r="I15" i="15"/>
  <c r="K82" i="15"/>
  <c r="K81" i="15"/>
  <c r="M81" i="15" s="1"/>
  <c r="K80" i="15"/>
  <c r="M80" i="15" s="1"/>
  <c r="K79" i="15"/>
  <c r="K78" i="15"/>
  <c r="K77" i="15"/>
  <c r="K76" i="15"/>
  <c r="M76" i="15" s="1"/>
  <c r="K75" i="15"/>
  <c r="K74" i="15"/>
  <c r="M74" i="15" s="1"/>
  <c r="K73" i="15"/>
  <c r="M73" i="15" s="1"/>
  <c r="K72" i="15"/>
  <c r="M72" i="15" s="1"/>
  <c r="K71" i="15"/>
  <c r="K70" i="15"/>
  <c r="K69" i="15"/>
  <c r="K68" i="15"/>
  <c r="K67" i="15"/>
  <c r="K56" i="15"/>
  <c r="M56" i="15" s="1"/>
  <c r="K55" i="15"/>
  <c r="M55" i="15" s="1"/>
  <c r="K54" i="15"/>
  <c r="M54" i="15" s="1"/>
  <c r="K53" i="15"/>
  <c r="K52" i="15"/>
  <c r="K51" i="15"/>
  <c r="K50" i="15"/>
  <c r="M50" i="15" s="1"/>
  <c r="K49" i="15"/>
  <c r="K48" i="15"/>
  <c r="K47" i="15"/>
  <c r="K46" i="15"/>
  <c r="M46" i="15" s="1"/>
  <c r="K45" i="15"/>
  <c r="K44" i="15"/>
  <c r="K43" i="15"/>
  <c r="K42" i="15"/>
  <c r="I82" i="15"/>
  <c r="I81" i="15"/>
  <c r="I80" i="15"/>
  <c r="I79" i="15"/>
  <c r="I78" i="15"/>
  <c r="I77" i="15"/>
  <c r="I76" i="15"/>
  <c r="I75" i="15"/>
  <c r="I74" i="15"/>
  <c r="I73" i="15"/>
  <c r="I72" i="15"/>
  <c r="I71" i="15"/>
  <c r="I70" i="15"/>
  <c r="I69" i="15"/>
  <c r="I68" i="15"/>
  <c r="I67" i="15"/>
  <c r="K31" i="15"/>
  <c r="K30" i="15"/>
  <c r="M30" i="15" s="1"/>
  <c r="K29" i="15"/>
  <c r="M29" i="15" s="1"/>
  <c r="K28" i="15"/>
  <c r="K27" i="15"/>
  <c r="K26" i="15"/>
  <c r="K25" i="15"/>
  <c r="K24" i="15"/>
  <c r="K23" i="15"/>
  <c r="K22" i="15"/>
  <c r="M22" i="15" s="1"/>
  <c r="K21" i="15"/>
  <c r="M21" i="15" s="1"/>
  <c r="K20" i="15"/>
  <c r="K19" i="15"/>
  <c r="K18" i="15"/>
  <c r="K16" i="15"/>
  <c r="K35" i="15" s="1"/>
  <c r="K15" i="15"/>
  <c r="M15" i="15" s="1"/>
  <c r="D3" i="13"/>
  <c r="D3" i="12"/>
  <c r="D3" i="6"/>
  <c r="D3" i="11"/>
  <c r="M75" i="15"/>
  <c r="M71" i="15"/>
  <c r="B68" i="15"/>
  <c r="B69" i="15" s="1"/>
  <c r="B70" i="15" s="1"/>
  <c r="B71" i="15" s="1"/>
  <c r="B72" i="15" s="1"/>
  <c r="B73" i="15" s="1"/>
  <c r="B74" i="15" s="1"/>
  <c r="B75" i="15" s="1"/>
  <c r="B76" i="15" s="1"/>
  <c r="B77" i="15" s="1"/>
  <c r="B78" i="15" s="1"/>
  <c r="B79" i="15" s="1"/>
  <c r="B80" i="15" s="1"/>
  <c r="B81" i="15" s="1"/>
  <c r="B82" i="15" s="1"/>
  <c r="B83" i="15" s="1"/>
  <c r="B84" i="15" s="1"/>
  <c r="B85" i="15" s="1"/>
  <c r="B86" i="15" s="1"/>
  <c r="G65" i="15"/>
  <c r="G64" i="15"/>
  <c r="L87" i="15"/>
  <c r="J87" i="15"/>
  <c r="M86" i="15"/>
  <c r="M85" i="15"/>
  <c r="M84" i="15"/>
  <c r="M83" i="15"/>
  <c r="M82" i="15"/>
  <c r="M79" i="15"/>
  <c r="M78" i="15"/>
  <c r="M77" i="15"/>
  <c r="M70" i="15"/>
  <c r="M69" i="15"/>
  <c r="M68" i="15"/>
  <c r="M67" i="15"/>
  <c r="M65" i="15"/>
  <c r="K64" i="15"/>
  <c r="L61" i="15"/>
  <c r="J61" i="15"/>
  <c r="M60" i="15"/>
  <c r="M59" i="15"/>
  <c r="M58" i="15"/>
  <c r="M57" i="15"/>
  <c r="M53" i="15"/>
  <c r="M52" i="15"/>
  <c r="M51" i="15"/>
  <c r="M49" i="15"/>
  <c r="M48" i="15"/>
  <c r="M47" i="15"/>
  <c r="M45" i="15"/>
  <c r="M44" i="15"/>
  <c r="M43" i="15"/>
  <c r="B42" i="15"/>
  <c r="B43" i="15" s="1"/>
  <c r="B44" i="15" s="1"/>
  <c r="B45" i="15" s="1"/>
  <c r="B46" i="15" s="1"/>
  <c r="B47" i="15" s="1"/>
  <c r="B48" i="15" s="1"/>
  <c r="B49" i="15" s="1"/>
  <c r="B50" i="15" s="1"/>
  <c r="B51" i="15" s="1"/>
  <c r="B52" i="15" s="1"/>
  <c r="B53" i="15" s="1"/>
  <c r="B54" i="15" s="1"/>
  <c r="B55" i="15" s="1"/>
  <c r="B56" i="15" s="1"/>
  <c r="B57" i="15" s="1"/>
  <c r="B58" i="15" s="1"/>
  <c r="B59" i="15" s="1"/>
  <c r="B60" i="15" s="1"/>
  <c r="M41" i="15"/>
  <c r="M39" i="15"/>
  <c r="K38" i="15"/>
  <c r="L35" i="15"/>
  <c r="J35" i="15"/>
  <c r="M34" i="15"/>
  <c r="M33" i="15"/>
  <c r="M32" i="15"/>
  <c r="M31" i="15"/>
  <c r="M28" i="15"/>
  <c r="M27" i="15"/>
  <c r="M26" i="15"/>
  <c r="M25" i="15"/>
  <c r="M24" i="15"/>
  <c r="M23" i="15"/>
  <c r="M20" i="15"/>
  <c r="M19" i="15"/>
  <c r="M18" i="15"/>
  <c r="M17" i="15"/>
  <c r="M16" i="15"/>
  <c r="B16" i="15"/>
  <c r="B17" i="15" s="1"/>
  <c r="B18" i="15" s="1"/>
  <c r="B19" i="15" s="1"/>
  <c r="B20" i="15" s="1"/>
  <c r="B21" i="15" s="1"/>
  <c r="B22" i="15" s="1"/>
  <c r="B23" i="15" s="1"/>
  <c r="B24" i="15" s="1"/>
  <c r="B25" i="15" s="1"/>
  <c r="B26" i="15" s="1"/>
  <c r="B27" i="15" s="1"/>
  <c r="B28" i="15" s="1"/>
  <c r="B29" i="15" s="1"/>
  <c r="B30" i="15" s="1"/>
  <c r="B31" i="15" s="1"/>
  <c r="B32" i="15" s="1"/>
  <c r="B33" i="15" s="1"/>
  <c r="B34" i="15" s="1"/>
  <c r="M13" i="15"/>
  <c r="G13" i="15"/>
  <c r="K12" i="15"/>
  <c r="G12" i="15"/>
  <c r="H21" i="11"/>
  <c r="H21" i="13"/>
  <c r="G21" i="13"/>
  <c r="F21" i="13"/>
  <c r="E21" i="13"/>
  <c r="I20" i="13"/>
  <c r="I19" i="13"/>
  <c r="I18" i="13"/>
  <c r="I17" i="13"/>
  <c r="I16" i="13"/>
  <c r="I15" i="13"/>
  <c r="I14" i="13"/>
  <c r="I13" i="13"/>
  <c r="I12" i="13"/>
  <c r="B12" i="13"/>
  <c r="B13" i="13" s="1"/>
  <c r="B14" i="13" s="1"/>
  <c r="B15" i="13" s="1"/>
  <c r="B16" i="13" s="1"/>
  <c r="B17" i="13" s="1"/>
  <c r="B18" i="13" s="1"/>
  <c r="B19" i="13" s="1"/>
  <c r="B20" i="13" s="1"/>
  <c r="I11" i="13"/>
  <c r="F9" i="13"/>
  <c r="H21" i="12"/>
  <c r="G21" i="12"/>
  <c r="F21" i="12"/>
  <c r="E21" i="12"/>
  <c r="I20" i="12"/>
  <c r="I19" i="12"/>
  <c r="I18" i="12"/>
  <c r="I17" i="12"/>
  <c r="I16" i="12"/>
  <c r="I15" i="12"/>
  <c r="I14" i="12"/>
  <c r="I13" i="12"/>
  <c r="I12" i="12"/>
  <c r="B12" i="12"/>
  <c r="B13" i="12"/>
  <c r="B14" i="12" s="1"/>
  <c r="B15" i="12" s="1"/>
  <c r="B16" i="12" s="1"/>
  <c r="B17" i="12" s="1"/>
  <c r="B18" i="12" s="1"/>
  <c r="B19" i="12" s="1"/>
  <c r="B20" i="12" s="1"/>
  <c r="I11" i="12"/>
  <c r="F9" i="12"/>
  <c r="G21" i="11"/>
  <c r="F21" i="11"/>
  <c r="E21" i="11"/>
  <c r="I20" i="11"/>
  <c r="I19" i="11"/>
  <c r="I18" i="11"/>
  <c r="I17" i="11"/>
  <c r="I16" i="11"/>
  <c r="I15" i="11"/>
  <c r="I14" i="11"/>
  <c r="I13" i="11"/>
  <c r="I12" i="11"/>
  <c r="B12" i="11"/>
  <c r="B13" i="11" s="1"/>
  <c r="B14" i="11" s="1"/>
  <c r="B15" i="11" s="1"/>
  <c r="B16" i="11" s="1"/>
  <c r="B17" i="11" s="1"/>
  <c r="B18" i="11" s="1"/>
  <c r="B19" i="11" s="1"/>
  <c r="B20" i="11" s="1"/>
  <c r="I11" i="11"/>
  <c r="F9" i="11"/>
  <c r="F9" i="6"/>
  <c r="I11" i="6"/>
  <c r="B12" i="6"/>
  <c r="B13" i="6" s="1"/>
  <c r="B14" i="6" s="1"/>
  <c r="B15" i="6" s="1"/>
  <c r="B16" i="6" s="1"/>
  <c r="B17" i="6" s="1"/>
  <c r="B18" i="6" s="1"/>
  <c r="B19" i="6" s="1"/>
  <c r="B20" i="6" s="1"/>
  <c r="I12" i="6"/>
  <c r="I13" i="6"/>
  <c r="I14" i="6"/>
  <c r="I15" i="6"/>
  <c r="I16" i="6"/>
  <c r="I17" i="6"/>
  <c r="I18" i="6"/>
  <c r="I19" i="6"/>
  <c r="I20" i="6"/>
  <c r="E21" i="6"/>
  <c r="F21" i="6"/>
  <c r="G21" i="6"/>
  <c r="H21" i="6"/>
  <c r="K61" i="15" l="1"/>
  <c r="K87" i="15"/>
  <c r="L90" i="15"/>
  <c r="I21" i="12"/>
  <c r="D23" i="12" s="1"/>
  <c r="G23" i="12" s="1"/>
  <c r="G24" i="12"/>
  <c r="G24" i="11"/>
  <c r="I21" i="11"/>
  <c r="D23" i="11" s="1"/>
  <c r="G23" i="11" s="1"/>
  <c r="K90" i="15"/>
  <c r="G24" i="6"/>
  <c r="I21" i="6"/>
  <c r="D23" i="6" s="1"/>
  <c r="G23" i="6" s="1"/>
  <c r="I21" i="13"/>
  <c r="D23" i="13" s="1"/>
  <c r="D25" i="13" s="1"/>
  <c r="G24" i="13"/>
  <c r="M42" i="15"/>
  <c r="M61" i="15" s="1"/>
  <c r="M87" i="15"/>
  <c r="M35" i="15"/>
  <c r="M90" i="15" s="1"/>
  <c r="J90" i="15"/>
  <c r="G25" i="6" l="1"/>
  <c r="D25" i="12"/>
  <c r="G25" i="12"/>
  <c r="G28" i="12" s="1"/>
  <c r="G25" i="11"/>
  <c r="D25" i="6"/>
  <c r="G28" i="6" s="1"/>
  <c r="D25" i="11"/>
  <c r="G28" i="11" s="1"/>
  <c r="G23" i="13"/>
  <c r="G25" i="13" s="1"/>
  <c r="G28"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Michele Tessner</author>
    <author>Lori Ames</author>
  </authors>
  <commentList>
    <comment ref="F13" authorId="0" shapeId="0" xr:uid="{00000000-0006-0000-0100-000001000000}">
      <text>
        <r>
          <rPr>
            <sz val="8"/>
            <color indexed="81"/>
            <rFont val="Tahoma"/>
            <family val="2"/>
          </rPr>
          <t>If the cell in this column turns yellow, you must provide additional information on this staff member on the Social Worker, Guidance Counselor, Nurse, or Psychologist worksheet.</t>
        </r>
        <r>
          <rPr>
            <b/>
            <sz val="9"/>
            <color indexed="81"/>
            <rFont val="Tahoma"/>
            <family val="2"/>
          </rPr>
          <t xml:space="preserve">
</t>
        </r>
        <r>
          <rPr>
            <sz val="10"/>
            <color indexed="81"/>
            <rFont val="Tahoma"/>
            <family val="2"/>
          </rPr>
          <t xml:space="preserve">
</t>
        </r>
      </text>
    </comment>
    <comment ref="F14" authorId="1" shapeId="0" xr:uid="{00000000-0006-0000-0100-000002000000}">
      <text>
        <r>
          <rPr>
            <sz val="8"/>
            <color indexed="81"/>
            <rFont val="Tahoma"/>
            <family val="2"/>
          </rPr>
          <t xml:space="preserve">If the cell in this column turns yellow, you must provide additional information on this staff member on the Social Worker, Guidance Counselor, Nurse, or Psychologist worksheet.
</t>
        </r>
      </text>
    </comment>
    <comment ref="J14" authorId="0" shapeId="0" xr:uid="{00000000-0006-0000-0100-000003000000}">
      <text>
        <r>
          <rPr>
            <sz val="10"/>
            <color indexed="81"/>
            <rFont val="Tahoma"/>
            <family val="2"/>
          </rPr>
          <t>Prorate salary and benefits if FTE is less than 1.0.</t>
        </r>
      </text>
    </comment>
    <comment ref="K14" authorId="0" shapeId="0" xr:uid="{00000000-0006-0000-0100-000004000000}">
      <text>
        <r>
          <rPr>
            <sz val="10"/>
            <color indexed="81"/>
            <rFont val="Tahoma"/>
            <family val="2"/>
          </rPr>
          <t>Complete benefits section on right.
Prorate salary and benefits if FTE is less than 1.0.</t>
        </r>
      </text>
    </comment>
    <comment ref="L14" authorId="0" shapeId="0" xr:uid="{00000000-0006-0000-0100-000005000000}">
      <text>
        <r>
          <rPr>
            <sz val="10"/>
            <color indexed="81"/>
            <rFont val="Tahoma"/>
            <family val="2"/>
          </rPr>
          <t>Prorate salary and benefits if FTE is less than 1.0.</t>
        </r>
        <r>
          <rPr>
            <sz val="10"/>
            <color indexed="81"/>
            <rFont val="Tahoma"/>
            <family val="2"/>
          </rPr>
          <t xml:space="preserve">
</t>
        </r>
      </text>
    </comment>
    <comment ref="J40" authorId="0" shapeId="0" xr:uid="{00000000-0006-0000-0100-000006000000}">
      <text>
        <r>
          <rPr>
            <sz val="10"/>
            <color indexed="81"/>
            <rFont val="Tahoma"/>
            <family val="2"/>
          </rPr>
          <t>Prorate salary and benefits if FTE is less than 1.0.</t>
        </r>
      </text>
    </comment>
    <comment ref="K40" authorId="0" shapeId="0" xr:uid="{00000000-0006-0000-0100-000007000000}">
      <text>
        <r>
          <rPr>
            <sz val="10"/>
            <color indexed="81"/>
            <rFont val="Tahoma"/>
            <family val="2"/>
          </rPr>
          <t>Complete benefits section on right.
Prorate salary and benefits if FTE is less than 1.0.</t>
        </r>
      </text>
    </comment>
    <comment ref="F65" authorId="0" shapeId="0" xr:uid="{00000000-0006-0000-0100-000008000000}">
      <text>
        <r>
          <rPr>
            <sz val="8"/>
            <color indexed="81"/>
            <rFont val="Tahoma"/>
            <family val="2"/>
          </rPr>
          <t>If the cell in this column turns yellow, you must provide additional information on this staff member on the Social Worker, Guidance Counselor, Nurse, or Psychologist worksheet.</t>
        </r>
        <r>
          <rPr>
            <b/>
            <sz val="9"/>
            <color indexed="81"/>
            <rFont val="Tahoma"/>
            <family val="2"/>
          </rPr>
          <t xml:space="preserve">
</t>
        </r>
        <r>
          <rPr>
            <sz val="10"/>
            <color indexed="81"/>
            <rFont val="Tahoma"/>
            <family val="2"/>
          </rPr>
          <t xml:space="preserve">
</t>
        </r>
      </text>
    </comment>
    <comment ref="F66" authorId="1" shapeId="0" xr:uid="{00000000-0006-0000-0100-000009000000}">
      <text>
        <r>
          <rPr>
            <sz val="8"/>
            <color indexed="81"/>
            <rFont val="Tahoma"/>
            <family val="2"/>
          </rPr>
          <t xml:space="preserve">If the cell in this column turns yellow, you must provide additional information on this staff member on the Social Worker, Guidance Counselor, Nurse, or Psychologist worksheet.
</t>
        </r>
      </text>
    </comment>
    <comment ref="J66" authorId="0" shapeId="0" xr:uid="{00000000-0006-0000-0100-00000A000000}">
      <text>
        <r>
          <rPr>
            <sz val="10"/>
            <color indexed="81"/>
            <rFont val="Tahoma"/>
            <family val="2"/>
          </rPr>
          <t>Prorate salary and benefits if FTE is less than 1.0.</t>
        </r>
      </text>
    </comment>
    <comment ref="K66" authorId="0" shapeId="0" xr:uid="{00000000-0006-0000-0100-00000B000000}">
      <text>
        <r>
          <rPr>
            <sz val="10"/>
            <color indexed="81"/>
            <rFont val="Tahoma"/>
            <family val="2"/>
          </rPr>
          <t>Complete benefits section on right.
Prorate salary and benefits if FTE is less than 1.0.</t>
        </r>
      </text>
    </comment>
  </commentList>
</comments>
</file>

<file path=xl/sharedStrings.xml><?xml version="1.0" encoding="utf-8"?>
<sst xmlns="http://schemas.openxmlformats.org/spreadsheetml/2006/main" count="481" uniqueCount="232">
  <si>
    <t>Position:</t>
  </si>
  <si>
    <t>dpisfsreports@dpi.wi.gov</t>
  </si>
  <si>
    <t>Position *</t>
  </si>
  <si>
    <t>Special</t>
  </si>
  <si>
    <t>State Aidable</t>
  </si>
  <si>
    <t>Total</t>
  </si>
  <si>
    <t>Full Name of</t>
  </si>
  <si>
    <t>Education</t>
  </si>
  <si>
    <t>(Object 100)</t>
  </si>
  <si>
    <t>(Object 200)</t>
  </si>
  <si>
    <t>Special Education Staff Person</t>
  </si>
  <si>
    <t>Position FTE</t>
  </si>
  <si>
    <t>Email Address:</t>
  </si>
  <si>
    <t>Assignment</t>
  </si>
  <si>
    <t xml:space="preserve">Employee Benefits </t>
  </si>
  <si>
    <t xml:space="preserve">Salary </t>
  </si>
  <si>
    <t>Cost  Per Person</t>
  </si>
  <si>
    <t>4 Digit School Code:</t>
  </si>
  <si>
    <t>LEA Contact:</t>
  </si>
  <si>
    <t>Salary</t>
  </si>
  <si>
    <t>Benefits</t>
  </si>
  <si>
    <t>Funded by</t>
  </si>
  <si>
    <t xml:space="preserve">Funded by </t>
  </si>
  <si>
    <t>Total Salary &amp;</t>
  </si>
  <si>
    <t>Local Money</t>
  </si>
  <si>
    <t>Grant Money</t>
  </si>
  <si>
    <t>Benefits Paid</t>
  </si>
  <si>
    <t>Position</t>
  </si>
  <si>
    <t xml:space="preserve">Teacher </t>
  </si>
  <si>
    <t>Program Coordinator</t>
  </si>
  <si>
    <t>Aide</t>
  </si>
  <si>
    <t>Substitute Aide</t>
  </si>
  <si>
    <t>Long-Term Sub Teacher</t>
  </si>
  <si>
    <t>Short-Term Sub Teacher</t>
  </si>
  <si>
    <t>Physical Therapist</t>
  </si>
  <si>
    <t>Director</t>
  </si>
  <si>
    <t>EC</t>
  </si>
  <si>
    <t>H</t>
  </si>
  <si>
    <t>HB</t>
  </si>
  <si>
    <t>SL</t>
  </si>
  <si>
    <t>V</t>
  </si>
  <si>
    <t>EBD</t>
  </si>
  <si>
    <t>CD</t>
  </si>
  <si>
    <t>OHI</t>
  </si>
  <si>
    <t>OI</t>
  </si>
  <si>
    <t>CC</t>
  </si>
  <si>
    <t>Asst</t>
  </si>
  <si>
    <t>Sub</t>
  </si>
  <si>
    <t>OT</t>
  </si>
  <si>
    <t>PT</t>
  </si>
  <si>
    <t>LS</t>
  </si>
  <si>
    <t>LD</t>
  </si>
  <si>
    <t>Social Worker</t>
  </si>
  <si>
    <t>Guidance Counselor</t>
  </si>
  <si>
    <t>Nurse</t>
  </si>
  <si>
    <t>Psychologist</t>
  </si>
  <si>
    <t>Occupational Therapist</t>
  </si>
  <si>
    <t>SW</t>
  </si>
  <si>
    <t>Guid</t>
  </si>
  <si>
    <t>Nursing</t>
  </si>
  <si>
    <t>Psych</t>
  </si>
  <si>
    <t xml:space="preserve">Special </t>
  </si>
  <si>
    <t xml:space="preserve">Education </t>
  </si>
  <si>
    <t>Wisc Act 221</t>
  </si>
  <si>
    <t>Full Name of Staff Member</t>
  </si>
  <si>
    <t xml:space="preserve">TOTAL  Salary and Benefits </t>
  </si>
  <si>
    <t>* percentage</t>
  </si>
  <si>
    <t>Maximum Aidable Cost Possible</t>
  </si>
  <si>
    <t>Minus Grant Funds</t>
  </si>
  <si>
    <t>Total Local Exp.</t>
  </si>
  <si>
    <t>Total SW Exp:</t>
  </si>
  <si>
    <t>Minus Grant Funds:</t>
  </si>
  <si>
    <t>Total GC Exp:</t>
  </si>
  <si>
    <t>Total Nurse Exp:</t>
  </si>
  <si>
    <t>Total Psych Exp:</t>
  </si>
  <si>
    <t>School Social Worker</t>
  </si>
  <si>
    <t>School Guidance Counselor</t>
  </si>
  <si>
    <t>School Nurse</t>
  </si>
  <si>
    <t>School Psychologist</t>
  </si>
  <si>
    <t>Special Education</t>
  </si>
  <si>
    <t>(select from drop down)</t>
  </si>
  <si>
    <t>****Please email entire Excel file as an attachment to:</t>
  </si>
  <si>
    <t xml:space="preserve">        Wisconsin Department of Public Instruction</t>
  </si>
  <si>
    <t>IDEA</t>
  </si>
  <si>
    <t>All other costs</t>
  </si>
  <si>
    <t>Non-aidable local</t>
  </si>
  <si>
    <t>Total Supplies</t>
  </si>
  <si>
    <t>Total Equipment</t>
  </si>
  <si>
    <t>Cost  Per Line</t>
  </si>
  <si>
    <t>Total Contracted Services</t>
  </si>
  <si>
    <t>2r Charter School Name:</t>
  </si>
  <si>
    <t xml:space="preserve">WUFAR </t>
  </si>
  <si>
    <t>Function</t>
  </si>
  <si>
    <t xml:space="preserve">Contracted Services </t>
  </si>
  <si>
    <t>Total All Other Costs</t>
  </si>
  <si>
    <t>function</t>
  </si>
  <si>
    <t>Teacher-EC</t>
  </si>
  <si>
    <t>Teacher-H</t>
  </si>
  <si>
    <t>Teacher-HB</t>
  </si>
  <si>
    <t>Teacher-SL</t>
  </si>
  <si>
    <t>Teacher-V</t>
  </si>
  <si>
    <t>Teacher-EBD</t>
  </si>
  <si>
    <t>Teacher-CD</t>
  </si>
  <si>
    <t>Teacher-OHI</t>
  </si>
  <si>
    <t>Teacher-OI</t>
  </si>
  <si>
    <t>Teacher-LD</t>
  </si>
  <si>
    <t>Teacher-CC</t>
  </si>
  <si>
    <t>Aide-Asst</t>
  </si>
  <si>
    <t>Short Term Substitute</t>
  </si>
  <si>
    <t>General Instructions</t>
  </si>
  <si>
    <t>1.</t>
  </si>
  <si>
    <t>2.</t>
  </si>
  <si>
    <t>3.</t>
  </si>
  <si>
    <t>4.</t>
  </si>
  <si>
    <t>5.</t>
  </si>
  <si>
    <t>6.</t>
  </si>
  <si>
    <t>7.</t>
  </si>
  <si>
    <t>Full name</t>
  </si>
  <si>
    <t>Early Childhood</t>
  </si>
  <si>
    <t>Hearing Impairment</t>
  </si>
  <si>
    <t>Homebound Instruction</t>
  </si>
  <si>
    <t>Speech/Language</t>
  </si>
  <si>
    <t>Visually Impaired</t>
  </si>
  <si>
    <t>Cross-Categorical</t>
  </si>
  <si>
    <t>Cognitive Disability</t>
  </si>
  <si>
    <t>Emotional Behavioral Disability</t>
  </si>
  <si>
    <t>Learning Disability</t>
  </si>
  <si>
    <t>Guidance</t>
  </si>
  <si>
    <t>Physical Therapy</t>
  </si>
  <si>
    <t>Special Ed Director or Coordinator</t>
  </si>
  <si>
    <t>Occupational Therapy</t>
  </si>
  <si>
    <t>Psychological Services</t>
  </si>
  <si>
    <t>Health</t>
  </si>
  <si>
    <t>Special Ed Aide</t>
  </si>
  <si>
    <t>Other Health Impairment</t>
  </si>
  <si>
    <t>Orthopedic Impairment</t>
  </si>
  <si>
    <t>Short-term Special Education Substitute</t>
  </si>
  <si>
    <t>Social Work</t>
  </si>
  <si>
    <t>(will auto-fill)</t>
  </si>
  <si>
    <t>Employee 
File Number</t>
  </si>
  <si>
    <t>Charter School Name:</t>
  </si>
  <si>
    <t>Charter School Address:</t>
  </si>
  <si>
    <t>Telephone Number:</t>
  </si>
  <si>
    <t xml:space="preserve">        2r or Non-Instrumentality Charter School Special Education Licensing and Cost Worksheet</t>
  </si>
  <si>
    <t>COST INFORMATION</t>
  </si>
  <si>
    <t>Social Worker Total Salary and Benefit Costs</t>
  </si>
  <si>
    <t>Guidance Counselor Total Salary and Benefit Costs</t>
  </si>
  <si>
    <t>Nurse Total Salary and Benefit Costs</t>
  </si>
  <si>
    <t>Psychologist Total Salary and Benefit Costs</t>
  </si>
  <si>
    <t>Part B: Costs Funded by IDEA Grant (Project 340)</t>
  </si>
  <si>
    <t>Part C: Local Costs Not Eligible for Categorical Aid (Project 019)</t>
  </si>
  <si>
    <t>Part A: Local Costs Eligible for Categorical Aid (Project 011)</t>
  </si>
  <si>
    <t>Area</t>
  </si>
  <si>
    <t>Grade</t>
  </si>
  <si>
    <t>Level or</t>
  </si>
  <si>
    <t>Range</t>
  </si>
  <si>
    <t>TOTAL Local Costs Eligible for Categorical Aid</t>
  </si>
  <si>
    <t>TOTAL Costs Funded by IDEA Grant</t>
  </si>
  <si>
    <t>TOTAL Local Costs Not Eligible for Categorical Aid</t>
  </si>
  <si>
    <r>
      <t>GRAND TOTAL</t>
    </r>
    <r>
      <rPr>
        <sz val="11"/>
        <rFont val="Times New Roman"/>
        <family val="1"/>
      </rPr>
      <t xml:space="preserve"> of all Special Education costs for this school</t>
    </r>
  </si>
  <si>
    <t>As Identified on Lic &amp; Cost Worksheet</t>
  </si>
  <si>
    <t>Only report social worker staff member total salary and benefit cost with a position #50 license. Include total cost for these positions, not just the cost for time spent on special education activities. DPI will then use these numbers to confirm the aidable cost.</t>
  </si>
  <si>
    <t>Maximum Aidable Cost to be Claimed for Social Worker Positions:</t>
  </si>
  <si>
    <t>Only report guidance counselor staff member total salary and benefit expense with a subject #964, #966, or Position #54 License. Include total cost for these positions, not just the cost for time spent on special education activities. DPI will then use these numbers to confirm the aidable cost.</t>
  </si>
  <si>
    <t>Maximum Aidable Cost for Guidance Counselor Positions:</t>
  </si>
  <si>
    <t>Only report nurse staff member total salary and benefit expense with an RN's license. Include total cost for these positions, not just the cost for time spent on special education activities. DPI will then use these numbers to confirm the aidable cost.</t>
  </si>
  <si>
    <t>Maximum Aidable Cost for Nurse Positions:</t>
  </si>
  <si>
    <t>Only report psychologist staff member total salary and benefit expense with a position #55, #58, #61, or #62 license. Include total cost for these positions, not just the cost for time spent on special education activities. DPI will then use these numbers to confirm the aidable cost.</t>
  </si>
  <si>
    <t>Maximum Aidable Cost for Psychologist Positions:</t>
  </si>
  <si>
    <t>2r or Non-Instrumentality Charter School Special Education Licensing and Cost Worksheet</t>
  </si>
  <si>
    <t>Instructions</t>
  </si>
  <si>
    <t>2r Charter Schools</t>
  </si>
  <si>
    <t>Non-Instrumentality Charter Schools</t>
  </si>
  <si>
    <t>Costs must be actual costs. They should NOT be estimated or budgeted costs.</t>
  </si>
  <si>
    <t>If FTE in special education is less than 1.00, the salary and benefits should be prorated accordingly. Only the special education portion should be included in this workbook.</t>
  </si>
  <si>
    <t>Position Abbreviations</t>
  </si>
  <si>
    <t>Abbreviation</t>
  </si>
  <si>
    <t>Submitting the Workbook</t>
  </si>
  <si>
    <t>When completed, email the entire workbook file to:</t>
  </si>
  <si>
    <t>All staff members must be appropriately licensed to be eligible for state special education categorical aid. Position abbreviations are shown below. A listing of valid licenses is available in the "Valid Reporting and License Codes for Special Education Staff" document posted at:</t>
  </si>
  <si>
    <t>School Financial Services Contact</t>
  </si>
  <si>
    <t>If claiming social worker, guidance counselor, nurse, or psychologist costs, additional information must be provided on the appropriate worksheet. See below for more information.</t>
  </si>
  <si>
    <t>If staff or cost is claimed partially on the IDEA grant and the remaining for categorical aid, make sure the cost is divided accordingly.</t>
  </si>
  <si>
    <r>
      <t xml:space="preserve">2007 Wisconsin Act 221 required DPI to set fixed percentages of salary and benefits eligible for categorical aid for four positions: social work, guidance, nurse, and psychologist. If any of these positions are included in Part A, then the associated worksheet must also be completed. </t>
    </r>
    <r>
      <rPr>
        <u/>
        <sz val="11"/>
        <rFont val="Times New Roman"/>
        <family val="1"/>
      </rPr>
      <t>Include total cost for these positions, not just the cost for time spent on special education activities.</t>
    </r>
    <r>
      <rPr>
        <sz val="11"/>
        <rFont val="Times New Roman"/>
        <family val="1"/>
      </rPr>
      <t xml:space="preserve"> DPI will then confirm the aidable cost shown on the Licensing and Cost Worksheet based on the percentages listed below:</t>
    </r>
  </si>
  <si>
    <t>Social Worker, Guidance Counselor, Nurse, and Psychologist Worksheets ("Act 221" Positions)</t>
  </si>
  <si>
    <t>2r charter schools must complete all parts of the "Licensing and Cost Worksheet," along with any supporting tabs. The completed worksheet should be provided to the school's auditor for their tests of special education aid. It must also be submitted to DPI; we will use the worksheet to monitor the special education audit program for 2rs.</t>
  </si>
  <si>
    <t>Educator Information</t>
  </si>
  <si>
    <t>The following information needs to be provided for each educator or support staff person listed on the worksheet:</t>
  </si>
  <si>
    <t>Employee file (license) number, which can be looked up at:</t>
  </si>
  <si>
    <t>Special education assignment FTE (e.g. 1.0 is full-time special education, 0.5 is half-time)</t>
  </si>
  <si>
    <t>Special education position (e.g. teacher, aide) -- select from dropdown</t>
  </si>
  <si>
    <t>Special education area (e.g. cross-categorical, early childhood) -- select from dropdown</t>
  </si>
  <si>
    <t>Grade level assignment (e.g. K-5, 6-8) -- this is not the same as grade/age level of licensure</t>
  </si>
  <si>
    <t>Salary, benefits, and contracted service costs</t>
  </si>
  <si>
    <t>The WUFAR function and totals will automatically populate.</t>
  </si>
  <si>
    <t>Other Costs</t>
  </si>
  <si>
    <t>There are three parts to the worksheet:</t>
  </si>
  <si>
    <t>Part A includes categorical aid-eligible costs. These are reported on the PI-1505-SE as "project 011." Information on eligibility is available at:</t>
  </si>
  <si>
    <t>Part B includes federal IDEA grant-funded costs. These are reported on the PI-1505-SE as "project 340." Information on claims and eligibility is available at:</t>
  </si>
  <si>
    <t>Part C includes all other costs, neither eligible for categorical aid nor funded by IDEA. These are reported on the PI-1505-SE as "project 019."</t>
  </si>
  <si>
    <t>*</t>
  </si>
  <si>
    <t>Costs on Line 17, Contracted Services, do not include staff. Contracted staff should be listed individually and their costs shown in the "Object 300" column.</t>
  </si>
  <si>
    <t>Supplies and Equipment include ONLY items specifically purchased and used for special education programming. If an item is used AT ALL outside education, it cannot be included.</t>
  </si>
  <si>
    <t>2r charters need to make sure that costs included under Contracted Services, Supplies, Equipment, and All Other Costs are coded to the correct WUFAR function and object in their PI-1505-SE annual reports.</t>
  </si>
  <si>
    <t>Non-instrumentality charters may be asked to document costs included under Contracted Services, Supplies, Equipment, and All Other Costs to their LEA or to DPI.</t>
  </si>
  <si>
    <t>Non-instrumentality charter schools must complete all parts of the "Licensing and Cost Worksheet," along with any supporting tabs, and submit it to their contracting LEA. The LEA will submit all its non-instrumentality charter schools' worksheets on their behalf. The LEA is responsible for the accuracy of its non-instrumentality charter schools' information, and for transiting categorical aid back to the contractor.</t>
  </si>
  <si>
    <t>Other Retirement Benefit
(Object 219)</t>
  </si>
  <si>
    <t>Employee Share Paid by Employer
(Object 211)</t>
  </si>
  <si>
    <t>Employer Share
(Object 212)</t>
  </si>
  <si>
    <t>Retirement Benefits</t>
  </si>
  <si>
    <t>Social Security (FICA) Employer Contribution
(Object 220)</t>
  </si>
  <si>
    <t>Life
(Object 230)</t>
  </si>
  <si>
    <t>Health
(incl. Dental)
(Object 240)</t>
  </si>
  <si>
    <t>Other
(Object 250)</t>
  </si>
  <si>
    <t>Insurance</t>
  </si>
  <si>
    <t>Other Employee Benefits
(Object 290)</t>
  </si>
  <si>
    <t>Employee Benefits (Object 200) Breakdown</t>
  </si>
  <si>
    <t>The "Employee Benefits Breakdown" section to the right of the main form breaks out the different types of employee benefit payments. These will be totaled automatically in the "Employee Benefits" column in the main form.</t>
  </si>
  <si>
    <t>Contract</t>
  </si>
  <si>
    <t>Sub/Aide-Contracted</t>
  </si>
  <si>
    <t>Contract Aide</t>
  </si>
  <si>
    <t>Contract Sub Teacher</t>
  </si>
  <si>
    <t>(Object 310/370)</t>
  </si>
  <si>
    <t xml:space="preserve">        Rev. 7/25/18</t>
  </si>
  <si>
    <t>https://dpi.wi.gov/sped/educators/fiscal/allowable</t>
  </si>
  <si>
    <t>https://dpi.wi.gov/sfs/aid/special-ed/sped-sap/eligibility</t>
  </si>
  <si>
    <t>https://elo.wieducatorlicensing.org/datamart/publicSearchMenu.do</t>
  </si>
  <si>
    <t>drgfds</t>
  </si>
  <si>
    <t>Rick Cruz, School Finance Consultant</t>
  </si>
  <si>
    <t>608-266-8255</t>
  </si>
  <si>
    <t>ricardo.cruz@dpi.wi.gov</t>
  </si>
  <si>
    <t>The amount identified in yellow as the maximum amount allowed for each position should be the amount reported on the Licensing and Cost Worksheet. Wi Act 221 - LEA Implementation Guide for more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</si>
</sst>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8" x14ac:knownFonts="1">
    <font>
      <sz val="10"/>
      <name val="Arial"/>
    </font>
    <font>
      <u/>
      <sz val="10"/>
      <color indexed="12"/>
      <name val="Arial"/>
      <family val="2"/>
    </font>
    <font>
      <sz val="8"/>
      <name val="Arial"/>
      <family val="2"/>
    </font>
    <font>
      <sz val="12"/>
      <name val="Times New Roman"/>
      <family val="1"/>
    </font>
    <font>
      <b/>
      <sz val="12"/>
      <name val="Times New Roman"/>
      <family val="1"/>
    </font>
    <font>
      <sz val="12"/>
      <color indexed="12"/>
      <name val="Times New Roman"/>
      <family val="1"/>
    </font>
    <font>
      <sz val="11"/>
      <name val="Times New Roman"/>
      <family val="1"/>
    </font>
    <font>
      <sz val="9"/>
      <name val="Times New Roman"/>
      <family val="1"/>
    </font>
    <font>
      <sz val="8"/>
      <color indexed="81"/>
      <name val="Tahoma"/>
      <family val="2"/>
    </font>
    <font>
      <sz val="10"/>
      <name val="Arial"/>
      <family val="2"/>
    </font>
    <font>
      <sz val="10"/>
      <color indexed="12"/>
      <name val="Arial"/>
      <family val="2"/>
    </font>
    <font>
      <sz val="10"/>
      <name val="Arial"/>
      <family val="2"/>
    </font>
    <font>
      <sz val="10"/>
      <color indexed="81"/>
      <name val="Tahoma"/>
      <family val="2"/>
    </font>
    <font>
      <sz val="12"/>
      <name val="Tms Rmn"/>
    </font>
    <font>
      <b/>
      <sz val="9"/>
      <color indexed="81"/>
      <name val="Tahoma"/>
      <family val="2"/>
    </font>
    <font>
      <b/>
      <sz val="11"/>
      <name val="Times New Roman"/>
      <family val="1"/>
    </font>
    <font>
      <sz val="11"/>
      <name val="Arial"/>
      <family val="2"/>
    </font>
    <font>
      <u/>
      <sz val="11"/>
      <color indexed="12"/>
      <name val="Arial"/>
      <family val="2"/>
    </font>
    <font>
      <sz val="11"/>
      <color indexed="12"/>
      <name val="Times New Roman"/>
      <family val="1"/>
    </font>
    <font>
      <b/>
      <u/>
      <sz val="11"/>
      <name val="Times New Roman"/>
      <family val="1"/>
    </font>
    <font>
      <b/>
      <sz val="9"/>
      <name val="Times New Roman"/>
      <family val="1"/>
    </font>
    <font>
      <sz val="12"/>
      <color rgb="FF0070C0"/>
      <name val="Times New Roman"/>
      <family val="1"/>
    </font>
    <font>
      <u/>
      <sz val="11"/>
      <color indexed="12"/>
      <name val="Times New Roman"/>
      <family val="1"/>
    </font>
    <font>
      <u/>
      <sz val="11"/>
      <name val="Times New Roman"/>
      <family val="1"/>
    </font>
    <font>
      <i/>
      <sz val="10"/>
      <name val="Arial"/>
      <family val="2"/>
    </font>
    <font>
      <sz val="10"/>
      <name val="Arial"/>
      <family val="2"/>
    </font>
    <font>
      <sz val="11"/>
      <color rgb="FF0070C0"/>
      <name val="Times New Roman"/>
      <family val="1"/>
    </font>
    <font>
      <sz val="11"/>
      <color theme="4" tint="-0.499984740745262"/>
      <name val="Times New Roman"/>
      <family val="1"/>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3" fillId="0" borderId="0"/>
    <xf numFmtId="43" fontId="25" fillId="0" borderId="0" applyFont="0" applyFill="0" applyBorder="0" applyAlignment="0" applyProtection="0"/>
  </cellStyleXfs>
  <cellXfs count="197">
    <xf numFmtId="0" fontId="0" fillId="0" borderId="0" xfId="0"/>
    <xf numFmtId="0" fontId="3" fillId="0" borderId="0" xfId="0" applyFont="1" applyFill="1" applyAlignment="1">
      <alignment horizontal="center"/>
    </xf>
    <xf numFmtId="0" fontId="3" fillId="0" borderId="0" xfId="0" applyFont="1"/>
    <xf numFmtId="10" fontId="10" fillId="0" borderId="6" xfId="1" applyNumberFormat="1" applyFont="1" applyBorder="1" applyAlignment="1" applyProtection="1"/>
    <xf numFmtId="0" fontId="3" fillId="0" borderId="4" xfId="0" applyFont="1" applyFill="1" applyBorder="1" applyAlignment="1" applyProtection="1">
      <alignment horizontal="center"/>
      <protection locked="0"/>
    </xf>
    <xf numFmtId="0" fontId="3" fillId="0" borderId="4" xfId="0" applyFont="1" applyFill="1" applyBorder="1" applyAlignment="1" applyProtection="1">
      <alignment horizontal="center"/>
    </xf>
    <xf numFmtId="0" fontId="11" fillId="0" borderId="0" xfId="0" applyFont="1"/>
    <xf numFmtId="0" fontId="6" fillId="0" borderId="0" xfId="0" applyFont="1" applyAlignment="1">
      <alignment wrapText="1"/>
    </xf>
    <xf numFmtId="0" fontId="6" fillId="0" borderId="4" xfId="0" applyFont="1" applyBorder="1" applyProtection="1">
      <protection locked="0"/>
    </xf>
    <xf numFmtId="4" fontId="18" fillId="0" borderId="4" xfId="0" applyNumberFormat="1" applyFont="1" applyBorder="1" applyProtection="1">
      <protection locked="0"/>
    </xf>
    <xf numFmtId="0" fontId="6" fillId="0" borderId="0" xfId="0" applyFont="1" applyFill="1" applyBorder="1" applyProtection="1"/>
    <xf numFmtId="4" fontId="17" fillId="0" borderId="0" xfId="1" applyNumberFormat="1" applyFont="1" applyBorder="1" applyAlignment="1" applyProtection="1"/>
    <xf numFmtId="0" fontId="15" fillId="0" borderId="4" xfId="0" applyFont="1" applyBorder="1" applyAlignment="1" applyProtection="1">
      <alignment horizontal="center"/>
      <protection locked="0"/>
    </xf>
    <xf numFmtId="0" fontId="6" fillId="0" borderId="0" xfId="0" applyFont="1" applyProtection="1"/>
    <xf numFmtId="0" fontId="6" fillId="0" borderId="0" xfId="0" applyFont="1" applyFill="1" applyAlignment="1" applyProtection="1">
      <alignment horizontal="center"/>
    </xf>
    <xf numFmtId="0" fontId="15" fillId="0" borderId="0" xfId="0" applyFont="1" applyProtection="1"/>
    <xf numFmtId="0" fontId="16" fillId="0" borderId="0" xfId="0" applyFont="1" applyProtection="1"/>
    <xf numFmtId="0" fontId="6" fillId="0" borderId="0" xfId="0" applyFont="1" applyAlignment="1" applyProtection="1">
      <alignment horizontal="center"/>
    </xf>
    <xf numFmtId="0" fontId="15" fillId="0" borderId="0" xfId="0" applyFont="1" applyBorder="1" applyAlignment="1" applyProtection="1">
      <alignment horizontal="left"/>
    </xf>
    <xf numFmtId="0" fontId="15" fillId="0" borderId="0" xfId="0" applyFont="1" applyAlignment="1" applyProtection="1">
      <alignment horizontal="center"/>
    </xf>
    <xf numFmtId="0" fontId="6" fillId="0" borderId="9" xfId="0" applyFont="1" applyBorder="1" applyProtection="1"/>
    <xf numFmtId="0" fontId="6" fillId="0" borderId="10" xfId="0" applyFont="1" applyBorder="1" applyProtection="1"/>
    <xf numFmtId="0" fontId="6" fillId="0" borderId="0" xfId="0" applyFont="1" applyBorder="1" applyProtection="1"/>
    <xf numFmtId="0" fontId="6" fillId="0" borderId="7" xfId="0" applyFont="1" applyBorder="1" applyProtection="1"/>
    <xf numFmtId="0" fontId="6" fillId="4" borderId="1" xfId="0" applyFont="1" applyFill="1" applyBorder="1" applyAlignment="1" applyProtection="1">
      <alignment horizontal="center"/>
    </xf>
    <xf numFmtId="0" fontId="6" fillId="4" borderId="11" xfId="0" applyFont="1" applyFill="1" applyBorder="1" applyAlignment="1" applyProtection="1">
      <alignment horizontal="center"/>
    </xf>
    <xf numFmtId="0" fontId="6" fillId="4" borderId="2" xfId="0" applyFont="1" applyFill="1" applyBorder="1" applyAlignment="1" applyProtection="1">
      <alignment horizontal="center"/>
    </xf>
    <xf numFmtId="0" fontId="6" fillId="4" borderId="13" xfId="0" applyFont="1" applyFill="1" applyBorder="1" applyAlignment="1" applyProtection="1">
      <alignment horizontal="center"/>
    </xf>
    <xf numFmtId="0" fontId="6" fillId="4" borderId="3" xfId="0" applyFont="1" applyFill="1" applyBorder="1" applyAlignment="1" applyProtection="1">
      <alignment horizontal="center"/>
    </xf>
    <xf numFmtId="0" fontId="7" fillId="4" borderId="14" xfId="0" applyFont="1" applyFill="1" applyBorder="1" applyAlignment="1" applyProtection="1">
      <alignment horizontal="center"/>
    </xf>
    <xf numFmtId="0" fontId="7" fillId="4" borderId="2" xfId="0" applyFont="1" applyFill="1" applyBorder="1" applyAlignment="1" applyProtection="1">
      <alignment horizontal="center"/>
    </xf>
    <xf numFmtId="0" fontId="15" fillId="0" borderId="12" xfId="0" applyFont="1" applyFill="1" applyBorder="1" applyAlignment="1" applyProtection="1">
      <alignment horizontal="left"/>
    </xf>
    <xf numFmtId="0" fontId="15" fillId="0" borderId="0" xfId="0" applyFont="1" applyFill="1" applyBorder="1" applyAlignment="1" applyProtection="1">
      <alignment horizontal="left"/>
    </xf>
    <xf numFmtId="0" fontId="6" fillId="0" borderId="1" xfId="0" applyFont="1" applyFill="1" applyBorder="1" applyAlignment="1" applyProtection="1">
      <alignment horizontal="center"/>
    </xf>
    <xf numFmtId="0" fontId="6" fillId="4" borderId="1" xfId="0" applyFont="1" applyFill="1" applyBorder="1" applyProtection="1"/>
    <xf numFmtId="0" fontId="6" fillId="0" borderId="2" xfId="0" applyFont="1" applyFill="1" applyBorder="1" applyAlignment="1" applyProtection="1">
      <alignment horizontal="center"/>
    </xf>
    <xf numFmtId="0" fontId="6" fillId="0" borderId="3" xfId="0" applyFont="1" applyFill="1" applyBorder="1" applyAlignment="1" applyProtection="1">
      <alignment horizontal="center"/>
    </xf>
    <xf numFmtId="0" fontId="6" fillId="0" borderId="10" xfId="0" quotePrefix="1" applyFont="1" applyFill="1" applyBorder="1" applyAlignment="1" applyProtection="1">
      <alignment horizontal="center"/>
    </xf>
    <xf numFmtId="0" fontId="6" fillId="0" borderId="4" xfId="0" applyFont="1" applyBorder="1" applyProtection="1"/>
    <xf numFmtId="0" fontId="6" fillId="0" borderId="4" xfId="0" applyFont="1" applyFill="1" applyBorder="1" applyAlignment="1" applyProtection="1">
      <alignment horizontal="center"/>
    </xf>
    <xf numFmtId="0" fontId="6" fillId="0" borderId="0" xfId="0" applyFont="1" applyFill="1" applyBorder="1" applyAlignment="1" applyProtection="1">
      <alignment horizontal="center"/>
    </xf>
    <xf numFmtId="0" fontId="6" fillId="0" borderId="0" xfId="0" applyFont="1" applyBorder="1" applyAlignment="1" applyProtection="1">
      <alignment horizontal="center"/>
    </xf>
    <xf numFmtId="2" fontId="6" fillId="0" borderId="0" xfId="0" applyNumberFormat="1" applyFont="1" applyFill="1" applyBorder="1" applyProtection="1"/>
    <xf numFmtId="4" fontId="6" fillId="0" borderId="0" xfId="0" applyNumberFormat="1" applyFont="1" applyBorder="1" applyProtection="1"/>
    <xf numFmtId="0" fontId="6" fillId="0" borderId="8" xfId="0" applyFont="1" applyBorder="1" applyProtection="1"/>
    <xf numFmtId="0" fontId="6" fillId="4" borderId="11" xfId="0" applyFont="1" applyFill="1" applyBorder="1" applyProtection="1"/>
    <xf numFmtId="0" fontId="6" fillId="4" borderId="7" xfId="0" applyFont="1" applyFill="1" applyBorder="1" applyAlignment="1" applyProtection="1">
      <alignment horizontal="center"/>
    </xf>
    <xf numFmtId="0" fontId="6" fillId="4" borderId="8" xfId="0" applyFont="1" applyFill="1" applyBorder="1" applyAlignment="1" applyProtection="1">
      <alignment horizontal="center"/>
    </xf>
    <xf numFmtId="0" fontId="6" fillId="4" borderId="0" xfId="0" applyFont="1" applyFill="1" applyBorder="1" applyAlignment="1" applyProtection="1">
      <alignment horizontal="center"/>
    </xf>
    <xf numFmtId="0" fontId="6" fillId="4" borderId="5" xfId="0" applyFont="1" applyFill="1" applyBorder="1" applyAlignment="1" applyProtection="1">
      <alignment horizontal="center"/>
    </xf>
    <xf numFmtId="0" fontId="6" fillId="4" borderId="14" xfId="0" applyFont="1" applyFill="1" applyBorder="1" applyAlignment="1" applyProtection="1">
      <alignment horizontal="center"/>
    </xf>
    <xf numFmtId="0" fontId="6" fillId="4" borderId="6" xfId="0" applyFont="1" applyFill="1" applyBorder="1" applyAlignment="1" applyProtection="1">
      <alignment horizontal="center"/>
    </xf>
    <xf numFmtId="0" fontId="7" fillId="4" borderId="6" xfId="0" applyFont="1" applyFill="1" applyBorder="1" applyAlignment="1" applyProtection="1">
      <alignment horizontal="center"/>
    </xf>
    <xf numFmtId="0" fontId="6" fillId="4" borderId="15" xfId="0" applyFont="1" applyFill="1" applyBorder="1" applyAlignment="1" applyProtection="1">
      <alignment horizontal="center"/>
    </xf>
    <xf numFmtId="0" fontId="6" fillId="3" borderId="9" xfId="0" applyFont="1" applyFill="1" applyBorder="1" applyProtection="1"/>
    <xf numFmtId="4" fontId="18" fillId="3" borderId="9" xfId="0" applyNumberFormat="1" applyFont="1" applyFill="1" applyBorder="1" applyProtection="1"/>
    <xf numFmtId="0" fontId="6" fillId="3" borderId="0" xfId="0" applyFont="1" applyFill="1" applyBorder="1" applyProtection="1"/>
    <xf numFmtId="4" fontId="18" fillId="3" borderId="0" xfId="0" applyNumberFormat="1" applyFont="1" applyFill="1" applyBorder="1" applyProtection="1"/>
    <xf numFmtId="4" fontId="18" fillId="3" borderId="8" xfId="0" applyNumberFormat="1" applyFont="1" applyFill="1" applyBorder="1" applyProtection="1"/>
    <xf numFmtId="4" fontId="18" fillId="3" borderId="4" xfId="0" applyNumberFormat="1" applyFont="1" applyFill="1" applyBorder="1" applyProtection="1"/>
    <xf numFmtId="4" fontId="18" fillId="3" borderId="10" xfId="0" applyNumberFormat="1" applyFont="1" applyFill="1" applyBorder="1" applyProtection="1"/>
    <xf numFmtId="4" fontId="18" fillId="3" borderId="15" xfId="0" applyNumberFormat="1" applyFont="1" applyFill="1" applyBorder="1" applyProtection="1"/>
    <xf numFmtId="0" fontId="15" fillId="0" borderId="7" xfId="0" applyFont="1" applyBorder="1" applyAlignment="1" applyProtection="1">
      <alignment horizontal="left"/>
    </xf>
    <xf numFmtId="0" fontId="6" fillId="0" borderId="7" xfId="0" applyFont="1" applyFill="1" applyBorder="1" applyAlignment="1" applyProtection="1">
      <alignment horizontal="center"/>
    </xf>
    <xf numFmtId="0" fontId="15" fillId="4" borderId="12" xfId="0" applyFont="1" applyFill="1" applyBorder="1" applyAlignment="1" applyProtection="1">
      <alignment horizontal="left"/>
    </xf>
    <xf numFmtId="0" fontId="6" fillId="4" borderId="9" xfId="0" applyFont="1" applyFill="1" applyBorder="1" applyProtection="1"/>
    <xf numFmtId="0" fontId="6" fillId="4" borderId="10" xfId="0" applyFont="1" applyFill="1" applyBorder="1" applyProtection="1"/>
    <xf numFmtId="0" fontId="6" fillId="4" borderId="2" xfId="0" applyFont="1" applyFill="1" applyBorder="1" applyProtection="1"/>
    <xf numFmtId="0" fontId="6" fillId="3" borderId="4" xfId="0" applyFont="1" applyFill="1" applyBorder="1" applyProtection="1"/>
    <xf numFmtId="0" fontId="6" fillId="3" borderId="1" xfId="0" applyFont="1" applyFill="1" applyBorder="1" applyProtection="1"/>
    <xf numFmtId="4" fontId="18" fillId="3" borderId="1" xfId="0" applyNumberFormat="1" applyFont="1" applyFill="1" applyBorder="1" applyProtection="1"/>
    <xf numFmtId="0" fontId="6" fillId="0" borderId="1" xfId="0" applyFont="1" applyBorder="1" applyProtection="1"/>
    <xf numFmtId="0" fontId="6" fillId="0" borderId="0" xfId="0" applyFont="1" applyBorder="1" applyAlignment="1" applyProtection="1">
      <alignment horizontal="left"/>
    </xf>
    <xf numFmtId="4" fontId="18" fillId="0" borderId="0" xfId="0" applyNumberFormat="1" applyFont="1" applyBorder="1" applyProtection="1"/>
    <xf numFmtId="4" fontId="18" fillId="0" borderId="0" xfId="0" applyNumberFormat="1" applyFont="1" applyFill="1" applyBorder="1" applyProtection="1"/>
    <xf numFmtId="4" fontId="6" fillId="0" borderId="0" xfId="0" applyNumberFormat="1" applyFont="1" applyFill="1" applyBorder="1" applyProtection="1"/>
    <xf numFmtId="0" fontId="6" fillId="0" borderId="0" xfId="0" applyFont="1" applyFill="1" applyBorder="1" applyAlignment="1" applyProtection="1">
      <alignment horizontal="left"/>
    </xf>
    <xf numFmtId="0" fontId="6" fillId="0" borderId="0" xfId="0" applyFont="1" applyAlignment="1">
      <alignment horizontal="left" wrapText="1"/>
    </xf>
    <xf numFmtId="0" fontId="15" fillId="0" borderId="4" xfId="0" applyFont="1" applyBorder="1" applyAlignment="1" applyProtection="1">
      <alignment horizontal="right"/>
    </xf>
    <xf numFmtId="0" fontId="6" fillId="3" borderId="10" xfId="0" applyFont="1" applyFill="1" applyBorder="1" applyProtection="1"/>
    <xf numFmtId="0" fontId="6" fillId="3" borderId="5" xfId="0" applyFont="1" applyFill="1" applyBorder="1" applyProtection="1"/>
    <xf numFmtId="0" fontId="15" fillId="3" borderId="12" xfId="2" applyFont="1" applyFill="1" applyBorder="1" applyAlignment="1" applyProtection="1">
      <alignment horizontal="left"/>
    </xf>
    <xf numFmtId="0" fontId="6" fillId="3" borderId="10" xfId="2" applyFont="1" applyFill="1" applyBorder="1" applyAlignment="1" applyProtection="1"/>
    <xf numFmtId="0" fontId="6" fillId="0" borderId="5" xfId="0" applyFont="1" applyBorder="1" applyProtection="1"/>
    <xf numFmtId="0" fontId="6" fillId="0" borderId="10" xfId="0" applyFont="1" applyFill="1" applyBorder="1" applyAlignment="1" applyProtection="1">
      <alignment horizontal="center"/>
    </xf>
    <xf numFmtId="0" fontId="6" fillId="0" borderId="8" xfId="0" applyFont="1" applyFill="1" applyBorder="1" applyAlignment="1" applyProtection="1">
      <alignment horizontal="center"/>
    </xf>
    <xf numFmtId="0" fontId="3" fillId="0" borderId="0" xfId="0" applyFont="1" applyFill="1" applyAlignment="1" applyProtection="1">
      <alignment horizontal="center"/>
    </xf>
    <xf numFmtId="0" fontId="3" fillId="0" borderId="0" xfId="0" applyFont="1" applyProtection="1"/>
    <xf numFmtId="0" fontId="4" fillId="0" borderId="0" xfId="0" applyFont="1" applyFill="1" applyAlignment="1" applyProtection="1">
      <alignment horizontal="left"/>
    </xf>
    <xf numFmtId="0" fontId="3" fillId="0" borderId="0" xfId="0" applyFont="1" applyBorder="1" applyProtection="1"/>
    <xf numFmtId="0" fontId="3" fillId="0" borderId="5" xfId="0" applyFont="1" applyBorder="1" applyProtection="1"/>
    <xf numFmtId="0" fontId="3" fillId="0" borderId="1" xfId="0" applyFont="1" applyFill="1" applyBorder="1" applyAlignment="1" applyProtection="1">
      <alignment horizontal="center"/>
    </xf>
    <xf numFmtId="0" fontId="3" fillId="0" borderId="1" xfId="0" applyFont="1" applyBorder="1" applyProtection="1"/>
    <xf numFmtId="0" fontId="3" fillId="0" borderId="1" xfId="0" applyFont="1" applyBorder="1" applyAlignment="1" applyProtection="1">
      <alignment horizontal="center"/>
    </xf>
    <xf numFmtId="0" fontId="3" fillId="0" borderId="2" xfId="0" applyFont="1" applyFill="1" applyBorder="1" applyAlignment="1" applyProtection="1">
      <alignment horizontal="center"/>
    </xf>
    <xf numFmtId="0" fontId="3" fillId="0" borderId="2" xfId="0" applyFont="1" applyBorder="1" applyAlignment="1" applyProtection="1">
      <alignment horizontal="center"/>
    </xf>
    <xf numFmtId="0" fontId="3" fillId="0" borderId="3" xfId="0" applyFont="1" applyFill="1" applyBorder="1" applyAlignment="1" applyProtection="1">
      <alignment horizontal="center"/>
    </xf>
    <xf numFmtId="0" fontId="3" fillId="0" borderId="3" xfId="0" applyFont="1" applyBorder="1" applyAlignment="1" applyProtection="1">
      <alignment horizontal="center"/>
    </xf>
    <xf numFmtId="0" fontId="3" fillId="0" borderId="4" xfId="0" quotePrefix="1" applyFont="1" applyFill="1" applyBorder="1" applyAlignment="1" applyProtection="1">
      <alignment horizontal="center"/>
    </xf>
    <xf numFmtId="4" fontId="3" fillId="0" borderId="4" xfId="0" quotePrefix="1" applyNumberFormat="1" applyFont="1" applyFill="1" applyBorder="1" applyAlignment="1" applyProtection="1">
      <alignment horizontal="center"/>
    </xf>
    <xf numFmtId="0" fontId="4" fillId="0" borderId="4" xfId="0" applyFont="1" applyBorder="1" applyAlignment="1" applyProtection="1">
      <alignment horizontal="center"/>
    </xf>
    <xf numFmtId="0" fontId="3" fillId="0" borderId="4" xfId="0" applyFont="1" applyFill="1" applyBorder="1" applyProtection="1"/>
    <xf numFmtId="2" fontId="3" fillId="0" borderId="4" xfId="0" applyNumberFormat="1" applyFont="1" applyFill="1" applyBorder="1" applyAlignment="1" applyProtection="1">
      <alignment horizontal="center"/>
    </xf>
    <xf numFmtId="4" fontId="3" fillId="0" borderId="4" xfId="0" applyNumberFormat="1" applyFont="1" applyFill="1" applyBorder="1" applyAlignment="1" applyProtection="1">
      <alignment horizontal="center"/>
    </xf>
    <xf numFmtId="4" fontId="3" fillId="0" borderId="4" xfId="0" applyNumberFormat="1" applyFont="1" applyBorder="1" applyAlignment="1" applyProtection="1">
      <alignment horizontal="center"/>
    </xf>
    <xf numFmtId="0" fontId="3" fillId="0" borderId="0" xfId="0" applyFont="1" applyAlignment="1" applyProtection="1">
      <alignment horizontal="right"/>
    </xf>
    <xf numFmtId="4" fontId="3" fillId="0" borderId="0" xfId="0" applyNumberFormat="1" applyFont="1" applyProtection="1"/>
    <xf numFmtId="0" fontId="3" fillId="0" borderId="0" xfId="0" applyFont="1" applyFill="1" applyBorder="1" applyAlignment="1" applyProtection="1">
      <alignment horizontal="center"/>
    </xf>
    <xf numFmtId="0" fontId="3" fillId="0" borderId="0" xfId="0" applyFont="1" applyFill="1" applyBorder="1" applyAlignment="1" applyProtection="1">
      <alignment horizontal="left"/>
    </xf>
    <xf numFmtId="0" fontId="3" fillId="0" borderId="0" xfId="0" applyFont="1" applyBorder="1" applyAlignment="1" applyProtection="1">
      <alignment horizontal="right"/>
    </xf>
    <xf numFmtId="4" fontId="5" fillId="0" borderId="0" xfId="0" applyNumberFormat="1" applyFont="1" applyBorder="1" applyProtection="1"/>
    <xf numFmtId="4" fontId="3" fillId="0" borderId="6" xfId="0" applyNumberFormat="1" applyFont="1" applyBorder="1" applyProtection="1"/>
    <xf numFmtId="4" fontId="3" fillId="2" borderId="0" xfId="0" applyNumberFormat="1" applyFont="1" applyFill="1" applyProtection="1"/>
    <xf numFmtId="4" fontId="21" fillId="0" borderId="4" xfId="0" quotePrefix="1" applyNumberFormat="1" applyFont="1" applyFill="1" applyBorder="1" applyAlignment="1" applyProtection="1">
      <alignment horizontal="center"/>
      <protection locked="0"/>
    </xf>
    <xf numFmtId="10" fontId="9" fillId="0" borderId="6" xfId="1" applyNumberFormat="1" applyFont="1" applyBorder="1" applyAlignment="1" applyProtection="1"/>
    <xf numFmtId="0" fontId="6" fillId="0" borderId="0" xfId="0" applyFont="1"/>
    <xf numFmtId="0" fontId="15" fillId="0" borderId="0" xfId="0" applyFont="1" applyAlignment="1">
      <alignment horizontal="left" wrapText="1"/>
    </xf>
    <xf numFmtId="0" fontId="15" fillId="0" borderId="0" xfId="0" applyFont="1"/>
    <xf numFmtId="49" fontId="15" fillId="0" borderId="0" xfId="0" applyNumberFormat="1" applyFont="1"/>
    <xf numFmtId="0" fontId="6" fillId="0" borderId="0" xfId="0" applyFont="1" applyAlignment="1"/>
    <xf numFmtId="0" fontId="15" fillId="0" borderId="0" xfId="0" applyFont="1" applyAlignment="1">
      <alignment horizontal="left"/>
    </xf>
    <xf numFmtId="49" fontId="6" fillId="0" borderId="0" xfId="0" quotePrefix="1" applyNumberFormat="1" applyFont="1" applyAlignment="1">
      <alignment vertical="top"/>
    </xf>
    <xf numFmtId="49" fontId="6" fillId="0" borderId="0" xfId="0" applyNumberFormat="1" applyFont="1" applyAlignment="1">
      <alignment vertical="top"/>
    </xf>
    <xf numFmtId="0" fontId="16" fillId="0" borderId="0" xfId="0" applyFont="1" applyBorder="1"/>
    <xf numFmtId="0" fontId="15" fillId="0" borderId="0" xfId="0" applyFont="1" applyAlignment="1"/>
    <xf numFmtId="0" fontId="6" fillId="0" borderId="0" xfId="0" applyFont="1" applyAlignment="1">
      <alignment horizontal="left" indent="1"/>
    </xf>
    <xf numFmtId="0" fontId="1" fillId="0" borderId="0" xfId="1" applyAlignment="1" applyProtection="1">
      <alignment horizontal="left" indent="3"/>
    </xf>
    <xf numFmtId="0" fontId="15" fillId="0" borderId="0" xfId="0" applyFont="1" applyAlignment="1">
      <alignment horizontal="left" indent="1"/>
    </xf>
    <xf numFmtId="0" fontId="6" fillId="0" borderId="0" xfId="0" applyFont="1" applyAlignment="1">
      <alignment horizontal="left" indent="2"/>
    </xf>
    <xf numFmtId="0" fontId="24" fillId="0" borderId="12" xfId="0" applyFont="1" applyBorder="1" applyAlignment="1">
      <alignment horizontal="center"/>
    </xf>
    <xf numFmtId="9" fontId="6" fillId="0" borderId="0" xfId="0" applyNumberFormat="1" applyFont="1" applyAlignment="1">
      <alignment horizontal="left"/>
    </xf>
    <xf numFmtId="49" fontId="6" fillId="0" borderId="0" xfId="0" applyNumberFormat="1" applyFont="1" applyAlignment="1">
      <alignment horizontal="right" vertical="top"/>
    </xf>
    <xf numFmtId="49" fontId="6" fillId="0" borderId="0" xfId="0" applyNumberFormat="1" applyFont="1" applyAlignment="1">
      <alignment vertical="top"/>
    </xf>
    <xf numFmtId="0" fontId="4" fillId="0" borderId="10" xfId="0" applyFont="1" applyBorder="1" applyAlignment="1" applyProtection="1">
      <protection locked="0"/>
    </xf>
    <xf numFmtId="43" fontId="18" fillId="0" borderId="4" xfId="3" applyFont="1" applyBorder="1" applyProtection="1">
      <protection locked="0"/>
    </xf>
    <xf numFmtId="43" fontId="6" fillId="0" borderId="4" xfId="3" applyFont="1" applyBorder="1" applyProtection="1"/>
    <xf numFmtId="43" fontId="15" fillId="0" borderId="4" xfId="3" applyFont="1" applyBorder="1" applyProtection="1"/>
    <xf numFmtId="43" fontId="18" fillId="0" borderId="10" xfId="3" applyFont="1" applyBorder="1" applyProtection="1">
      <protection locked="0"/>
    </xf>
    <xf numFmtId="43" fontId="15" fillId="0" borderId="10" xfId="3" applyFont="1" applyBorder="1" applyProtection="1"/>
    <xf numFmtId="43" fontId="15" fillId="0" borderId="4" xfId="3" applyFont="1" applyBorder="1" applyProtection="1">
      <protection locked="0"/>
    </xf>
    <xf numFmtId="43" fontId="15" fillId="0" borderId="4" xfId="3" applyFont="1" applyFill="1" applyBorder="1" applyProtection="1"/>
    <xf numFmtId="43" fontId="26" fillId="0" borderId="4" xfId="3" applyFont="1" applyBorder="1" applyProtection="1">
      <protection locked="0"/>
    </xf>
    <xf numFmtId="43" fontId="6" fillId="3" borderId="4" xfId="3" applyFont="1" applyFill="1" applyBorder="1" applyProtection="1"/>
    <xf numFmtId="0" fontId="9" fillId="0" borderId="0" xfId="0" applyFont="1"/>
    <xf numFmtId="0" fontId="1" fillId="0" borderId="0" xfId="1" applyAlignment="1" applyProtection="1">
      <alignment horizontal="left" indent="2"/>
    </xf>
    <xf numFmtId="0" fontId="0" fillId="0" borderId="0" xfId="0" applyAlignment="1">
      <alignment horizontal="left"/>
    </xf>
    <xf numFmtId="0" fontId="1" fillId="0" borderId="0" xfId="1" applyAlignment="1" applyProtection="1">
      <alignment horizontal="left"/>
    </xf>
    <xf numFmtId="0" fontId="0" fillId="0" borderId="0" xfId="0" applyAlignment="1"/>
    <xf numFmtId="0" fontId="1" fillId="0" borderId="0" xfId="1" applyAlignment="1" applyProtection="1"/>
    <xf numFmtId="0" fontId="0" fillId="0" borderId="0" xfId="0"/>
    <xf numFmtId="0" fontId="15" fillId="0" borderId="0" xfId="0" applyFont="1" applyAlignment="1">
      <alignment horizontal="center"/>
    </xf>
    <xf numFmtId="0" fontId="19" fillId="0" borderId="0" xfId="0" applyFont="1" applyAlignment="1">
      <alignment horizontal="center"/>
    </xf>
    <xf numFmtId="49" fontId="6" fillId="0" borderId="0" xfId="0" applyNumberFormat="1" applyFont="1" applyAlignment="1">
      <alignment vertical="top"/>
    </xf>
    <xf numFmtId="0" fontId="6" fillId="0" borderId="0" xfId="0" applyFont="1" applyAlignment="1">
      <alignment horizontal="left" wrapText="1" indent="1"/>
    </xf>
    <xf numFmtId="0" fontId="6" fillId="0" borderId="0" xfId="0" applyFont="1" applyAlignment="1">
      <alignment horizontal="left" wrapText="1"/>
    </xf>
    <xf numFmtId="0" fontId="22" fillId="0" borderId="0" xfId="1" applyFont="1" applyAlignment="1" applyProtection="1">
      <alignment horizontal="left" wrapText="1"/>
    </xf>
    <xf numFmtId="0" fontId="6" fillId="0" borderId="0" xfId="0" applyFont="1" applyAlignment="1">
      <alignment wrapText="1"/>
    </xf>
    <xf numFmtId="0" fontId="6" fillId="0" borderId="0" xfId="0" applyFont="1" applyBorder="1" applyAlignment="1">
      <alignment horizontal="left" wrapText="1"/>
    </xf>
    <xf numFmtId="0" fontId="24" fillId="0" borderId="12"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6" fillId="0" borderId="0" xfId="0" applyFont="1" applyAlignment="1">
      <alignment horizontal="center" wrapText="1"/>
    </xf>
    <xf numFmtId="0" fontId="15" fillId="0" borderId="12"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9" fillId="0" borderId="0" xfId="0" applyFont="1" applyAlignment="1">
      <alignment wrapText="1"/>
    </xf>
    <xf numFmtId="0" fontId="15" fillId="0" borderId="4" xfId="0" applyFont="1" applyBorder="1" applyAlignment="1" applyProtection="1">
      <alignment horizontal="right"/>
    </xf>
    <xf numFmtId="0" fontId="15" fillId="0" borderId="12" xfId="0" applyFont="1" applyBorder="1" applyAlignment="1" applyProtection="1">
      <alignment horizontal="right"/>
    </xf>
    <xf numFmtId="0" fontId="15" fillId="0" borderId="9" xfId="0" applyFont="1" applyBorder="1" applyAlignment="1" applyProtection="1">
      <alignment horizontal="right"/>
    </xf>
    <xf numFmtId="0" fontId="15" fillId="0" borderId="10" xfId="0" applyFont="1" applyBorder="1" applyAlignment="1" applyProtection="1">
      <alignment horizontal="right"/>
    </xf>
    <xf numFmtId="0" fontId="4" fillId="0" borderId="12" xfId="0" applyFont="1" applyBorder="1" applyAlignment="1" applyProtection="1">
      <alignment horizontal="center"/>
      <protection locked="0"/>
    </xf>
    <xf numFmtId="0" fontId="4" fillId="0" borderId="9" xfId="0" applyFont="1" applyBorder="1" applyAlignment="1" applyProtection="1">
      <alignment horizontal="center"/>
      <protection locked="0"/>
    </xf>
    <xf numFmtId="0" fontId="15" fillId="0" borderId="12" xfId="0" applyFont="1" applyBorder="1" applyAlignment="1" applyProtection="1">
      <alignment horizontal="left"/>
    </xf>
    <xf numFmtId="0" fontId="15" fillId="0" borderId="9" xfId="0" applyFont="1" applyBorder="1" applyAlignment="1" applyProtection="1">
      <alignment horizontal="left"/>
    </xf>
    <xf numFmtId="0" fontId="15" fillId="0" borderId="10" xfId="0" applyFont="1" applyBorder="1" applyAlignment="1" applyProtection="1">
      <alignment horizontal="left"/>
    </xf>
    <xf numFmtId="0" fontId="15" fillId="0" borderId="12" xfId="0" applyFont="1" applyFill="1" applyBorder="1" applyAlignment="1" applyProtection="1">
      <alignment horizontal="left"/>
    </xf>
    <xf numFmtId="0" fontId="15" fillId="0" borderId="9" xfId="0" applyFont="1" applyFill="1" applyBorder="1" applyAlignment="1" applyProtection="1">
      <alignment horizontal="left"/>
    </xf>
    <xf numFmtId="0" fontId="15" fillId="0" borderId="10" xfId="0" applyFont="1" applyFill="1" applyBorder="1" applyAlignment="1" applyProtection="1">
      <alignment horizontal="left"/>
    </xf>
    <xf numFmtId="0" fontId="20" fillId="0" borderId="4" xfId="0" applyFont="1" applyBorder="1" applyAlignment="1" applyProtection="1">
      <alignment horizontal="right"/>
    </xf>
    <xf numFmtId="0" fontId="6" fillId="0" borderId="4" xfId="0" applyFont="1" applyBorder="1" applyAlignment="1" applyProtection="1">
      <alignment horizontal="center" wrapText="1"/>
    </xf>
    <xf numFmtId="0" fontId="6" fillId="0" borderId="4" xfId="0" applyFont="1" applyBorder="1" applyAlignment="1" applyProtection="1">
      <alignment horizontal="center"/>
    </xf>
    <xf numFmtId="0" fontId="7" fillId="0" borderId="4" xfId="0" applyFont="1" applyBorder="1" applyAlignment="1" applyProtection="1">
      <alignment horizontal="center" wrapText="1"/>
    </xf>
    <xf numFmtId="0" fontId="15" fillId="0" borderId="0" xfId="0" applyFont="1" applyAlignment="1" applyProtection="1">
      <alignment horizontal="center"/>
    </xf>
    <xf numFmtId="0" fontId="4" fillId="0" borderId="0" xfId="0" applyFont="1" applyFill="1" applyAlignment="1" applyProtection="1">
      <alignment horizontal="center"/>
    </xf>
    <xf numFmtId="0" fontId="4" fillId="0" borderId="12" xfId="0" applyFont="1" applyFill="1" applyBorder="1" applyAlignment="1" applyProtection="1">
      <alignment horizontal="left"/>
    </xf>
    <xf numFmtId="0" fontId="4" fillId="0" borderId="9" xfId="0" applyFont="1" applyFill="1" applyBorder="1" applyAlignment="1" applyProtection="1">
      <alignment horizontal="left"/>
    </xf>
    <xf numFmtId="0" fontId="4" fillId="0" borderId="10" xfId="0" applyFont="1" applyFill="1" applyBorder="1" applyAlignment="1" applyProtection="1">
      <alignment horizontal="left"/>
    </xf>
    <xf numFmtId="0" fontId="3" fillId="0" borderId="12" xfId="0" applyFont="1" applyBorder="1" applyAlignment="1" applyProtection="1">
      <alignment horizontal="center"/>
    </xf>
    <xf numFmtId="0" fontId="3" fillId="0" borderId="9" xfId="0" applyFont="1" applyBorder="1" applyAlignment="1" applyProtection="1">
      <alignment horizontal="center"/>
    </xf>
    <xf numFmtId="0" fontId="3" fillId="0" borderId="10" xfId="0" applyFont="1" applyBorder="1" applyAlignment="1" applyProtection="1">
      <alignment horizontal="center"/>
    </xf>
    <xf numFmtId="0" fontId="3" fillId="2" borderId="0" xfId="0" applyFont="1" applyFill="1" applyAlignment="1" applyProtection="1">
      <alignment horizontal="right"/>
    </xf>
    <xf numFmtId="0" fontId="4" fillId="0" borderId="0" xfId="0" applyFont="1" applyFill="1" applyAlignment="1" applyProtection="1">
      <alignment wrapText="1"/>
    </xf>
    <xf numFmtId="0" fontId="4" fillId="0" borderId="5" xfId="0" applyFont="1" applyFill="1" applyBorder="1" applyAlignment="1" applyProtection="1">
      <alignment wrapText="1"/>
    </xf>
    <xf numFmtId="0" fontId="4" fillId="0" borderId="0" xfId="0" applyFont="1" applyFill="1" applyAlignment="1" applyProtection="1">
      <alignment horizontal="left" wrapText="1"/>
    </xf>
    <xf numFmtId="0" fontId="0" fillId="0" borderId="0" xfId="0" applyAlignment="1" applyProtection="1">
      <alignment wrapText="1"/>
    </xf>
    <xf numFmtId="0" fontId="0" fillId="0" borderId="5" xfId="0" applyBorder="1" applyAlignment="1" applyProtection="1">
      <alignment wrapText="1"/>
    </xf>
    <xf numFmtId="0" fontId="27" fillId="0" borderId="0" xfId="0" applyFont="1" applyAlignment="1">
      <alignment horizontal="left" wrapText="1" indent="2"/>
    </xf>
  </cellXfs>
  <cellStyles count="4">
    <cellStyle name="Comma" xfId="3" builtinId="3"/>
    <cellStyle name="Hyperlink" xfId="1" builtinId="8"/>
    <cellStyle name="Normal" xfId="0" builtinId="0"/>
    <cellStyle name="Normal_Tuition TCS" xfId="2" xr:uid="{00000000-0005-0000-0000-000003000000}"/>
  </cellStyles>
  <dxfs count="1">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38100</xdr:colOff>
      <xdr:row>3</xdr:row>
      <xdr:rowOff>57150</xdr:rowOff>
    </xdr:to>
    <xdr:pic>
      <xdr:nvPicPr>
        <xdr:cNvPr id="12316" name="Picture 1" descr="dpi_Iogo_bw">
          <a:extLst>
            <a:ext uri="{FF2B5EF4-FFF2-40B4-BE49-F238E27FC236}">
              <a16:creationId xmlns:a16="http://schemas.microsoft.com/office/drawing/2014/main" id="{00000000-0008-0000-0100-00001C300000}"/>
            </a:ext>
          </a:extLst>
        </xdr:cNvPr>
        <xdr:cNvPicPr>
          <a:picLocks noChangeAspect="1" noChangeArrowheads="1"/>
        </xdr:cNvPicPr>
      </xdr:nvPicPr>
      <xdr:blipFill>
        <a:blip xmlns:r="http://schemas.openxmlformats.org/officeDocument/2006/relationships" r:embed="rId1" cstate="print"/>
        <a:srcRect l="60938" r="4938" b="36349"/>
        <a:stretch>
          <a:fillRect/>
        </a:stretch>
      </xdr:blipFill>
      <xdr:spPr bwMode="auto">
        <a:xfrm>
          <a:off x="0" y="0"/>
          <a:ext cx="581025" cy="571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lo.wieducatorlicensing.org/datamart/publicSearchMenu.do" TargetMode="External"/><Relationship Id="rId7" Type="http://schemas.openxmlformats.org/officeDocument/2006/relationships/printerSettings" Target="../printerSettings/printerSettings1.bin"/><Relationship Id="rId2" Type="http://schemas.openxmlformats.org/officeDocument/2006/relationships/hyperlink" Target="https://dpi.wi.gov/sfs/aid/special-ed/sped-sap/eligibility" TargetMode="External"/><Relationship Id="rId1" Type="http://schemas.openxmlformats.org/officeDocument/2006/relationships/hyperlink" Target="mailto:dpisfsreports@dpi.wi.gov" TargetMode="External"/><Relationship Id="rId6" Type="http://schemas.openxmlformats.org/officeDocument/2006/relationships/hyperlink" Target="https://dpi.wi.gov/sped/educators/fiscal/allowable" TargetMode="External"/><Relationship Id="rId5" Type="http://schemas.openxmlformats.org/officeDocument/2006/relationships/hyperlink" Target="https://dpi.wi.gov/sfs/aid/special-ed/sped-sap/eligibility" TargetMode="External"/><Relationship Id="rId4" Type="http://schemas.openxmlformats.org/officeDocument/2006/relationships/hyperlink" Target="mailto:ricardo.cruz@dpi.wi.gov"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dpisfsreports@dpi.wi.gov"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2"/>
  <sheetViews>
    <sheetView showGridLines="0" tabSelected="1" topLeftCell="A46" workbookViewId="0">
      <selection activeCell="M40" sqref="M40"/>
    </sheetView>
  </sheetViews>
  <sheetFormatPr defaultColWidth="9.109375" defaultRowHeight="15" customHeight="1" x14ac:dyDescent="0.25"/>
  <cols>
    <col min="1" max="1" width="5.88671875" style="115" customWidth="1"/>
    <col min="2" max="2" width="11.6640625" style="115" customWidth="1"/>
    <col min="3" max="3" width="9.109375" style="115"/>
    <col min="4" max="4" width="16.109375" style="115" customWidth="1"/>
    <col min="5" max="16384" width="9.109375" style="115"/>
  </cols>
  <sheetData>
    <row r="1" spans="1:10" ht="15" customHeight="1" x14ac:dyDescent="0.25">
      <c r="A1" s="150" t="s">
        <v>169</v>
      </c>
      <c r="B1" s="150"/>
      <c r="C1" s="150"/>
      <c r="D1" s="150"/>
      <c r="E1" s="150"/>
      <c r="F1" s="150"/>
      <c r="G1" s="150"/>
      <c r="H1" s="150"/>
      <c r="I1" s="150"/>
      <c r="J1" s="150"/>
    </row>
    <row r="2" spans="1:10" ht="15" customHeight="1" x14ac:dyDescent="0.25">
      <c r="A2" s="151" t="s">
        <v>170</v>
      </c>
      <c r="B2" s="151"/>
      <c r="C2" s="151"/>
      <c r="D2" s="151"/>
      <c r="E2" s="151"/>
      <c r="F2" s="151"/>
      <c r="G2" s="151"/>
      <c r="H2" s="151"/>
      <c r="I2" s="151"/>
      <c r="J2" s="151"/>
    </row>
    <row r="4" spans="1:10" ht="15" customHeight="1" x14ac:dyDescent="0.25">
      <c r="A4" s="124" t="s">
        <v>180</v>
      </c>
    </row>
    <row r="5" spans="1:10" ht="15" customHeight="1" x14ac:dyDescent="0.25">
      <c r="B5" s="115" t="s">
        <v>228</v>
      </c>
    </row>
    <row r="6" spans="1:10" ht="15" customHeight="1" x14ac:dyDescent="0.25">
      <c r="B6" s="115" t="s">
        <v>229</v>
      </c>
    </row>
    <row r="7" spans="1:10" ht="15" customHeight="1" x14ac:dyDescent="0.25">
      <c r="B7" s="148" t="s">
        <v>230</v>
      </c>
      <c r="C7" s="148"/>
    </row>
    <row r="9" spans="1:10" ht="15" customHeight="1" x14ac:dyDescent="0.25">
      <c r="A9" s="124" t="s">
        <v>171</v>
      </c>
      <c r="B9" s="7"/>
      <c r="C9" s="7"/>
      <c r="D9" s="7"/>
      <c r="E9" s="7"/>
      <c r="F9" s="7"/>
      <c r="G9" s="7"/>
      <c r="H9" s="7"/>
      <c r="I9" s="7"/>
    </row>
    <row r="10" spans="1:10" s="117" customFormat="1" ht="60" customHeight="1" x14ac:dyDescent="0.25">
      <c r="A10" s="116"/>
      <c r="B10" s="154" t="s">
        <v>185</v>
      </c>
      <c r="C10" s="154"/>
      <c r="D10" s="154"/>
      <c r="E10" s="154"/>
      <c r="F10" s="154"/>
      <c r="G10" s="154"/>
      <c r="H10" s="154"/>
      <c r="I10" s="154"/>
      <c r="J10" s="154"/>
    </row>
    <row r="11" spans="1:10" ht="15" customHeight="1" x14ac:dyDescent="0.25">
      <c r="A11" s="7"/>
      <c r="B11"/>
      <c r="C11"/>
      <c r="D11"/>
      <c r="E11"/>
      <c r="F11"/>
      <c r="G11"/>
      <c r="H11"/>
      <c r="I11"/>
      <c r="J11"/>
    </row>
    <row r="12" spans="1:10" ht="15" customHeight="1" x14ac:dyDescent="0.25">
      <c r="A12" s="124" t="s">
        <v>172</v>
      </c>
      <c r="B12" s="126"/>
      <c r="C12" s="127"/>
      <c r="D12" s="127"/>
      <c r="E12" s="127"/>
      <c r="F12" s="127"/>
      <c r="G12" s="125"/>
      <c r="H12" s="125"/>
      <c r="I12" s="125"/>
      <c r="J12" s="125"/>
    </row>
    <row r="13" spans="1:10" ht="60" customHeight="1" x14ac:dyDescent="0.25">
      <c r="A13" s="120"/>
      <c r="B13" s="154" t="s">
        <v>205</v>
      </c>
      <c r="C13" s="154"/>
      <c r="D13" s="154"/>
      <c r="E13" s="154"/>
      <c r="F13" s="154"/>
      <c r="G13" s="154"/>
      <c r="H13" s="154"/>
      <c r="I13" s="154"/>
      <c r="J13" s="154"/>
    </row>
    <row r="14" spans="1:10" ht="15" customHeight="1" x14ac:dyDescent="0.25">
      <c r="A14" s="120"/>
      <c r="B14" s="126"/>
      <c r="C14" s="127"/>
      <c r="D14" s="127"/>
      <c r="E14" s="127"/>
      <c r="F14" s="127"/>
      <c r="G14" s="125"/>
      <c r="H14" s="125"/>
      <c r="I14" s="125"/>
      <c r="J14" s="125"/>
    </row>
    <row r="15" spans="1:10" ht="15" customHeight="1" x14ac:dyDescent="0.25">
      <c r="A15" s="118" t="s">
        <v>109</v>
      </c>
    </row>
    <row r="16" spans="1:10" ht="15" customHeight="1" x14ac:dyDescent="0.25">
      <c r="A16" s="121" t="s">
        <v>110</v>
      </c>
      <c r="B16" s="115" t="s">
        <v>196</v>
      </c>
    </row>
    <row r="17" spans="1:10" ht="30" customHeight="1" x14ac:dyDescent="0.25">
      <c r="A17" s="131" t="s">
        <v>200</v>
      </c>
      <c r="B17" s="153" t="s">
        <v>197</v>
      </c>
      <c r="C17" s="153"/>
      <c r="D17" s="153"/>
      <c r="E17" s="153"/>
      <c r="F17" s="153"/>
      <c r="G17" s="153"/>
      <c r="H17" s="153"/>
      <c r="I17" s="153"/>
      <c r="J17" s="153"/>
    </row>
    <row r="18" spans="1:10" ht="15" customHeight="1" x14ac:dyDescent="0.25">
      <c r="A18" s="121"/>
      <c r="B18" s="146" t="s">
        <v>225</v>
      </c>
      <c r="C18" s="146"/>
      <c r="D18" s="146"/>
      <c r="E18" s="147"/>
      <c r="F18" s="147"/>
      <c r="G18" s="147"/>
      <c r="H18" s="147"/>
    </row>
    <row r="19" spans="1:10" ht="30" customHeight="1" x14ac:dyDescent="0.25">
      <c r="A19" s="131" t="s">
        <v>200</v>
      </c>
      <c r="B19" s="153" t="s">
        <v>198</v>
      </c>
      <c r="C19" s="153"/>
      <c r="D19" s="153"/>
      <c r="E19" s="153"/>
      <c r="F19" s="153"/>
      <c r="G19" s="153"/>
      <c r="H19" s="153"/>
      <c r="I19" s="153"/>
      <c r="J19" s="153"/>
    </row>
    <row r="20" spans="1:10" ht="15" customHeight="1" x14ac:dyDescent="0.25">
      <c r="A20" s="121"/>
      <c r="B20" s="148" t="s">
        <v>224</v>
      </c>
      <c r="C20" s="149"/>
      <c r="D20" s="149"/>
      <c r="E20" s="149"/>
      <c r="F20" s="149"/>
    </row>
    <row r="21" spans="1:10" ht="30" customHeight="1" x14ac:dyDescent="0.25">
      <c r="A21" s="131" t="s">
        <v>200</v>
      </c>
      <c r="B21" s="153" t="s">
        <v>199</v>
      </c>
      <c r="C21" s="153"/>
      <c r="D21" s="153"/>
      <c r="E21" s="153"/>
      <c r="F21" s="153"/>
      <c r="G21" s="153"/>
      <c r="H21" s="153"/>
      <c r="I21" s="153"/>
      <c r="J21" s="153"/>
    </row>
    <row r="22" spans="1:10" ht="15" customHeight="1" x14ac:dyDescent="0.25">
      <c r="A22" s="122" t="s">
        <v>111</v>
      </c>
      <c r="B22" s="156" t="s">
        <v>179</v>
      </c>
      <c r="C22" s="156"/>
      <c r="D22" s="156"/>
      <c r="E22" s="156"/>
      <c r="F22" s="156"/>
      <c r="G22" s="156"/>
      <c r="H22" s="156"/>
      <c r="I22" s="156"/>
      <c r="J22" s="156"/>
    </row>
    <row r="23" spans="1:10" ht="30" customHeight="1" x14ac:dyDescent="0.25">
      <c r="A23" s="121"/>
      <c r="B23" s="156"/>
      <c r="C23" s="156"/>
      <c r="D23" s="156"/>
      <c r="E23" s="156"/>
      <c r="F23" s="156"/>
      <c r="G23" s="156"/>
      <c r="H23" s="156"/>
      <c r="I23" s="156"/>
      <c r="J23" s="156"/>
    </row>
    <row r="24" spans="1:10" ht="15" customHeight="1" x14ac:dyDescent="0.25">
      <c r="A24" s="121"/>
      <c r="B24" s="146" t="s">
        <v>225</v>
      </c>
      <c r="C24" s="146"/>
      <c r="D24" s="146"/>
      <c r="E24" s="147"/>
    </row>
    <row r="25" spans="1:10" ht="15" customHeight="1" x14ac:dyDescent="0.25">
      <c r="A25" s="122" t="s">
        <v>112</v>
      </c>
      <c r="B25" s="115" t="s">
        <v>173</v>
      </c>
    </row>
    <row r="26" spans="1:10" ht="30" customHeight="1" x14ac:dyDescent="0.25">
      <c r="A26" s="122" t="s">
        <v>113</v>
      </c>
      <c r="B26" s="154" t="s">
        <v>182</v>
      </c>
      <c r="C26" s="154"/>
      <c r="D26" s="154"/>
      <c r="E26" s="154"/>
      <c r="F26" s="154"/>
      <c r="G26" s="154"/>
      <c r="H26" s="154"/>
      <c r="I26" s="154"/>
      <c r="J26" s="154"/>
    </row>
    <row r="27" spans="1:10" ht="30" customHeight="1" x14ac:dyDescent="0.25">
      <c r="A27" s="122" t="s">
        <v>114</v>
      </c>
      <c r="B27" s="154" t="s">
        <v>174</v>
      </c>
      <c r="C27" s="154"/>
      <c r="D27" s="154"/>
      <c r="E27" s="154"/>
      <c r="F27" s="154"/>
      <c r="G27" s="154"/>
      <c r="H27" s="154"/>
      <c r="I27" s="154"/>
      <c r="J27" s="154"/>
    </row>
    <row r="28" spans="1:10" ht="15" customHeight="1" x14ac:dyDescent="0.25">
      <c r="A28" s="122" t="s">
        <v>115</v>
      </c>
      <c r="B28" s="156" t="s">
        <v>181</v>
      </c>
      <c r="C28" s="156"/>
      <c r="D28" s="156"/>
      <c r="E28" s="156"/>
      <c r="F28" s="156"/>
      <c r="G28" s="156"/>
      <c r="H28" s="156"/>
      <c r="I28" s="156"/>
      <c r="J28" s="156"/>
    </row>
    <row r="29" spans="1:10" ht="15" customHeight="1" x14ac:dyDescent="0.25">
      <c r="B29" s="156"/>
      <c r="C29" s="156"/>
      <c r="D29" s="156"/>
      <c r="E29" s="156"/>
      <c r="F29" s="156"/>
      <c r="G29" s="156"/>
      <c r="H29" s="156"/>
      <c r="I29" s="156"/>
      <c r="J29" s="156"/>
    </row>
    <row r="30" spans="1:10" ht="15" customHeight="1" x14ac:dyDescent="0.25">
      <c r="B30" s="7"/>
      <c r="C30" s="7"/>
      <c r="D30" s="7"/>
      <c r="E30" s="7"/>
      <c r="F30" s="7"/>
      <c r="G30" s="7"/>
      <c r="H30" s="7"/>
      <c r="I30" s="7"/>
      <c r="J30" s="7"/>
    </row>
    <row r="31" spans="1:10" ht="15" customHeight="1" x14ac:dyDescent="0.25">
      <c r="A31" s="118" t="s">
        <v>186</v>
      </c>
      <c r="B31" s="7"/>
      <c r="C31" s="7"/>
      <c r="D31" s="7"/>
      <c r="E31" s="7"/>
      <c r="F31" s="7"/>
      <c r="G31" s="7"/>
      <c r="H31" s="7"/>
      <c r="I31" s="7"/>
      <c r="J31" s="7"/>
    </row>
    <row r="32" spans="1:10" ht="15" customHeight="1" x14ac:dyDescent="0.25">
      <c r="A32" s="152" t="s">
        <v>187</v>
      </c>
      <c r="B32" s="152"/>
      <c r="C32" s="152"/>
      <c r="D32" s="152"/>
      <c r="E32" s="152"/>
      <c r="F32" s="152"/>
      <c r="G32" s="152"/>
      <c r="H32" s="152"/>
      <c r="I32" s="152"/>
      <c r="J32" s="152"/>
    </row>
    <row r="33" spans="1:10" ht="15" customHeight="1" x14ac:dyDescent="0.25">
      <c r="A33" s="122" t="s">
        <v>110</v>
      </c>
      <c r="B33" s="154" t="s">
        <v>117</v>
      </c>
      <c r="C33" s="154"/>
      <c r="D33" s="154"/>
      <c r="E33" s="154"/>
      <c r="F33" s="154"/>
      <c r="G33" s="154"/>
      <c r="H33" s="154"/>
      <c r="I33" s="154"/>
      <c r="J33" s="154"/>
    </row>
    <row r="34" spans="1:10" ht="15" customHeight="1" x14ac:dyDescent="0.25">
      <c r="A34" s="122" t="s">
        <v>111</v>
      </c>
      <c r="B34" s="154" t="s">
        <v>188</v>
      </c>
      <c r="C34" s="154"/>
      <c r="D34" s="154"/>
      <c r="E34" s="154"/>
      <c r="F34" s="154"/>
      <c r="G34" s="154"/>
      <c r="H34" s="154"/>
      <c r="I34" s="154"/>
      <c r="J34" s="154"/>
    </row>
    <row r="35" spans="1:10" ht="15" customHeight="1" x14ac:dyDescent="0.25">
      <c r="A35" s="122"/>
      <c r="B35" s="144" t="s">
        <v>226</v>
      </c>
      <c r="C35" s="144"/>
      <c r="D35" s="144"/>
      <c r="E35" s="145"/>
      <c r="F35" s="145"/>
      <c r="G35" s="145"/>
      <c r="H35" s="77"/>
      <c r="I35" s="77"/>
      <c r="J35" s="77"/>
    </row>
    <row r="36" spans="1:10" ht="15" customHeight="1" x14ac:dyDescent="0.25">
      <c r="A36" s="122" t="s">
        <v>112</v>
      </c>
      <c r="B36" s="154" t="s">
        <v>189</v>
      </c>
      <c r="C36" s="154"/>
      <c r="D36" s="154"/>
      <c r="E36" s="154"/>
      <c r="F36" s="154"/>
      <c r="G36" s="154"/>
      <c r="H36" s="154"/>
      <c r="I36" s="154"/>
      <c r="J36" s="154"/>
    </row>
    <row r="37" spans="1:10" ht="15" customHeight="1" x14ac:dyDescent="0.25">
      <c r="A37" s="122" t="s">
        <v>113</v>
      </c>
      <c r="B37" s="154" t="s">
        <v>190</v>
      </c>
      <c r="C37" s="154"/>
      <c r="D37" s="154"/>
      <c r="E37" s="154"/>
      <c r="F37" s="154"/>
      <c r="G37" s="154"/>
      <c r="H37" s="154"/>
      <c r="I37" s="154"/>
      <c r="J37" s="154"/>
    </row>
    <row r="38" spans="1:10" ht="15" customHeight="1" x14ac:dyDescent="0.25">
      <c r="A38" s="122" t="s">
        <v>114</v>
      </c>
      <c r="B38" s="154" t="s">
        <v>191</v>
      </c>
      <c r="C38" s="154"/>
      <c r="D38" s="154"/>
      <c r="E38" s="154"/>
      <c r="F38" s="154"/>
      <c r="G38" s="154"/>
      <c r="H38" s="154"/>
      <c r="I38" s="154"/>
      <c r="J38" s="154"/>
    </row>
    <row r="39" spans="1:10" ht="15" customHeight="1" x14ac:dyDescent="0.25">
      <c r="A39" s="122" t="s">
        <v>115</v>
      </c>
      <c r="B39" s="154" t="s">
        <v>192</v>
      </c>
      <c r="C39" s="154"/>
      <c r="D39" s="154"/>
      <c r="E39" s="154"/>
      <c r="F39" s="154"/>
      <c r="G39" s="154"/>
      <c r="H39" s="154"/>
      <c r="I39" s="154"/>
      <c r="J39" s="154"/>
    </row>
    <row r="40" spans="1:10" ht="15" customHeight="1" x14ac:dyDescent="0.25">
      <c r="A40" s="122" t="s">
        <v>116</v>
      </c>
      <c r="B40" s="156" t="s">
        <v>193</v>
      </c>
      <c r="C40" s="156"/>
      <c r="D40" s="156"/>
      <c r="E40" s="156"/>
      <c r="F40" s="156"/>
      <c r="G40" s="156"/>
      <c r="H40" s="156"/>
      <c r="I40" s="156"/>
      <c r="J40" s="156"/>
    </row>
    <row r="41" spans="1:10" ht="45" customHeight="1" x14ac:dyDescent="0.25">
      <c r="A41" s="132"/>
      <c r="B41" s="196" t="s">
        <v>217</v>
      </c>
      <c r="C41" s="196"/>
      <c r="D41" s="196"/>
      <c r="E41" s="196"/>
      <c r="F41" s="196"/>
      <c r="G41" s="196"/>
      <c r="H41" s="196"/>
      <c r="I41" s="196"/>
      <c r="J41" s="196"/>
    </row>
    <row r="42" spans="1:10" ht="15" customHeight="1" x14ac:dyDescent="0.25">
      <c r="A42" s="154" t="s">
        <v>194</v>
      </c>
      <c r="B42" s="154"/>
      <c r="C42" s="154"/>
      <c r="D42" s="154"/>
      <c r="E42" s="154"/>
      <c r="F42" s="154"/>
      <c r="G42" s="154"/>
      <c r="H42" s="154"/>
      <c r="I42" s="154"/>
      <c r="J42" s="154"/>
    </row>
    <row r="43" spans="1:10" ht="15" customHeight="1" x14ac:dyDescent="0.25">
      <c r="A43" s="121"/>
    </row>
    <row r="44" spans="1:10" ht="15" customHeight="1" x14ac:dyDescent="0.25">
      <c r="A44" s="118" t="s">
        <v>195</v>
      </c>
      <c r="B44" s="7"/>
      <c r="C44" s="7"/>
      <c r="D44" s="7"/>
      <c r="E44" s="7"/>
      <c r="F44" s="7"/>
      <c r="G44" s="7"/>
      <c r="H44" s="7"/>
      <c r="I44" s="7"/>
      <c r="J44" s="7"/>
    </row>
    <row r="45" spans="1:10" ht="30" customHeight="1" x14ac:dyDescent="0.25">
      <c r="A45" s="122" t="s">
        <v>110</v>
      </c>
      <c r="B45" s="154" t="s">
        <v>201</v>
      </c>
      <c r="C45" s="154"/>
      <c r="D45" s="154"/>
      <c r="E45" s="154"/>
      <c r="F45" s="154"/>
      <c r="G45" s="154"/>
      <c r="H45" s="154"/>
      <c r="I45" s="154"/>
      <c r="J45" s="154"/>
    </row>
    <row r="46" spans="1:10" ht="30" customHeight="1" x14ac:dyDescent="0.25">
      <c r="A46" s="122" t="s">
        <v>111</v>
      </c>
      <c r="B46" s="156" t="s">
        <v>202</v>
      </c>
      <c r="C46" s="156"/>
      <c r="D46" s="156"/>
      <c r="E46" s="156"/>
      <c r="F46" s="156"/>
      <c r="G46" s="156"/>
      <c r="H46" s="156"/>
      <c r="I46" s="156"/>
      <c r="J46" s="156"/>
    </row>
    <row r="47" spans="1:10" ht="30" customHeight="1" x14ac:dyDescent="0.25">
      <c r="A47" s="122" t="s">
        <v>112</v>
      </c>
      <c r="B47" s="154" t="s">
        <v>203</v>
      </c>
      <c r="C47" s="154"/>
      <c r="D47" s="154"/>
      <c r="E47" s="154"/>
      <c r="F47" s="154"/>
      <c r="G47" s="154"/>
      <c r="H47" s="154"/>
      <c r="I47" s="154"/>
      <c r="J47" s="154"/>
    </row>
    <row r="48" spans="1:10" ht="30" customHeight="1" x14ac:dyDescent="0.25">
      <c r="A48" s="122" t="s">
        <v>113</v>
      </c>
      <c r="B48" s="154" t="s">
        <v>204</v>
      </c>
      <c r="C48" s="154"/>
      <c r="D48" s="154"/>
      <c r="E48" s="154"/>
      <c r="F48" s="154"/>
      <c r="G48" s="154"/>
      <c r="H48" s="154"/>
      <c r="I48" s="154"/>
      <c r="J48" s="154"/>
    </row>
    <row r="50" spans="1:10" ht="15" customHeight="1" x14ac:dyDescent="0.25">
      <c r="A50" s="118" t="s">
        <v>184</v>
      </c>
      <c r="B50" s="7"/>
      <c r="C50" s="7"/>
      <c r="D50" s="7"/>
      <c r="E50" s="7"/>
      <c r="F50" s="7"/>
      <c r="G50" s="7"/>
      <c r="H50" s="7"/>
      <c r="I50" s="7"/>
    </row>
    <row r="51" spans="1:10" ht="75" customHeight="1" x14ac:dyDescent="0.25">
      <c r="B51" s="156" t="s">
        <v>183</v>
      </c>
      <c r="C51" s="156"/>
      <c r="D51" s="156"/>
      <c r="E51" s="156"/>
      <c r="F51" s="156"/>
      <c r="G51" s="156"/>
      <c r="H51" s="156"/>
      <c r="I51" s="156"/>
      <c r="J51" s="156"/>
    </row>
    <row r="52" spans="1:10" ht="15" customHeight="1" x14ac:dyDescent="0.25">
      <c r="B52" s="128" t="s">
        <v>52</v>
      </c>
      <c r="D52" s="130">
        <v>0.59</v>
      </c>
      <c r="E52" s="119"/>
      <c r="F52" s="119"/>
      <c r="G52" s="119"/>
      <c r="H52" s="119"/>
      <c r="I52" s="119"/>
    </row>
    <row r="53" spans="1:10" ht="15" customHeight="1" x14ac:dyDescent="0.25">
      <c r="B53" s="128" t="s">
        <v>53</v>
      </c>
      <c r="D53" s="130">
        <v>0.1</v>
      </c>
    </row>
    <row r="54" spans="1:10" ht="15" customHeight="1" x14ac:dyDescent="0.25">
      <c r="B54" s="128" t="s">
        <v>54</v>
      </c>
      <c r="D54" s="130">
        <v>0.28999999999999998</v>
      </c>
    </row>
    <row r="55" spans="1:10" ht="15" customHeight="1" x14ac:dyDescent="0.25">
      <c r="B55" s="128" t="s">
        <v>55</v>
      </c>
      <c r="D55" s="130">
        <v>0.84</v>
      </c>
    </row>
    <row r="56" spans="1:10" ht="30" customHeight="1" x14ac:dyDescent="0.25">
      <c r="B56" s="156" t="s">
        <v>231</v>
      </c>
      <c r="C56" s="156"/>
      <c r="D56" s="156"/>
      <c r="E56" s="156"/>
      <c r="F56" s="156"/>
      <c r="G56" s="156"/>
      <c r="H56" s="156"/>
      <c r="I56" s="156"/>
      <c r="J56" s="156"/>
    </row>
    <row r="58" spans="1:10" ht="15" customHeight="1" x14ac:dyDescent="0.25">
      <c r="A58" s="117" t="s">
        <v>177</v>
      </c>
      <c r="D58" s="7"/>
      <c r="E58" s="161"/>
      <c r="F58" s="161"/>
      <c r="G58" s="155"/>
      <c r="H58" s="155"/>
      <c r="I58" s="155"/>
    </row>
    <row r="59" spans="1:10" ht="15" customHeight="1" x14ac:dyDescent="0.25">
      <c r="B59" s="154" t="s">
        <v>178</v>
      </c>
      <c r="C59" s="154"/>
      <c r="D59" s="154"/>
      <c r="E59" s="154"/>
      <c r="F59" s="155" t="s">
        <v>1</v>
      </c>
      <c r="G59" s="155"/>
      <c r="H59" s="155"/>
      <c r="I59" s="7"/>
      <c r="J59" s="7"/>
    </row>
    <row r="61" spans="1:10" ht="15" customHeight="1" x14ac:dyDescent="0.25">
      <c r="A61" s="117" t="s">
        <v>175</v>
      </c>
    </row>
    <row r="62" spans="1:10" ht="15" customHeight="1" x14ac:dyDescent="0.25">
      <c r="B62" s="129" t="s">
        <v>176</v>
      </c>
      <c r="C62" s="158" t="s">
        <v>27</v>
      </c>
      <c r="D62" s="159"/>
      <c r="E62" s="160"/>
    </row>
    <row r="63" spans="1:10" ht="15" customHeight="1" x14ac:dyDescent="0.25">
      <c r="B63" s="123" t="s">
        <v>46</v>
      </c>
      <c r="C63" s="157" t="s">
        <v>133</v>
      </c>
      <c r="D63" s="157"/>
      <c r="E63" s="157"/>
    </row>
    <row r="64" spans="1:10" ht="15" customHeight="1" x14ac:dyDescent="0.25">
      <c r="B64" s="123" t="s">
        <v>45</v>
      </c>
      <c r="C64" s="157" t="s">
        <v>123</v>
      </c>
      <c r="D64" s="157"/>
      <c r="E64" s="157"/>
    </row>
    <row r="65" spans="2:5" ht="15" customHeight="1" x14ac:dyDescent="0.25">
      <c r="B65" s="123" t="s">
        <v>42</v>
      </c>
      <c r="C65" s="157" t="s">
        <v>124</v>
      </c>
      <c r="D65" s="157"/>
      <c r="E65" s="157"/>
    </row>
    <row r="66" spans="2:5" ht="15" customHeight="1" x14ac:dyDescent="0.25">
      <c r="B66" s="123" t="s">
        <v>41</v>
      </c>
      <c r="C66" s="157" t="s">
        <v>125</v>
      </c>
      <c r="D66" s="157"/>
      <c r="E66" s="157"/>
    </row>
    <row r="67" spans="2:5" ht="15" customHeight="1" x14ac:dyDescent="0.25">
      <c r="B67" s="123" t="s">
        <v>36</v>
      </c>
      <c r="C67" s="157" t="s">
        <v>118</v>
      </c>
      <c r="D67" s="157"/>
      <c r="E67" s="157"/>
    </row>
    <row r="68" spans="2:5" ht="15" customHeight="1" x14ac:dyDescent="0.25">
      <c r="B68" s="123" t="s">
        <v>58</v>
      </c>
      <c r="C68" s="157" t="s">
        <v>127</v>
      </c>
      <c r="D68" s="157"/>
      <c r="E68" s="157"/>
    </row>
    <row r="69" spans="2:5" ht="15" customHeight="1" x14ac:dyDescent="0.25">
      <c r="B69" s="123" t="s">
        <v>37</v>
      </c>
      <c r="C69" s="157" t="s">
        <v>119</v>
      </c>
      <c r="D69" s="157"/>
      <c r="E69" s="157"/>
    </row>
    <row r="70" spans="2:5" ht="15" customHeight="1" x14ac:dyDescent="0.25">
      <c r="B70" s="123" t="s">
        <v>38</v>
      </c>
      <c r="C70" s="157" t="s">
        <v>120</v>
      </c>
      <c r="D70" s="157"/>
      <c r="E70" s="157"/>
    </row>
    <row r="71" spans="2:5" ht="15" customHeight="1" x14ac:dyDescent="0.25">
      <c r="B71" s="123" t="s">
        <v>51</v>
      </c>
      <c r="C71" s="157" t="s">
        <v>126</v>
      </c>
      <c r="D71" s="157"/>
      <c r="E71" s="157"/>
    </row>
    <row r="72" spans="2:5" ht="15" customHeight="1" x14ac:dyDescent="0.25">
      <c r="B72" s="123" t="s">
        <v>50</v>
      </c>
      <c r="C72" s="157" t="s">
        <v>129</v>
      </c>
      <c r="D72" s="157"/>
      <c r="E72" s="157"/>
    </row>
    <row r="73" spans="2:5" ht="15" customHeight="1" x14ac:dyDescent="0.25">
      <c r="B73" s="123" t="s">
        <v>59</v>
      </c>
      <c r="C73" s="157" t="s">
        <v>132</v>
      </c>
      <c r="D73" s="157"/>
      <c r="E73" s="157"/>
    </row>
    <row r="74" spans="2:5" ht="15" customHeight="1" x14ac:dyDescent="0.25">
      <c r="B74" s="123" t="s">
        <v>43</v>
      </c>
      <c r="C74" s="157" t="s">
        <v>134</v>
      </c>
      <c r="D74" s="157"/>
      <c r="E74" s="157"/>
    </row>
    <row r="75" spans="2:5" ht="15" customHeight="1" x14ac:dyDescent="0.25">
      <c r="B75" s="123" t="s">
        <v>44</v>
      </c>
      <c r="C75" s="157" t="s">
        <v>135</v>
      </c>
      <c r="D75" s="157"/>
      <c r="E75" s="157"/>
    </row>
    <row r="76" spans="2:5" ht="15" customHeight="1" x14ac:dyDescent="0.25">
      <c r="B76" s="123" t="s">
        <v>48</v>
      </c>
      <c r="C76" s="157" t="s">
        <v>130</v>
      </c>
      <c r="D76" s="157"/>
      <c r="E76" s="157"/>
    </row>
    <row r="77" spans="2:5" ht="15" customHeight="1" x14ac:dyDescent="0.25">
      <c r="B77" s="123" t="s">
        <v>60</v>
      </c>
      <c r="C77" s="157" t="s">
        <v>131</v>
      </c>
      <c r="D77" s="157"/>
      <c r="E77" s="157"/>
    </row>
    <row r="78" spans="2:5" ht="15" customHeight="1" x14ac:dyDescent="0.25">
      <c r="B78" s="123" t="s">
        <v>49</v>
      </c>
      <c r="C78" s="157" t="s">
        <v>128</v>
      </c>
      <c r="D78" s="157"/>
      <c r="E78" s="157"/>
    </row>
    <row r="79" spans="2:5" ht="15" customHeight="1" x14ac:dyDescent="0.25">
      <c r="B79" s="123" t="s">
        <v>39</v>
      </c>
      <c r="C79" s="157" t="s">
        <v>121</v>
      </c>
      <c r="D79" s="157"/>
      <c r="E79" s="157"/>
    </row>
    <row r="80" spans="2:5" ht="15" customHeight="1" x14ac:dyDescent="0.25">
      <c r="B80" s="123" t="s">
        <v>47</v>
      </c>
      <c r="C80" s="157" t="s">
        <v>136</v>
      </c>
      <c r="D80" s="157"/>
      <c r="E80" s="157"/>
    </row>
    <row r="81" spans="2:5" ht="15" customHeight="1" x14ac:dyDescent="0.25">
      <c r="B81" s="123" t="s">
        <v>57</v>
      </c>
      <c r="C81" s="157" t="s">
        <v>137</v>
      </c>
      <c r="D81" s="157"/>
      <c r="E81" s="157"/>
    </row>
    <row r="82" spans="2:5" ht="15" customHeight="1" x14ac:dyDescent="0.25">
      <c r="B82" s="123" t="s">
        <v>40</v>
      </c>
      <c r="C82" s="157" t="s">
        <v>122</v>
      </c>
      <c r="D82" s="157"/>
      <c r="E82" s="157"/>
    </row>
  </sheetData>
  <sheetProtection selectLockedCells="1" selectUnlockedCells="1"/>
  <mergeCells count="57">
    <mergeCell ref="C79:E79"/>
    <mergeCell ref="C80:E80"/>
    <mergeCell ref="C81:E81"/>
    <mergeCell ref="C82:E82"/>
    <mergeCell ref="B45:J45"/>
    <mergeCell ref="B47:J47"/>
    <mergeCell ref="C73:E73"/>
    <mergeCell ref="C78:E78"/>
    <mergeCell ref="C64:E64"/>
    <mergeCell ref="C65:E65"/>
    <mergeCell ref="C66:E66"/>
    <mergeCell ref="C67:E67"/>
    <mergeCell ref="C68:E68"/>
    <mergeCell ref="C70:E70"/>
    <mergeCell ref="B26:J26"/>
    <mergeCell ref="B38:J38"/>
    <mergeCell ref="B22:J23"/>
    <mergeCell ref="C77:E77"/>
    <mergeCell ref="B28:J29"/>
    <mergeCell ref="C69:E69"/>
    <mergeCell ref="C62:E62"/>
    <mergeCell ref="B39:J39"/>
    <mergeCell ref="C63:E63"/>
    <mergeCell ref="E58:F58"/>
    <mergeCell ref="G58:I58"/>
    <mergeCell ref="C71:E71"/>
    <mergeCell ref="C72:E72"/>
    <mergeCell ref="C74:E74"/>
    <mergeCell ref="C75:E75"/>
    <mergeCell ref="C76:E76"/>
    <mergeCell ref="B36:J36"/>
    <mergeCell ref="B37:J37"/>
    <mergeCell ref="B59:E59"/>
    <mergeCell ref="F59:H59"/>
    <mergeCell ref="B51:J51"/>
    <mergeCell ref="B56:J56"/>
    <mergeCell ref="B40:J40"/>
    <mergeCell ref="A42:J42"/>
    <mergeCell ref="B46:J46"/>
    <mergeCell ref="B48:J48"/>
    <mergeCell ref="B41:J41"/>
    <mergeCell ref="B35:G35"/>
    <mergeCell ref="B18:H18"/>
    <mergeCell ref="B20:F20"/>
    <mergeCell ref="B24:E24"/>
    <mergeCell ref="A1:J1"/>
    <mergeCell ref="A2:J2"/>
    <mergeCell ref="B7:C7"/>
    <mergeCell ref="A32:J32"/>
    <mergeCell ref="B17:J17"/>
    <mergeCell ref="B19:J19"/>
    <mergeCell ref="B21:J21"/>
    <mergeCell ref="B33:J33"/>
    <mergeCell ref="B34:J34"/>
    <mergeCell ref="B10:J10"/>
    <mergeCell ref="B13:J13"/>
    <mergeCell ref="B27:J27"/>
  </mergeCells>
  <hyperlinks>
    <hyperlink ref="F59" r:id="rId1" xr:uid="{00000000-0004-0000-0000-000000000000}"/>
    <hyperlink ref="B24" r:id="rId2" xr:uid="{00000000-0004-0000-0000-000001000000}"/>
    <hyperlink ref="B35" r:id="rId3" xr:uid="{00000000-0004-0000-0000-000002000000}"/>
    <hyperlink ref="B7" r:id="rId4" xr:uid="{00000000-0004-0000-0000-000003000000}"/>
    <hyperlink ref="B18" r:id="rId5" xr:uid="{00000000-0004-0000-0000-000004000000}"/>
    <hyperlink ref="B20" r:id="rId6" xr:uid="{00000000-0004-0000-0000-000005000000}"/>
  </hyperlinks>
  <pageMargins left="0.75" right="0.75" top="0.25" bottom="0.25" header="0.5" footer="0.5"/>
  <pageSetup orientation="portrait" horizontalDpi="300" verticalDpi="300" r:id="rId7"/>
  <headerFooter alignWithMargins="0"/>
  <ignoredErrors>
    <ignoredError sqref="A29"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97"/>
  <sheetViews>
    <sheetView showGridLines="0" topLeftCell="A16" zoomScaleNormal="100" workbookViewId="0">
      <pane xSplit="4" topLeftCell="E1" activePane="topRight" state="frozen"/>
      <selection pane="topRight" activeCell="E55" sqref="E55"/>
    </sheetView>
  </sheetViews>
  <sheetFormatPr defaultColWidth="9.109375" defaultRowHeight="12.9" customHeight="1" x14ac:dyDescent="0.25"/>
  <cols>
    <col min="1" max="1" width="3.88671875" style="13" customWidth="1"/>
    <col min="2" max="2" width="4.33203125" style="14" customWidth="1"/>
    <col min="3" max="3" width="33.109375" style="13" customWidth="1"/>
    <col min="4" max="4" width="14.33203125" style="13" customWidth="1"/>
    <col min="5" max="5" width="15.109375" style="13" customWidth="1"/>
    <col min="6" max="6" width="18.88671875" style="13" customWidth="1"/>
    <col min="7" max="7" width="14.33203125" style="13" customWidth="1"/>
    <col min="8" max="8" width="10.88671875" style="13" customWidth="1"/>
    <col min="9" max="9" width="11.44140625" style="13" customWidth="1"/>
    <col min="10" max="10" width="18.44140625" style="13" customWidth="1"/>
    <col min="11" max="11" width="18.109375" style="13" customWidth="1"/>
    <col min="12" max="12" width="19.44140625" style="13" customWidth="1"/>
    <col min="13" max="13" width="19.88671875" style="13" customWidth="1"/>
    <col min="14" max="14" width="3.5546875" style="13" customWidth="1"/>
    <col min="15" max="22" width="13.88671875" style="13" customWidth="1"/>
    <col min="23" max="16384" width="9.109375" style="13"/>
  </cols>
  <sheetData>
    <row r="1" spans="1:22" ht="13.5" customHeight="1" x14ac:dyDescent="0.25">
      <c r="C1" s="15" t="s">
        <v>82</v>
      </c>
      <c r="M1" s="16"/>
    </row>
    <row r="2" spans="1:22" ht="13.5" customHeight="1" x14ac:dyDescent="0.25">
      <c r="B2" s="17"/>
      <c r="C2" s="15" t="s">
        <v>143</v>
      </c>
      <c r="M2" s="16"/>
    </row>
    <row r="3" spans="1:22" ht="13.5" customHeight="1" x14ac:dyDescent="0.25">
      <c r="B3" s="17"/>
      <c r="C3" s="15" t="s">
        <v>223</v>
      </c>
    </row>
    <row r="4" spans="1:22" ht="12.9" customHeight="1" x14ac:dyDescent="0.25">
      <c r="B4" s="17"/>
      <c r="C4" s="15"/>
    </row>
    <row r="5" spans="1:22" ht="12.6" customHeight="1" x14ac:dyDescent="0.3">
      <c r="B5" s="167" t="s">
        <v>140</v>
      </c>
      <c r="C5" s="168"/>
      <c r="D5" s="169"/>
      <c r="E5" s="170"/>
      <c r="F5" s="171"/>
      <c r="G5" s="171"/>
      <c r="H5" s="171"/>
      <c r="I5" s="171"/>
      <c r="J5" s="133"/>
      <c r="K5" s="78" t="s">
        <v>18</v>
      </c>
      <c r="L5" s="162"/>
      <c r="M5" s="164"/>
    </row>
    <row r="6" spans="1:22" ht="12.6" customHeight="1" x14ac:dyDescent="0.3">
      <c r="B6" s="166" t="s">
        <v>141</v>
      </c>
      <c r="C6" s="166"/>
      <c r="D6" s="166"/>
      <c r="E6" s="170"/>
      <c r="F6" s="171"/>
      <c r="G6" s="171"/>
      <c r="H6" s="171"/>
      <c r="I6" s="171"/>
      <c r="J6" s="133"/>
      <c r="K6" s="78" t="s">
        <v>0</v>
      </c>
      <c r="L6" s="162"/>
      <c r="M6" s="164"/>
    </row>
    <row r="7" spans="1:22" ht="12.6" customHeight="1" x14ac:dyDescent="0.25">
      <c r="B7" s="166" t="s">
        <v>17</v>
      </c>
      <c r="C7" s="166"/>
      <c r="D7" s="166"/>
      <c r="E7" s="12"/>
      <c r="F7" s="178" t="s">
        <v>142</v>
      </c>
      <c r="G7" s="178"/>
      <c r="H7" s="162"/>
      <c r="I7" s="164"/>
      <c r="J7" s="78" t="s">
        <v>12</v>
      </c>
      <c r="K7" s="162"/>
      <c r="L7" s="163"/>
      <c r="M7" s="164"/>
    </row>
    <row r="8" spans="1:22" ht="13.5" customHeight="1" x14ac:dyDescent="0.25">
      <c r="B8" s="19"/>
      <c r="C8" s="19"/>
      <c r="D8" s="19"/>
      <c r="E8" s="19"/>
      <c r="F8" s="19"/>
      <c r="G8" s="19"/>
      <c r="H8" s="19"/>
      <c r="I8" s="19"/>
      <c r="J8" s="19"/>
      <c r="K8" s="19"/>
      <c r="L8" s="19"/>
      <c r="M8" s="19"/>
    </row>
    <row r="9" spans="1:22" ht="14.25" customHeight="1" x14ac:dyDescent="0.25">
      <c r="B9" s="81" t="s">
        <v>144</v>
      </c>
      <c r="C9" s="82"/>
      <c r="O9" s="182" t="s">
        <v>216</v>
      </c>
      <c r="P9" s="182"/>
      <c r="Q9" s="182"/>
      <c r="R9" s="182"/>
      <c r="S9" s="182"/>
      <c r="T9" s="182"/>
      <c r="U9" s="182"/>
      <c r="V9" s="182"/>
    </row>
    <row r="10" spans="1:22" ht="13.8" x14ac:dyDescent="0.25">
      <c r="A10" s="22"/>
      <c r="B10" s="32"/>
      <c r="C10" s="22"/>
      <c r="D10" s="22"/>
      <c r="E10" s="22"/>
      <c r="F10" s="22"/>
      <c r="G10" s="22"/>
      <c r="H10" s="22"/>
      <c r="I10" s="22"/>
      <c r="J10" s="22"/>
    </row>
    <row r="11" spans="1:22" ht="14.4" customHeight="1" x14ac:dyDescent="0.25">
      <c r="B11" s="31" t="s">
        <v>151</v>
      </c>
      <c r="C11" s="20"/>
      <c r="D11" s="20"/>
      <c r="E11" s="20"/>
      <c r="F11" s="20"/>
      <c r="G11" s="23"/>
      <c r="H11" s="20"/>
      <c r="I11" s="21"/>
      <c r="O11" s="180" t="s">
        <v>209</v>
      </c>
      <c r="P11" s="180"/>
      <c r="Q11" s="180"/>
      <c r="R11" s="181" t="s">
        <v>210</v>
      </c>
      <c r="S11" s="180" t="s">
        <v>214</v>
      </c>
      <c r="T11" s="180"/>
      <c r="U11" s="180"/>
      <c r="V11" s="181" t="s">
        <v>215</v>
      </c>
    </row>
    <row r="12" spans="1:22" ht="15" customHeight="1" x14ac:dyDescent="0.25">
      <c r="B12" s="33"/>
      <c r="C12" s="34"/>
      <c r="D12" s="165" t="s">
        <v>139</v>
      </c>
      <c r="E12" s="24" t="s">
        <v>3</v>
      </c>
      <c r="F12" s="25" t="s">
        <v>79</v>
      </c>
      <c r="G12" s="24" t="str">
        <f>+E12</f>
        <v>Special</v>
      </c>
      <c r="H12" s="24" t="s">
        <v>153</v>
      </c>
      <c r="I12" s="26" t="s">
        <v>91</v>
      </c>
      <c r="J12" s="24" t="s">
        <v>4</v>
      </c>
      <c r="K12" s="24" t="str">
        <f>+J12</f>
        <v>State Aidable</v>
      </c>
      <c r="L12" s="24" t="s">
        <v>4</v>
      </c>
      <c r="M12" s="24" t="s">
        <v>5</v>
      </c>
      <c r="O12" s="181" t="s">
        <v>207</v>
      </c>
      <c r="P12" s="181" t="s">
        <v>208</v>
      </c>
      <c r="Q12" s="181" t="s">
        <v>206</v>
      </c>
      <c r="R12" s="181"/>
      <c r="S12" s="179" t="s">
        <v>211</v>
      </c>
      <c r="T12" s="181" t="s">
        <v>212</v>
      </c>
      <c r="U12" s="179" t="s">
        <v>213</v>
      </c>
      <c r="V12" s="181"/>
    </row>
    <row r="13" spans="1:22" ht="12.9" customHeight="1" x14ac:dyDescent="0.25">
      <c r="B13" s="35"/>
      <c r="C13" s="26" t="s">
        <v>6</v>
      </c>
      <c r="D13" s="149"/>
      <c r="E13" s="26" t="s">
        <v>7</v>
      </c>
      <c r="F13" s="27" t="s">
        <v>2</v>
      </c>
      <c r="G13" s="26" t="str">
        <f>+E13</f>
        <v>Education</v>
      </c>
      <c r="H13" s="26" t="s">
        <v>154</v>
      </c>
      <c r="I13" s="26" t="s">
        <v>92</v>
      </c>
      <c r="J13" s="26" t="s">
        <v>8</v>
      </c>
      <c r="K13" s="26" t="s">
        <v>9</v>
      </c>
      <c r="L13" s="26" t="s">
        <v>222</v>
      </c>
      <c r="M13" s="26" t="str">
        <f>+J12</f>
        <v>State Aidable</v>
      </c>
      <c r="O13" s="181"/>
      <c r="P13" s="181"/>
      <c r="Q13" s="181"/>
      <c r="R13" s="181"/>
      <c r="S13" s="179"/>
      <c r="T13" s="181"/>
      <c r="U13" s="179"/>
      <c r="V13" s="181"/>
    </row>
    <row r="14" spans="1:22" ht="12.75" customHeight="1" x14ac:dyDescent="0.25">
      <c r="B14" s="36"/>
      <c r="C14" s="28" t="s">
        <v>10</v>
      </c>
      <c r="D14" s="149"/>
      <c r="E14" s="28" t="s">
        <v>11</v>
      </c>
      <c r="F14" s="29" t="s">
        <v>80</v>
      </c>
      <c r="G14" s="28" t="s">
        <v>152</v>
      </c>
      <c r="H14" s="28" t="s">
        <v>155</v>
      </c>
      <c r="I14" s="30" t="s">
        <v>138</v>
      </c>
      <c r="J14" s="28" t="s">
        <v>15</v>
      </c>
      <c r="K14" s="26" t="s">
        <v>14</v>
      </c>
      <c r="L14" s="26" t="s">
        <v>93</v>
      </c>
      <c r="M14" s="28" t="s">
        <v>16</v>
      </c>
      <c r="O14" s="181"/>
      <c r="P14" s="181"/>
      <c r="Q14" s="181"/>
      <c r="R14" s="181"/>
      <c r="S14" s="179"/>
      <c r="T14" s="181"/>
      <c r="U14" s="179"/>
      <c r="V14" s="181"/>
    </row>
    <row r="15" spans="1:22" ht="12.6" customHeight="1" x14ac:dyDescent="0.25">
      <c r="A15" s="83"/>
      <c r="B15" s="37">
        <v>1</v>
      </c>
      <c r="C15" s="8"/>
      <c r="D15" s="8"/>
      <c r="E15" s="9">
        <v>0</v>
      </c>
      <c r="F15" s="8"/>
      <c r="G15" s="8"/>
      <c r="H15" s="8"/>
      <c r="I15" s="68" t="str">
        <f>IFERROR(IF(OR(F15=INDEX(Position, 14),F15=INDEX(Position, 15)),"436000",VLOOKUP(G15,values!$C$28:$D$48,2)),"")</f>
        <v/>
      </c>
      <c r="J15" s="134">
        <v>0</v>
      </c>
      <c r="K15" s="142">
        <f>SUM(O15:V15)</f>
        <v>0</v>
      </c>
      <c r="L15" s="134">
        <v>0</v>
      </c>
      <c r="M15" s="135">
        <f t="shared" ref="M15" si="0">+J15+K15+L15</f>
        <v>0</v>
      </c>
      <c r="O15" s="141">
        <v>0</v>
      </c>
      <c r="P15" s="141">
        <v>0</v>
      </c>
      <c r="Q15" s="141">
        <v>0</v>
      </c>
      <c r="R15" s="141">
        <v>0</v>
      </c>
      <c r="S15" s="141">
        <v>0</v>
      </c>
      <c r="T15" s="141">
        <v>0</v>
      </c>
      <c r="U15" s="141">
        <v>0</v>
      </c>
      <c r="V15" s="141">
        <v>0</v>
      </c>
    </row>
    <row r="16" spans="1:22" ht="12.9" customHeight="1" x14ac:dyDescent="0.25">
      <c r="A16" s="83"/>
      <c r="B16" s="84">
        <f t="shared" ref="B16:B34" si="1">+B15+1</f>
        <v>2</v>
      </c>
      <c r="C16" s="8"/>
      <c r="D16" s="8"/>
      <c r="E16" s="9">
        <v>0</v>
      </c>
      <c r="F16" s="8"/>
      <c r="G16" s="8"/>
      <c r="H16" s="8"/>
      <c r="I16" s="68" t="str">
        <f>IFERROR(IF(OR(F16=INDEX(Position, 14),F16=INDEX(Position, 15)),"436000",VLOOKUP(G16,values!$C$28:$D$48,2)),"")</f>
        <v/>
      </c>
      <c r="J16" s="134">
        <v>0</v>
      </c>
      <c r="K16" s="142">
        <f t="shared" ref="K16:K31" si="2">SUM(O16:V16)</f>
        <v>0</v>
      </c>
      <c r="L16" s="134">
        <v>0</v>
      </c>
      <c r="M16" s="135">
        <f t="shared" ref="M16:M34" si="3">+J16+K16+L16</f>
        <v>0</v>
      </c>
      <c r="O16" s="141">
        <v>0</v>
      </c>
      <c r="P16" s="141">
        <v>0</v>
      </c>
      <c r="Q16" s="141">
        <v>0</v>
      </c>
      <c r="R16" s="141">
        <v>0</v>
      </c>
      <c r="S16" s="141">
        <v>0</v>
      </c>
      <c r="T16" s="141">
        <v>0</v>
      </c>
      <c r="U16" s="141">
        <v>0</v>
      </c>
      <c r="V16" s="141">
        <v>0</v>
      </c>
    </row>
    <row r="17" spans="1:22" ht="12.9" customHeight="1" x14ac:dyDescent="0.25">
      <c r="A17" s="83"/>
      <c r="B17" s="84">
        <f t="shared" si="1"/>
        <v>3</v>
      </c>
      <c r="C17" s="8"/>
      <c r="D17" s="8"/>
      <c r="E17" s="9">
        <v>0</v>
      </c>
      <c r="F17" s="8"/>
      <c r="G17" s="8"/>
      <c r="H17" s="8"/>
      <c r="I17" s="68" t="str">
        <f>IFERROR(IF(OR(F17=INDEX(Position, 14),F17=INDEX(Position, 15)),"436000",VLOOKUP(G17,values!$C$28:$D$48,2)),"")</f>
        <v/>
      </c>
      <c r="J17" s="134">
        <v>0</v>
      </c>
      <c r="K17" s="142">
        <v>0</v>
      </c>
      <c r="L17" s="134">
        <v>0</v>
      </c>
      <c r="M17" s="135">
        <f t="shared" si="3"/>
        <v>0</v>
      </c>
      <c r="O17" s="141">
        <v>0</v>
      </c>
      <c r="P17" s="141">
        <v>0</v>
      </c>
      <c r="Q17" s="141">
        <v>0</v>
      </c>
      <c r="R17" s="141">
        <v>0</v>
      </c>
      <c r="S17" s="141">
        <v>0</v>
      </c>
      <c r="T17" s="141">
        <v>0</v>
      </c>
      <c r="U17" s="141">
        <v>0</v>
      </c>
      <c r="V17" s="141">
        <v>0</v>
      </c>
    </row>
    <row r="18" spans="1:22" ht="12.9" customHeight="1" x14ac:dyDescent="0.25">
      <c r="A18" s="83"/>
      <c r="B18" s="84">
        <f t="shared" si="1"/>
        <v>4</v>
      </c>
      <c r="C18" s="8"/>
      <c r="D18" s="8"/>
      <c r="E18" s="9">
        <v>0</v>
      </c>
      <c r="F18" s="8"/>
      <c r="G18" s="8"/>
      <c r="H18" s="8"/>
      <c r="I18" s="68" t="str">
        <f>IFERROR(IF(OR(F18=INDEX(Position, 14),F18=INDEX(Position, 15)),"436000",VLOOKUP(G18,values!$C$28:$D$48,2)),"")</f>
        <v/>
      </c>
      <c r="J18" s="134">
        <v>0</v>
      </c>
      <c r="K18" s="142">
        <f t="shared" si="2"/>
        <v>0</v>
      </c>
      <c r="L18" s="134">
        <v>0</v>
      </c>
      <c r="M18" s="135">
        <f t="shared" si="3"/>
        <v>0</v>
      </c>
      <c r="O18" s="141">
        <v>0</v>
      </c>
      <c r="P18" s="141">
        <v>0</v>
      </c>
      <c r="Q18" s="141">
        <v>0</v>
      </c>
      <c r="R18" s="141">
        <v>0</v>
      </c>
      <c r="S18" s="141">
        <v>0</v>
      </c>
      <c r="T18" s="141">
        <v>0</v>
      </c>
      <c r="U18" s="141">
        <v>0</v>
      </c>
      <c r="V18" s="141">
        <v>0</v>
      </c>
    </row>
    <row r="19" spans="1:22" ht="12.9" customHeight="1" x14ac:dyDescent="0.25">
      <c r="A19" s="83"/>
      <c r="B19" s="84">
        <f t="shared" si="1"/>
        <v>5</v>
      </c>
      <c r="C19" s="8"/>
      <c r="D19" s="8"/>
      <c r="E19" s="9">
        <v>0</v>
      </c>
      <c r="F19" s="8"/>
      <c r="G19" s="8"/>
      <c r="H19" s="8"/>
      <c r="I19" s="68" t="str">
        <f>IFERROR(IF(OR(F19=INDEX(Position, 14),F19=INDEX(Position, 15)),"436000",VLOOKUP(G19,values!$C$28:$D$48,2)),"")</f>
        <v/>
      </c>
      <c r="J19" s="134">
        <v>0</v>
      </c>
      <c r="K19" s="142">
        <f t="shared" si="2"/>
        <v>0</v>
      </c>
      <c r="L19" s="134">
        <v>0</v>
      </c>
      <c r="M19" s="135">
        <f t="shared" si="3"/>
        <v>0</v>
      </c>
      <c r="O19" s="141">
        <v>0</v>
      </c>
      <c r="P19" s="141">
        <v>0</v>
      </c>
      <c r="Q19" s="141">
        <v>0</v>
      </c>
      <c r="R19" s="141">
        <v>0</v>
      </c>
      <c r="S19" s="141">
        <v>0</v>
      </c>
      <c r="T19" s="141">
        <v>0</v>
      </c>
      <c r="U19" s="141">
        <v>0</v>
      </c>
      <c r="V19" s="141">
        <v>0</v>
      </c>
    </row>
    <row r="20" spans="1:22" ht="12.9" customHeight="1" x14ac:dyDescent="0.25">
      <c r="A20" s="83"/>
      <c r="B20" s="84">
        <f t="shared" si="1"/>
        <v>6</v>
      </c>
      <c r="C20" s="8"/>
      <c r="D20" s="8"/>
      <c r="E20" s="9">
        <v>0</v>
      </c>
      <c r="F20" s="8"/>
      <c r="G20" s="8"/>
      <c r="H20" s="8"/>
      <c r="I20" s="68" t="str">
        <f>IFERROR(IF(OR(F20=INDEX(Position, 14),F20=INDEX(Position, 15)),"436000",VLOOKUP(G20,values!$C$28:$D$48,2)),"")</f>
        <v/>
      </c>
      <c r="J20" s="134">
        <v>0</v>
      </c>
      <c r="K20" s="142">
        <f t="shared" si="2"/>
        <v>0</v>
      </c>
      <c r="L20" s="134">
        <v>0</v>
      </c>
      <c r="M20" s="135">
        <f t="shared" si="3"/>
        <v>0</v>
      </c>
      <c r="O20" s="141">
        <v>0</v>
      </c>
      <c r="P20" s="141">
        <v>0</v>
      </c>
      <c r="Q20" s="141">
        <v>0</v>
      </c>
      <c r="R20" s="141">
        <v>0</v>
      </c>
      <c r="S20" s="141">
        <v>0</v>
      </c>
      <c r="T20" s="141">
        <v>0</v>
      </c>
      <c r="U20" s="141">
        <v>0</v>
      </c>
      <c r="V20" s="141">
        <v>0</v>
      </c>
    </row>
    <row r="21" spans="1:22" ht="12.9" customHeight="1" x14ac:dyDescent="0.25">
      <c r="A21" s="83"/>
      <c r="B21" s="84">
        <f t="shared" si="1"/>
        <v>7</v>
      </c>
      <c r="C21" s="8"/>
      <c r="D21" s="8"/>
      <c r="E21" s="9">
        <v>0</v>
      </c>
      <c r="F21" s="8"/>
      <c r="G21" s="8"/>
      <c r="H21" s="8"/>
      <c r="I21" s="68" t="str">
        <f>IFERROR(IF(OR(F21=INDEX(Position, 14),F21=INDEX(Position, 15)),"436000",VLOOKUP(G21,values!$C$28:$D$48,2)),"")</f>
        <v/>
      </c>
      <c r="J21" s="134">
        <v>0</v>
      </c>
      <c r="K21" s="142">
        <f t="shared" si="2"/>
        <v>0</v>
      </c>
      <c r="L21" s="134">
        <v>0</v>
      </c>
      <c r="M21" s="135">
        <f t="shared" si="3"/>
        <v>0</v>
      </c>
      <c r="O21" s="141">
        <v>0</v>
      </c>
      <c r="P21" s="141">
        <v>0</v>
      </c>
      <c r="Q21" s="141">
        <v>0</v>
      </c>
      <c r="R21" s="141">
        <v>0</v>
      </c>
      <c r="S21" s="141">
        <v>0</v>
      </c>
      <c r="T21" s="141">
        <v>0</v>
      </c>
      <c r="U21" s="141">
        <v>0</v>
      </c>
      <c r="V21" s="141">
        <v>0</v>
      </c>
    </row>
    <row r="22" spans="1:22" ht="12.9" customHeight="1" x14ac:dyDescent="0.25">
      <c r="A22" s="83"/>
      <c r="B22" s="84">
        <f t="shared" si="1"/>
        <v>8</v>
      </c>
      <c r="C22" s="8"/>
      <c r="D22" s="8"/>
      <c r="E22" s="9">
        <v>0</v>
      </c>
      <c r="F22" s="8"/>
      <c r="G22" s="8"/>
      <c r="H22" s="8"/>
      <c r="I22" s="68" t="str">
        <f>IFERROR(IF(OR(F22=INDEX(Position, 14),F22=INDEX(Position, 15)),"436000",VLOOKUP(G22,values!$C$28:$D$48,2)),"")</f>
        <v/>
      </c>
      <c r="J22" s="134">
        <v>0</v>
      </c>
      <c r="K22" s="142">
        <f t="shared" si="2"/>
        <v>0</v>
      </c>
      <c r="L22" s="134">
        <v>0</v>
      </c>
      <c r="M22" s="135">
        <f t="shared" si="3"/>
        <v>0</v>
      </c>
      <c r="O22" s="141">
        <v>0</v>
      </c>
      <c r="P22" s="141">
        <v>0</v>
      </c>
      <c r="Q22" s="141">
        <v>0</v>
      </c>
      <c r="R22" s="141">
        <v>0</v>
      </c>
      <c r="S22" s="141">
        <v>0</v>
      </c>
      <c r="T22" s="141">
        <v>0</v>
      </c>
      <c r="U22" s="141">
        <v>0</v>
      </c>
      <c r="V22" s="141">
        <v>0</v>
      </c>
    </row>
    <row r="23" spans="1:22" ht="12.9" customHeight="1" x14ac:dyDescent="0.25">
      <c r="A23" s="83"/>
      <c r="B23" s="84">
        <f t="shared" si="1"/>
        <v>9</v>
      </c>
      <c r="C23" s="8"/>
      <c r="D23" s="8"/>
      <c r="E23" s="9">
        <v>0</v>
      </c>
      <c r="F23" s="8"/>
      <c r="G23" s="8"/>
      <c r="H23" s="8"/>
      <c r="I23" s="68" t="str">
        <f>IFERROR(IF(OR(F23=INDEX(Position, 14),F23=INDEX(Position, 15)),"436000",VLOOKUP(G23,values!$C$28:$D$48,2)),"")</f>
        <v/>
      </c>
      <c r="J23" s="134">
        <v>0</v>
      </c>
      <c r="K23" s="142">
        <f t="shared" si="2"/>
        <v>0</v>
      </c>
      <c r="L23" s="134">
        <v>0</v>
      </c>
      <c r="M23" s="135">
        <f t="shared" si="3"/>
        <v>0</v>
      </c>
      <c r="O23" s="141">
        <v>0</v>
      </c>
      <c r="P23" s="141">
        <v>0</v>
      </c>
      <c r="Q23" s="141">
        <v>0</v>
      </c>
      <c r="R23" s="141">
        <v>0</v>
      </c>
      <c r="S23" s="141">
        <v>0</v>
      </c>
      <c r="T23" s="141">
        <v>0</v>
      </c>
      <c r="U23" s="141">
        <v>0</v>
      </c>
      <c r="V23" s="141">
        <v>0</v>
      </c>
    </row>
    <row r="24" spans="1:22" ht="12.9" customHeight="1" x14ac:dyDescent="0.25">
      <c r="A24" s="83"/>
      <c r="B24" s="84">
        <f t="shared" si="1"/>
        <v>10</v>
      </c>
      <c r="C24" s="8"/>
      <c r="D24" s="8"/>
      <c r="E24" s="9">
        <v>0</v>
      </c>
      <c r="F24" s="8"/>
      <c r="G24" s="8"/>
      <c r="H24" s="8"/>
      <c r="I24" s="68" t="str">
        <f>IFERROR(IF(OR(F24=INDEX(Position, 14),F24=INDEX(Position, 15)),"436000",VLOOKUP(G24,values!$C$28:$D$48,2)),"")</f>
        <v/>
      </c>
      <c r="J24" s="134">
        <v>0</v>
      </c>
      <c r="K24" s="142">
        <f t="shared" si="2"/>
        <v>0</v>
      </c>
      <c r="L24" s="134">
        <v>0</v>
      </c>
      <c r="M24" s="135">
        <f t="shared" si="3"/>
        <v>0</v>
      </c>
      <c r="O24" s="141">
        <v>0</v>
      </c>
      <c r="P24" s="141">
        <v>0</v>
      </c>
      <c r="Q24" s="141">
        <v>0</v>
      </c>
      <c r="R24" s="141">
        <v>0</v>
      </c>
      <c r="S24" s="141">
        <v>0</v>
      </c>
      <c r="T24" s="141">
        <v>0</v>
      </c>
      <c r="U24" s="141">
        <v>0</v>
      </c>
      <c r="V24" s="141">
        <v>0</v>
      </c>
    </row>
    <row r="25" spans="1:22" ht="12.9" customHeight="1" x14ac:dyDescent="0.25">
      <c r="A25" s="83"/>
      <c r="B25" s="84">
        <f t="shared" si="1"/>
        <v>11</v>
      </c>
      <c r="C25" s="8"/>
      <c r="D25" s="8"/>
      <c r="E25" s="9">
        <v>0</v>
      </c>
      <c r="F25" s="8"/>
      <c r="G25" s="8"/>
      <c r="H25" s="8"/>
      <c r="I25" s="68" t="str">
        <f>IFERROR(IF(OR(F25=INDEX(Position, 14),F25=INDEX(Position, 15)),"436000",VLOOKUP(G25,values!$C$28:$D$48,2)),"")</f>
        <v/>
      </c>
      <c r="J25" s="134">
        <v>0</v>
      </c>
      <c r="K25" s="142">
        <f t="shared" si="2"/>
        <v>0</v>
      </c>
      <c r="L25" s="134">
        <v>0</v>
      </c>
      <c r="M25" s="135">
        <f t="shared" si="3"/>
        <v>0</v>
      </c>
      <c r="O25" s="141">
        <v>0</v>
      </c>
      <c r="P25" s="141">
        <v>0</v>
      </c>
      <c r="Q25" s="141">
        <v>0</v>
      </c>
      <c r="R25" s="141">
        <v>0</v>
      </c>
      <c r="S25" s="141">
        <v>0</v>
      </c>
      <c r="T25" s="141">
        <v>0</v>
      </c>
      <c r="U25" s="141">
        <v>0</v>
      </c>
      <c r="V25" s="141">
        <v>0</v>
      </c>
    </row>
    <row r="26" spans="1:22" ht="12.9" customHeight="1" x14ac:dyDescent="0.25">
      <c r="A26" s="83"/>
      <c r="B26" s="84">
        <f t="shared" si="1"/>
        <v>12</v>
      </c>
      <c r="C26" s="8"/>
      <c r="D26" s="8"/>
      <c r="E26" s="9">
        <v>0</v>
      </c>
      <c r="F26" s="8"/>
      <c r="G26" s="8"/>
      <c r="H26" s="8"/>
      <c r="I26" s="68" t="str">
        <f>IFERROR(IF(OR(F26=INDEX(Position, 14),F26=INDEX(Position, 15)),"436000",VLOOKUP(G26,values!$C$28:$D$48,2)),"")</f>
        <v/>
      </c>
      <c r="J26" s="134">
        <v>0</v>
      </c>
      <c r="K26" s="142">
        <f t="shared" si="2"/>
        <v>0</v>
      </c>
      <c r="L26" s="134">
        <v>0</v>
      </c>
      <c r="M26" s="135">
        <f t="shared" si="3"/>
        <v>0</v>
      </c>
      <c r="O26" s="141">
        <v>0</v>
      </c>
      <c r="P26" s="141">
        <v>0</v>
      </c>
      <c r="Q26" s="141">
        <v>0</v>
      </c>
      <c r="R26" s="141">
        <v>0</v>
      </c>
      <c r="S26" s="141">
        <v>0</v>
      </c>
      <c r="T26" s="141">
        <v>0</v>
      </c>
      <c r="U26" s="141">
        <v>0</v>
      </c>
      <c r="V26" s="141">
        <v>0</v>
      </c>
    </row>
    <row r="27" spans="1:22" ht="12.9" customHeight="1" x14ac:dyDescent="0.25">
      <c r="A27" s="83"/>
      <c r="B27" s="84">
        <f t="shared" si="1"/>
        <v>13</v>
      </c>
      <c r="C27" s="8"/>
      <c r="D27" s="8"/>
      <c r="E27" s="9">
        <v>0</v>
      </c>
      <c r="F27" s="8"/>
      <c r="G27" s="8"/>
      <c r="H27" s="8"/>
      <c r="I27" s="68" t="str">
        <f>IFERROR(IF(OR(F27=INDEX(Position, 14),F27=INDEX(Position, 15)),"436000",VLOOKUP(G27,values!$C$28:$D$48,2)),"")</f>
        <v/>
      </c>
      <c r="J27" s="134">
        <v>0</v>
      </c>
      <c r="K27" s="142">
        <f t="shared" si="2"/>
        <v>0</v>
      </c>
      <c r="L27" s="134">
        <v>0</v>
      </c>
      <c r="M27" s="135">
        <f t="shared" si="3"/>
        <v>0</v>
      </c>
      <c r="O27" s="141">
        <v>0</v>
      </c>
      <c r="P27" s="141">
        <v>0</v>
      </c>
      <c r="Q27" s="141">
        <v>0</v>
      </c>
      <c r="R27" s="141">
        <v>0</v>
      </c>
      <c r="S27" s="141">
        <v>0</v>
      </c>
      <c r="T27" s="141">
        <v>0</v>
      </c>
      <c r="U27" s="141">
        <v>0</v>
      </c>
      <c r="V27" s="141">
        <v>0</v>
      </c>
    </row>
    <row r="28" spans="1:22" ht="12.9" customHeight="1" x14ac:dyDescent="0.25">
      <c r="A28" s="83"/>
      <c r="B28" s="84">
        <f t="shared" si="1"/>
        <v>14</v>
      </c>
      <c r="C28" s="8"/>
      <c r="D28" s="8"/>
      <c r="E28" s="9">
        <v>0</v>
      </c>
      <c r="F28" s="8"/>
      <c r="G28" s="8"/>
      <c r="H28" s="8"/>
      <c r="I28" s="68" t="str">
        <f>IFERROR(IF(OR(F28=INDEX(Position, 14),F28=INDEX(Position, 15)),"436000",VLOOKUP(G28,values!$C$28:$D$48,2)),"")</f>
        <v/>
      </c>
      <c r="J28" s="134">
        <v>0</v>
      </c>
      <c r="K28" s="142">
        <f t="shared" si="2"/>
        <v>0</v>
      </c>
      <c r="L28" s="134">
        <v>0</v>
      </c>
      <c r="M28" s="135">
        <f t="shared" si="3"/>
        <v>0</v>
      </c>
      <c r="O28" s="141">
        <v>0</v>
      </c>
      <c r="P28" s="141">
        <v>0</v>
      </c>
      <c r="Q28" s="141">
        <v>0</v>
      </c>
      <c r="R28" s="141">
        <v>0</v>
      </c>
      <c r="S28" s="141">
        <v>0</v>
      </c>
      <c r="T28" s="141">
        <v>0</v>
      </c>
      <c r="U28" s="141">
        <v>0</v>
      </c>
      <c r="V28" s="141">
        <v>0</v>
      </c>
    </row>
    <row r="29" spans="1:22" ht="12.9" customHeight="1" x14ac:dyDescent="0.25">
      <c r="A29" s="83"/>
      <c r="B29" s="84">
        <f t="shared" si="1"/>
        <v>15</v>
      </c>
      <c r="C29" s="8"/>
      <c r="D29" s="8"/>
      <c r="E29" s="9">
        <v>0</v>
      </c>
      <c r="F29" s="8"/>
      <c r="G29" s="8"/>
      <c r="H29" s="8"/>
      <c r="I29" s="68" t="str">
        <f>IFERROR(IF(OR(F29=INDEX(Position, 14),F29=INDEX(Position, 15)),"436000",VLOOKUP(G29,values!$C$28:$D$48,2)),"")</f>
        <v/>
      </c>
      <c r="J29" s="134">
        <v>0</v>
      </c>
      <c r="K29" s="142">
        <f t="shared" si="2"/>
        <v>0</v>
      </c>
      <c r="L29" s="134">
        <v>0</v>
      </c>
      <c r="M29" s="135">
        <f t="shared" si="3"/>
        <v>0</v>
      </c>
      <c r="O29" s="141">
        <v>0</v>
      </c>
      <c r="P29" s="141">
        <v>0</v>
      </c>
      <c r="Q29" s="141">
        <v>0</v>
      </c>
      <c r="R29" s="141">
        <v>0</v>
      </c>
      <c r="S29" s="141">
        <v>0</v>
      </c>
      <c r="T29" s="141">
        <v>0</v>
      </c>
      <c r="U29" s="141">
        <v>0</v>
      </c>
      <c r="V29" s="141">
        <v>0</v>
      </c>
    </row>
    <row r="30" spans="1:22" ht="12.9" customHeight="1" x14ac:dyDescent="0.25">
      <c r="A30" s="83"/>
      <c r="B30" s="84">
        <f t="shared" si="1"/>
        <v>16</v>
      </c>
      <c r="C30" s="8"/>
      <c r="D30" s="8"/>
      <c r="E30" s="9">
        <v>0</v>
      </c>
      <c r="F30" s="8"/>
      <c r="G30" s="8"/>
      <c r="H30" s="8"/>
      <c r="I30" s="68" t="str">
        <f>IFERROR(IF(OR(F30=INDEX(Position, 14),F30=INDEX(Position, 15)),"436000",VLOOKUP(G30,values!$C$28:$D$48,2)),"")</f>
        <v/>
      </c>
      <c r="J30" s="134">
        <v>0</v>
      </c>
      <c r="K30" s="142">
        <f t="shared" si="2"/>
        <v>0</v>
      </c>
      <c r="L30" s="134">
        <v>0</v>
      </c>
      <c r="M30" s="135">
        <f t="shared" si="3"/>
        <v>0</v>
      </c>
      <c r="O30" s="141">
        <v>0</v>
      </c>
      <c r="P30" s="141">
        <v>0</v>
      </c>
      <c r="Q30" s="141">
        <v>0</v>
      </c>
      <c r="R30" s="141">
        <v>0</v>
      </c>
      <c r="S30" s="141">
        <v>0</v>
      </c>
      <c r="T30" s="141">
        <v>0</v>
      </c>
      <c r="U30" s="141">
        <v>0</v>
      </c>
      <c r="V30" s="141">
        <v>0</v>
      </c>
    </row>
    <row r="31" spans="1:22" ht="12.9" customHeight="1" x14ac:dyDescent="0.25">
      <c r="A31" s="83"/>
      <c r="B31" s="84">
        <f t="shared" si="1"/>
        <v>17</v>
      </c>
      <c r="C31" s="8"/>
      <c r="D31" s="8"/>
      <c r="E31" s="9">
        <v>0</v>
      </c>
      <c r="F31" s="8"/>
      <c r="G31" s="8"/>
      <c r="H31" s="8"/>
      <c r="I31" s="68" t="str">
        <f>IFERROR(IF(OR(F31=INDEX(Position, 14),F31=INDEX(Position, 15)),"436000",VLOOKUP(G31,values!$C$28:$D$48,2)),"")</f>
        <v/>
      </c>
      <c r="J31" s="134">
        <v>0</v>
      </c>
      <c r="K31" s="142">
        <f t="shared" si="2"/>
        <v>0</v>
      </c>
      <c r="L31" s="134">
        <v>0</v>
      </c>
      <c r="M31" s="135">
        <f t="shared" si="3"/>
        <v>0</v>
      </c>
      <c r="O31" s="141">
        <v>0</v>
      </c>
      <c r="P31" s="141">
        <v>0</v>
      </c>
      <c r="Q31" s="141">
        <v>0</v>
      </c>
      <c r="R31" s="141">
        <v>0</v>
      </c>
      <c r="S31" s="141">
        <v>0</v>
      </c>
      <c r="T31" s="141">
        <v>0</v>
      </c>
      <c r="U31" s="141">
        <v>0</v>
      </c>
      <c r="V31" s="141">
        <v>0</v>
      </c>
    </row>
    <row r="32" spans="1:22" ht="12.9" customHeight="1" x14ac:dyDescent="0.25">
      <c r="A32" s="83"/>
      <c r="B32" s="84">
        <f t="shared" si="1"/>
        <v>18</v>
      </c>
      <c r="C32" s="38" t="s">
        <v>86</v>
      </c>
      <c r="D32" s="54"/>
      <c r="E32" s="55"/>
      <c r="F32" s="54"/>
      <c r="G32" s="54"/>
      <c r="H32" s="54"/>
      <c r="I32" s="79"/>
      <c r="J32" s="58"/>
      <c r="K32" s="59"/>
      <c r="L32" s="134">
        <v>0</v>
      </c>
      <c r="M32" s="135">
        <f t="shared" si="3"/>
        <v>0</v>
      </c>
    </row>
    <row r="33" spans="1:22" ht="12.9" customHeight="1" x14ac:dyDescent="0.25">
      <c r="A33" s="83"/>
      <c r="B33" s="84">
        <f t="shared" si="1"/>
        <v>19</v>
      </c>
      <c r="C33" s="71" t="s">
        <v>87</v>
      </c>
      <c r="D33" s="54"/>
      <c r="E33" s="55"/>
      <c r="F33" s="54"/>
      <c r="G33" s="54"/>
      <c r="H33" s="54"/>
      <c r="I33" s="79"/>
      <c r="J33" s="60"/>
      <c r="K33" s="59"/>
      <c r="L33" s="134">
        <v>0</v>
      </c>
      <c r="M33" s="135">
        <f t="shared" si="3"/>
        <v>0</v>
      </c>
    </row>
    <row r="34" spans="1:22" ht="12.9" customHeight="1" x14ac:dyDescent="0.25">
      <c r="A34" s="83"/>
      <c r="B34" s="84">
        <f t="shared" si="1"/>
        <v>20</v>
      </c>
      <c r="C34" s="38" t="s">
        <v>94</v>
      </c>
      <c r="D34" s="54"/>
      <c r="E34" s="55"/>
      <c r="F34" s="54"/>
      <c r="G34" s="54"/>
      <c r="H34" s="54"/>
      <c r="I34" s="79"/>
      <c r="J34" s="61"/>
      <c r="K34" s="59"/>
      <c r="L34" s="134">
        <v>0</v>
      </c>
      <c r="M34" s="135">
        <f t="shared" si="3"/>
        <v>0</v>
      </c>
    </row>
    <row r="35" spans="1:22" ht="14.25" customHeight="1" x14ac:dyDescent="0.25">
      <c r="B35" s="39"/>
      <c r="C35" s="172" t="s">
        <v>156</v>
      </c>
      <c r="D35" s="173"/>
      <c r="E35" s="173"/>
      <c r="F35" s="173"/>
      <c r="G35" s="173"/>
      <c r="H35" s="173"/>
      <c r="I35" s="174"/>
      <c r="J35" s="136">
        <f>SUM(J15:J34)</f>
        <v>0</v>
      </c>
      <c r="K35" s="136">
        <f>SUM(K15:K34)</f>
        <v>0</v>
      </c>
      <c r="L35" s="136">
        <f>SUM(L15:L34)</f>
        <v>0</v>
      </c>
      <c r="M35" s="136">
        <f>SUM(M15:M34)</f>
        <v>0</v>
      </c>
    </row>
    <row r="36" spans="1:22" ht="18.600000000000001" customHeight="1" x14ac:dyDescent="0.25">
      <c r="B36" s="40"/>
      <c r="C36" s="41"/>
      <c r="D36" s="10"/>
      <c r="E36" s="42"/>
      <c r="F36" s="10"/>
      <c r="G36" s="10"/>
      <c r="H36" s="10"/>
      <c r="I36" s="10"/>
      <c r="J36" s="43"/>
      <c r="K36" s="43"/>
      <c r="L36" s="43"/>
      <c r="M36" s="43"/>
    </row>
    <row r="37" spans="1:22" ht="13.8" x14ac:dyDescent="0.25">
      <c r="B37" s="31" t="s">
        <v>149</v>
      </c>
      <c r="C37" s="20"/>
      <c r="D37" s="23"/>
      <c r="E37" s="23"/>
      <c r="F37" s="23"/>
      <c r="G37" s="23"/>
      <c r="H37" s="23"/>
      <c r="I37" s="44"/>
      <c r="O37" s="180" t="s">
        <v>209</v>
      </c>
      <c r="P37" s="180"/>
      <c r="Q37" s="180"/>
      <c r="R37" s="181" t="s">
        <v>210</v>
      </c>
      <c r="S37" s="180" t="s">
        <v>214</v>
      </c>
      <c r="T37" s="180"/>
      <c r="U37" s="180"/>
      <c r="V37" s="181" t="s">
        <v>215</v>
      </c>
    </row>
    <row r="38" spans="1:22" ht="15" customHeight="1" x14ac:dyDescent="0.25">
      <c r="B38" s="33"/>
      <c r="C38" s="45"/>
      <c r="D38" s="25"/>
      <c r="E38" s="46"/>
      <c r="F38" s="46"/>
      <c r="G38" s="46"/>
      <c r="H38" s="46"/>
      <c r="I38" s="47"/>
      <c r="J38" s="47" t="s">
        <v>83</v>
      </c>
      <c r="K38" s="24" t="str">
        <f>+J38</f>
        <v>IDEA</v>
      </c>
      <c r="L38" s="24" t="s">
        <v>83</v>
      </c>
      <c r="M38" s="24" t="s">
        <v>5</v>
      </c>
      <c r="O38" s="181" t="s">
        <v>207</v>
      </c>
      <c r="P38" s="181" t="s">
        <v>208</v>
      </c>
      <c r="Q38" s="181" t="s">
        <v>206</v>
      </c>
      <c r="R38" s="181"/>
      <c r="S38" s="179" t="s">
        <v>211</v>
      </c>
      <c r="T38" s="181" t="s">
        <v>212</v>
      </c>
      <c r="U38" s="179" t="s">
        <v>213</v>
      </c>
      <c r="V38" s="181"/>
    </row>
    <row r="39" spans="1:22" ht="12.9" customHeight="1" x14ac:dyDescent="0.25">
      <c r="B39" s="35"/>
      <c r="C39" s="27" t="s">
        <v>6</v>
      </c>
      <c r="D39" s="27"/>
      <c r="E39" s="48"/>
      <c r="F39" s="48"/>
      <c r="G39" s="48"/>
      <c r="H39" s="48"/>
      <c r="I39" s="49"/>
      <c r="J39" s="49" t="s">
        <v>8</v>
      </c>
      <c r="K39" s="26" t="s">
        <v>9</v>
      </c>
      <c r="L39" s="26"/>
      <c r="M39" s="26" t="str">
        <f>+J38</f>
        <v>IDEA</v>
      </c>
      <c r="O39" s="181"/>
      <c r="P39" s="181"/>
      <c r="Q39" s="181"/>
      <c r="R39" s="181"/>
      <c r="S39" s="179"/>
      <c r="T39" s="181"/>
      <c r="U39" s="179"/>
      <c r="V39" s="181"/>
    </row>
    <row r="40" spans="1:22" ht="12.9" customHeight="1" x14ac:dyDescent="0.25">
      <c r="B40" s="36"/>
      <c r="C40" s="50" t="s">
        <v>10</v>
      </c>
      <c r="D40" s="50"/>
      <c r="E40" s="51"/>
      <c r="F40" s="52"/>
      <c r="G40" s="52"/>
      <c r="H40" s="51"/>
      <c r="I40" s="53"/>
      <c r="J40" s="53" t="s">
        <v>15</v>
      </c>
      <c r="K40" s="26" t="s">
        <v>14</v>
      </c>
      <c r="L40" s="26" t="s">
        <v>84</v>
      </c>
      <c r="M40" s="28" t="s">
        <v>88</v>
      </c>
      <c r="O40" s="181"/>
      <c r="P40" s="181"/>
      <c r="Q40" s="181"/>
      <c r="R40" s="181"/>
      <c r="S40" s="179"/>
      <c r="T40" s="181"/>
      <c r="U40" s="179"/>
      <c r="V40" s="181"/>
    </row>
    <row r="41" spans="1:22" ht="12.9" customHeight="1" x14ac:dyDescent="0.25">
      <c r="A41" s="83"/>
      <c r="B41" s="37">
        <v>1</v>
      </c>
      <c r="C41" s="8"/>
      <c r="D41" s="54"/>
      <c r="E41" s="55"/>
      <c r="F41" s="54"/>
      <c r="G41" s="54"/>
      <c r="H41" s="54"/>
      <c r="I41" s="79"/>
      <c r="J41" s="137">
        <v>0</v>
      </c>
      <c r="K41" s="142">
        <v>0</v>
      </c>
      <c r="L41" s="134">
        <v>0</v>
      </c>
      <c r="M41" s="135">
        <f t="shared" ref="M41:M60" si="4">+J41+K41+L41</f>
        <v>0</v>
      </c>
      <c r="O41" s="141">
        <v>0</v>
      </c>
      <c r="P41" s="141">
        <v>0</v>
      </c>
      <c r="Q41" s="141">
        <v>0</v>
      </c>
      <c r="R41" s="141">
        <v>0</v>
      </c>
      <c r="S41" s="141">
        <v>0</v>
      </c>
      <c r="T41" s="141">
        <v>0</v>
      </c>
      <c r="U41" s="141">
        <v>0</v>
      </c>
      <c r="V41" s="141">
        <v>0</v>
      </c>
    </row>
    <row r="42" spans="1:22" ht="12.9" customHeight="1" x14ac:dyDescent="0.25">
      <c r="A42" s="83"/>
      <c r="B42" s="84">
        <f t="shared" ref="B42:B60" si="5">+B41+1</f>
        <v>2</v>
      </c>
      <c r="C42" s="8"/>
      <c r="D42" s="56"/>
      <c r="E42" s="57"/>
      <c r="F42" s="56"/>
      <c r="G42" s="56"/>
      <c r="H42" s="56"/>
      <c r="I42" s="80"/>
      <c r="J42" s="137">
        <v>0</v>
      </c>
      <c r="K42" s="142">
        <f t="shared" ref="K42:K56" si="6">SUM(O42:V42)</f>
        <v>0</v>
      </c>
      <c r="L42" s="134">
        <v>0</v>
      </c>
      <c r="M42" s="135">
        <f t="shared" si="4"/>
        <v>0</v>
      </c>
      <c r="O42" s="141">
        <v>0</v>
      </c>
      <c r="P42" s="141">
        <v>0</v>
      </c>
      <c r="Q42" s="141">
        <v>0</v>
      </c>
      <c r="R42" s="141">
        <v>0</v>
      </c>
      <c r="S42" s="141">
        <v>0</v>
      </c>
      <c r="T42" s="141">
        <v>0</v>
      </c>
      <c r="U42" s="141">
        <v>0</v>
      </c>
      <c r="V42" s="141">
        <v>0</v>
      </c>
    </row>
    <row r="43" spans="1:22" ht="12.9" customHeight="1" x14ac:dyDescent="0.25">
      <c r="A43" s="83"/>
      <c r="B43" s="84">
        <f t="shared" si="5"/>
        <v>3</v>
      </c>
      <c r="C43" s="8"/>
      <c r="D43" s="54"/>
      <c r="E43" s="55"/>
      <c r="F43" s="54"/>
      <c r="G43" s="54"/>
      <c r="H43" s="54"/>
      <c r="I43" s="79"/>
      <c r="J43" s="137">
        <v>0</v>
      </c>
      <c r="K43" s="142">
        <f t="shared" si="6"/>
        <v>0</v>
      </c>
      <c r="L43" s="134">
        <v>0</v>
      </c>
      <c r="M43" s="135">
        <f t="shared" si="4"/>
        <v>0</v>
      </c>
      <c r="O43" s="141">
        <v>0</v>
      </c>
      <c r="P43" s="141">
        <v>0</v>
      </c>
      <c r="Q43" s="141">
        <v>0</v>
      </c>
      <c r="R43" s="141">
        <v>0</v>
      </c>
      <c r="S43" s="141">
        <v>0</v>
      </c>
      <c r="T43" s="141">
        <v>0</v>
      </c>
      <c r="U43" s="141">
        <v>0</v>
      </c>
      <c r="V43" s="141">
        <v>0</v>
      </c>
    </row>
    <row r="44" spans="1:22" ht="12.9" customHeight="1" x14ac:dyDescent="0.25">
      <c r="A44" s="83"/>
      <c r="B44" s="84">
        <f t="shared" si="5"/>
        <v>4</v>
      </c>
      <c r="C44" s="8"/>
      <c r="D44" s="56"/>
      <c r="E44" s="57"/>
      <c r="F44" s="56"/>
      <c r="G44" s="56"/>
      <c r="H44" s="56"/>
      <c r="I44" s="80"/>
      <c r="J44" s="137">
        <v>0</v>
      </c>
      <c r="K44" s="142">
        <f t="shared" si="6"/>
        <v>0</v>
      </c>
      <c r="L44" s="134">
        <v>0</v>
      </c>
      <c r="M44" s="135">
        <f t="shared" si="4"/>
        <v>0</v>
      </c>
      <c r="O44" s="141">
        <v>0</v>
      </c>
      <c r="P44" s="141">
        <v>0</v>
      </c>
      <c r="Q44" s="141">
        <v>0</v>
      </c>
      <c r="R44" s="141">
        <v>0</v>
      </c>
      <c r="S44" s="141">
        <v>0</v>
      </c>
      <c r="T44" s="141">
        <v>0</v>
      </c>
      <c r="U44" s="141">
        <v>0</v>
      </c>
      <c r="V44" s="141">
        <v>0</v>
      </c>
    </row>
    <row r="45" spans="1:22" ht="12.9" customHeight="1" x14ac:dyDescent="0.25">
      <c r="A45" s="83"/>
      <c r="B45" s="84">
        <f t="shared" si="5"/>
        <v>5</v>
      </c>
      <c r="C45" s="8"/>
      <c r="D45" s="54"/>
      <c r="E45" s="55"/>
      <c r="F45" s="54"/>
      <c r="G45" s="54"/>
      <c r="H45" s="54"/>
      <c r="I45" s="79"/>
      <c r="J45" s="137">
        <v>0</v>
      </c>
      <c r="K45" s="142">
        <f t="shared" si="6"/>
        <v>0</v>
      </c>
      <c r="L45" s="134">
        <v>0</v>
      </c>
      <c r="M45" s="135">
        <f t="shared" si="4"/>
        <v>0</v>
      </c>
      <c r="O45" s="141">
        <v>0</v>
      </c>
      <c r="P45" s="141">
        <v>0</v>
      </c>
      <c r="Q45" s="141">
        <v>0</v>
      </c>
      <c r="R45" s="141">
        <v>0</v>
      </c>
      <c r="S45" s="141">
        <v>0</v>
      </c>
      <c r="T45" s="141">
        <v>0</v>
      </c>
      <c r="U45" s="141">
        <v>0</v>
      </c>
      <c r="V45" s="141">
        <v>0</v>
      </c>
    </row>
    <row r="46" spans="1:22" ht="12.9" customHeight="1" x14ac:dyDescent="0.25">
      <c r="A46" s="83"/>
      <c r="B46" s="84">
        <f t="shared" si="5"/>
        <v>6</v>
      </c>
      <c r="C46" s="8"/>
      <c r="D46" s="56"/>
      <c r="E46" s="57"/>
      <c r="F46" s="56"/>
      <c r="G46" s="56"/>
      <c r="H46" s="56"/>
      <c r="I46" s="80"/>
      <c r="J46" s="137">
        <v>0</v>
      </c>
      <c r="K46" s="142">
        <f t="shared" si="6"/>
        <v>0</v>
      </c>
      <c r="L46" s="134">
        <v>0</v>
      </c>
      <c r="M46" s="135">
        <f t="shared" si="4"/>
        <v>0</v>
      </c>
      <c r="O46" s="141">
        <v>0</v>
      </c>
      <c r="P46" s="141">
        <v>0</v>
      </c>
      <c r="Q46" s="141">
        <v>0</v>
      </c>
      <c r="R46" s="141">
        <v>0</v>
      </c>
      <c r="S46" s="141">
        <v>0</v>
      </c>
      <c r="T46" s="141">
        <v>0</v>
      </c>
      <c r="U46" s="141">
        <v>0</v>
      </c>
      <c r="V46" s="141">
        <v>0</v>
      </c>
    </row>
    <row r="47" spans="1:22" ht="12.9" customHeight="1" x14ac:dyDescent="0.25">
      <c r="A47" s="83"/>
      <c r="B47" s="84">
        <f t="shared" si="5"/>
        <v>7</v>
      </c>
      <c r="C47" s="8"/>
      <c r="D47" s="54"/>
      <c r="E47" s="55"/>
      <c r="F47" s="54"/>
      <c r="G47" s="54"/>
      <c r="H47" s="54"/>
      <c r="I47" s="79"/>
      <c r="J47" s="137">
        <v>0</v>
      </c>
      <c r="K47" s="142">
        <f t="shared" si="6"/>
        <v>0</v>
      </c>
      <c r="L47" s="134">
        <v>0</v>
      </c>
      <c r="M47" s="135">
        <f t="shared" si="4"/>
        <v>0</v>
      </c>
      <c r="O47" s="141">
        <v>0</v>
      </c>
      <c r="P47" s="141">
        <v>0</v>
      </c>
      <c r="Q47" s="141">
        <v>0</v>
      </c>
      <c r="R47" s="141">
        <v>0</v>
      </c>
      <c r="S47" s="141">
        <v>0</v>
      </c>
      <c r="T47" s="141">
        <v>0</v>
      </c>
      <c r="U47" s="141">
        <v>0</v>
      </c>
      <c r="V47" s="141">
        <v>0</v>
      </c>
    </row>
    <row r="48" spans="1:22" ht="12.9" customHeight="1" x14ac:dyDescent="0.25">
      <c r="A48" s="83"/>
      <c r="B48" s="84">
        <f t="shared" si="5"/>
        <v>8</v>
      </c>
      <c r="C48" s="8"/>
      <c r="D48" s="56"/>
      <c r="E48" s="57"/>
      <c r="F48" s="56"/>
      <c r="G48" s="56"/>
      <c r="H48" s="56"/>
      <c r="I48" s="80"/>
      <c r="J48" s="137">
        <v>0</v>
      </c>
      <c r="K48" s="142">
        <f t="shared" si="6"/>
        <v>0</v>
      </c>
      <c r="L48" s="134">
        <v>0</v>
      </c>
      <c r="M48" s="135">
        <f t="shared" si="4"/>
        <v>0</v>
      </c>
      <c r="O48" s="141">
        <v>0</v>
      </c>
      <c r="P48" s="141">
        <v>0</v>
      </c>
      <c r="Q48" s="141">
        <v>0</v>
      </c>
      <c r="R48" s="141">
        <v>0</v>
      </c>
      <c r="S48" s="141">
        <v>0</v>
      </c>
      <c r="T48" s="141">
        <v>0</v>
      </c>
      <c r="U48" s="141">
        <v>0</v>
      </c>
      <c r="V48" s="141">
        <v>0</v>
      </c>
    </row>
    <row r="49" spans="1:22" ht="12.9" customHeight="1" x14ac:dyDescent="0.25">
      <c r="A49" s="83"/>
      <c r="B49" s="84">
        <f t="shared" si="5"/>
        <v>9</v>
      </c>
      <c r="C49" s="8"/>
      <c r="D49" s="54"/>
      <c r="E49" s="55"/>
      <c r="F49" s="54"/>
      <c r="G49" s="54"/>
      <c r="H49" s="54"/>
      <c r="I49" s="79"/>
      <c r="J49" s="137">
        <v>0</v>
      </c>
      <c r="K49" s="142">
        <f t="shared" si="6"/>
        <v>0</v>
      </c>
      <c r="L49" s="134">
        <v>0</v>
      </c>
      <c r="M49" s="135">
        <f t="shared" si="4"/>
        <v>0</v>
      </c>
      <c r="O49" s="141">
        <v>0</v>
      </c>
      <c r="P49" s="141">
        <v>0</v>
      </c>
      <c r="Q49" s="141">
        <v>0</v>
      </c>
      <c r="R49" s="141">
        <v>0</v>
      </c>
      <c r="S49" s="141">
        <v>0</v>
      </c>
      <c r="T49" s="141">
        <v>0</v>
      </c>
      <c r="U49" s="141">
        <v>0</v>
      </c>
      <c r="V49" s="141">
        <v>0</v>
      </c>
    </row>
    <row r="50" spans="1:22" ht="12.9" customHeight="1" x14ac:dyDescent="0.25">
      <c r="A50" s="83"/>
      <c r="B50" s="84">
        <f t="shared" si="5"/>
        <v>10</v>
      </c>
      <c r="C50" s="8"/>
      <c r="D50" s="56"/>
      <c r="E50" s="57"/>
      <c r="F50" s="56"/>
      <c r="G50" s="56"/>
      <c r="H50" s="56"/>
      <c r="I50" s="80"/>
      <c r="J50" s="137">
        <v>0</v>
      </c>
      <c r="K50" s="142">
        <f t="shared" si="6"/>
        <v>0</v>
      </c>
      <c r="L50" s="134">
        <v>0</v>
      </c>
      <c r="M50" s="135">
        <f t="shared" si="4"/>
        <v>0</v>
      </c>
      <c r="O50" s="141">
        <v>0</v>
      </c>
      <c r="P50" s="141">
        <v>0</v>
      </c>
      <c r="Q50" s="141">
        <v>0</v>
      </c>
      <c r="R50" s="141">
        <v>0</v>
      </c>
      <c r="S50" s="141">
        <v>0</v>
      </c>
      <c r="T50" s="141">
        <v>0</v>
      </c>
      <c r="U50" s="141">
        <v>0</v>
      </c>
      <c r="V50" s="141">
        <v>0</v>
      </c>
    </row>
    <row r="51" spans="1:22" ht="12.9" customHeight="1" x14ac:dyDescent="0.25">
      <c r="A51" s="83"/>
      <c r="B51" s="84">
        <f t="shared" si="5"/>
        <v>11</v>
      </c>
      <c r="C51" s="8"/>
      <c r="D51" s="54"/>
      <c r="E51" s="55"/>
      <c r="F51" s="54"/>
      <c r="G51" s="54"/>
      <c r="H51" s="54"/>
      <c r="I51" s="79"/>
      <c r="J51" s="137">
        <v>0</v>
      </c>
      <c r="K51" s="142">
        <f t="shared" si="6"/>
        <v>0</v>
      </c>
      <c r="L51" s="134">
        <v>0</v>
      </c>
      <c r="M51" s="135">
        <f t="shared" si="4"/>
        <v>0</v>
      </c>
      <c r="O51" s="141">
        <v>0</v>
      </c>
      <c r="P51" s="141">
        <v>0</v>
      </c>
      <c r="Q51" s="141">
        <v>0</v>
      </c>
      <c r="R51" s="141">
        <v>0</v>
      </c>
      <c r="S51" s="141">
        <v>0</v>
      </c>
      <c r="T51" s="141">
        <v>0</v>
      </c>
      <c r="U51" s="141">
        <v>0</v>
      </c>
      <c r="V51" s="141">
        <v>0</v>
      </c>
    </row>
    <row r="52" spans="1:22" ht="12.9" customHeight="1" x14ac:dyDescent="0.25">
      <c r="A52" s="83"/>
      <c r="B52" s="84">
        <f t="shared" si="5"/>
        <v>12</v>
      </c>
      <c r="C52" s="8"/>
      <c r="D52" s="56"/>
      <c r="E52" s="57"/>
      <c r="F52" s="56"/>
      <c r="G52" s="56"/>
      <c r="H52" s="56"/>
      <c r="I52" s="80"/>
      <c r="J52" s="137">
        <v>0</v>
      </c>
      <c r="K52" s="142">
        <f t="shared" si="6"/>
        <v>0</v>
      </c>
      <c r="L52" s="134">
        <v>0</v>
      </c>
      <c r="M52" s="135">
        <f t="shared" si="4"/>
        <v>0</v>
      </c>
      <c r="O52" s="141">
        <v>0</v>
      </c>
      <c r="P52" s="141">
        <v>0</v>
      </c>
      <c r="Q52" s="141">
        <v>0</v>
      </c>
      <c r="R52" s="141">
        <v>0</v>
      </c>
      <c r="S52" s="141">
        <v>0</v>
      </c>
      <c r="T52" s="141">
        <v>0</v>
      </c>
      <c r="U52" s="141">
        <v>0</v>
      </c>
      <c r="V52" s="141">
        <v>0</v>
      </c>
    </row>
    <row r="53" spans="1:22" ht="12.9" customHeight="1" x14ac:dyDescent="0.25">
      <c r="A53" s="83"/>
      <c r="B53" s="84">
        <f t="shared" si="5"/>
        <v>13</v>
      </c>
      <c r="C53" s="8"/>
      <c r="D53" s="54"/>
      <c r="E53" s="55"/>
      <c r="F53" s="54"/>
      <c r="G53" s="54"/>
      <c r="H53" s="54"/>
      <c r="I53" s="79"/>
      <c r="J53" s="137">
        <v>0</v>
      </c>
      <c r="K53" s="142">
        <f t="shared" si="6"/>
        <v>0</v>
      </c>
      <c r="L53" s="134">
        <v>0</v>
      </c>
      <c r="M53" s="135">
        <f t="shared" si="4"/>
        <v>0</v>
      </c>
      <c r="O53" s="141">
        <v>0</v>
      </c>
      <c r="P53" s="141">
        <v>0</v>
      </c>
      <c r="Q53" s="141">
        <v>0</v>
      </c>
      <c r="R53" s="141">
        <v>0</v>
      </c>
      <c r="S53" s="141">
        <v>0</v>
      </c>
      <c r="T53" s="141">
        <v>0</v>
      </c>
      <c r="U53" s="141">
        <v>0</v>
      </c>
      <c r="V53" s="141">
        <v>0</v>
      </c>
    </row>
    <row r="54" spans="1:22" ht="12.9" customHeight="1" x14ac:dyDescent="0.25">
      <c r="A54" s="83"/>
      <c r="B54" s="84">
        <f t="shared" si="5"/>
        <v>14</v>
      </c>
      <c r="C54" s="8"/>
      <c r="D54" s="56"/>
      <c r="E54" s="57"/>
      <c r="F54" s="56"/>
      <c r="G54" s="56"/>
      <c r="H54" s="56"/>
      <c r="I54" s="80"/>
      <c r="J54" s="137">
        <v>0</v>
      </c>
      <c r="K54" s="142">
        <f t="shared" si="6"/>
        <v>0</v>
      </c>
      <c r="L54" s="134">
        <v>0</v>
      </c>
      <c r="M54" s="135">
        <f t="shared" si="4"/>
        <v>0</v>
      </c>
      <c r="O54" s="141">
        <v>0</v>
      </c>
      <c r="P54" s="141">
        <v>0</v>
      </c>
      <c r="Q54" s="141">
        <v>0</v>
      </c>
      <c r="R54" s="141">
        <v>0</v>
      </c>
      <c r="S54" s="141">
        <v>0</v>
      </c>
      <c r="T54" s="141">
        <v>0</v>
      </c>
      <c r="U54" s="141">
        <v>0</v>
      </c>
      <c r="V54" s="141">
        <v>0</v>
      </c>
    </row>
    <row r="55" spans="1:22" ht="12.9" customHeight="1" x14ac:dyDescent="0.25">
      <c r="A55" s="83"/>
      <c r="B55" s="84">
        <f t="shared" si="5"/>
        <v>15</v>
      </c>
      <c r="C55" s="8"/>
      <c r="D55" s="54"/>
      <c r="E55" s="55"/>
      <c r="F55" s="54"/>
      <c r="G55" s="54"/>
      <c r="H55" s="54"/>
      <c r="I55" s="79"/>
      <c r="J55" s="137">
        <v>0</v>
      </c>
      <c r="K55" s="142">
        <f t="shared" si="6"/>
        <v>0</v>
      </c>
      <c r="L55" s="134">
        <v>0</v>
      </c>
      <c r="M55" s="135">
        <f t="shared" si="4"/>
        <v>0</v>
      </c>
      <c r="O55" s="141">
        <v>0</v>
      </c>
      <c r="P55" s="141">
        <v>0</v>
      </c>
      <c r="Q55" s="141">
        <v>0</v>
      </c>
      <c r="R55" s="141">
        <v>0</v>
      </c>
      <c r="S55" s="141">
        <v>0</v>
      </c>
      <c r="T55" s="141">
        <v>0</v>
      </c>
      <c r="U55" s="141">
        <v>0</v>
      </c>
      <c r="V55" s="141">
        <v>0</v>
      </c>
    </row>
    <row r="56" spans="1:22" ht="12.9" customHeight="1" x14ac:dyDescent="0.25">
      <c r="A56" s="83"/>
      <c r="B56" s="84">
        <f t="shared" si="5"/>
        <v>16</v>
      </c>
      <c r="C56" s="8"/>
      <c r="D56" s="56"/>
      <c r="E56" s="57"/>
      <c r="F56" s="56"/>
      <c r="G56" s="56"/>
      <c r="H56" s="56"/>
      <c r="I56" s="80"/>
      <c r="J56" s="137">
        <v>0</v>
      </c>
      <c r="K56" s="142">
        <f t="shared" si="6"/>
        <v>0</v>
      </c>
      <c r="L56" s="134">
        <v>0</v>
      </c>
      <c r="M56" s="135">
        <f t="shared" si="4"/>
        <v>0</v>
      </c>
      <c r="O56" s="141">
        <v>0</v>
      </c>
      <c r="P56" s="141">
        <v>0</v>
      </c>
      <c r="Q56" s="141">
        <v>0</v>
      </c>
      <c r="R56" s="141">
        <v>0</v>
      </c>
      <c r="S56" s="141">
        <v>0</v>
      </c>
      <c r="T56" s="141">
        <v>0</v>
      </c>
      <c r="U56" s="141">
        <v>0</v>
      </c>
      <c r="V56" s="141">
        <v>0</v>
      </c>
    </row>
    <row r="57" spans="1:22" ht="12.9" customHeight="1" x14ac:dyDescent="0.25">
      <c r="A57" s="83"/>
      <c r="B57" s="84">
        <f t="shared" si="5"/>
        <v>17</v>
      </c>
      <c r="C57" s="38" t="s">
        <v>89</v>
      </c>
      <c r="D57" s="54"/>
      <c r="E57" s="55"/>
      <c r="F57" s="54"/>
      <c r="G57" s="54"/>
      <c r="H57" s="54"/>
      <c r="I57" s="79"/>
      <c r="J57" s="58"/>
      <c r="K57" s="59"/>
      <c r="L57" s="134">
        <v>0</v>
      </c>
      <c r="M57" s="135">
        <f t="shared" si="4"/>
        <v>0</v>
      </c>
      <c r="O57" s="141">
        <v>0</v>
      </c>
      <c r="P57" s="141">
        <v>0</v>
      </c>
      <c r="Q57" s="141">
        <v>0</v>
      </c>
      <c r="R57" s="141">
        <v>0</v>
      </c>
      <c r="S57" s="141">
        <v>0</v>
      </c>
      <c r="T57" s="141">
        <v>0</v>
      </c>
      <c r="U57" s="141">
        <v>0</v>
      </c>
      <c r="V57" s="141">
        <v>0</v>
      </c>
    </row>
    <row r="58" spans="1:22" ht="12.9" customHeight="1" x14ac:dyDescent="0.25">
      <c r="A58" s="83"/>
      <c r="B58" s="84">
        <f t="shared" si="5"/>
        <v>18</v>
      </c>
      <c r="C58" s="38" t="s">
        <v>86</v>
      </c>
      <c r="D58" s="54"/>
      <c r="E58" s="55"/>
      <c r="F58" s="54"/>
      <c r="G58" s="54"/>
      <c r="H58" s="54"/>
      <c r="I58" s="79"/>
      <c r="J58" s="58"/>
      <c r="K58" s="59"/>
      <c r="L58" s="134">
        <v>0</v>
      </c>
      <c r="M58" s="135">
        <f t="shared" si="4"/>
        <v>0</v>
      </c>
    </row>
    <row r="59" spans="1:22" ht="12.9" customHeight="1" x14ac:dyDescent="0.25">
      <c r="A59" s="83"/>
      <c r="B59" s="84">
        <f t="shared" si="5"/>
        <v>19</v>
      </c>
      <c r="C59" s="71" t="s">
        <v>87</v>
      </c>
      <c r="D59" s="54"/>
      <c r="E59" s="55"/>
      <c r="F59" s="54"/>
      <c r="G59" s="54"/>
      <c r="H59" s="54"/>
      <c r="I59" s="79"/>
      <c r="J59" s="60"/>
      <c r="K59" s="59"/>
      <c r="L59" s="134">
        <v>0</v>
      </c>
      <c r="M59" s="135">
        <f t="shared" si="4"/>
        <v>0</v>
      </c>
    </row>
    <row r="60" spans="1:22" ht="12.9" customHeight="1" x14ac:dyDescent="0.25">
      <c r="A60" s="83"/>
      <c r="B60" s="85">
        <f t="shared" si="5"/>
        <v>20</v>
      </c>
      <c r="C60" s="38" t="s">
        <v>94</v>
      </c>
      <c r="D60" s="54"/>
      <c r="E60" s="55"/>
      <c r="F60" s="54"/>
      <c r="G60" s="54"/>
      <c r="H60" s="54"/>
      <c r="I60" s="79"/>
      <c r="J60" s="61"/>
      <c r="K60" s="59"/>
      <c r="L60" s="134">
        <v>0</v>
      </c>
      <c r="M60" s="135">
        <f t="shared" si="4"/>
        <v>0</v>
      </c>
    </row>
    <row r="61" spans="1:22" ht="14.25" customHeight="1" x14ac:dyDescent="0.25">
      <c r="B61" s="39"/>
      <c r="C61" s="172" t="s">
        <v>157</v>
      </c>
      <c r="D61" s="173"/>
      <c r="E61" s="173"/>
      <c r="F61" s="173"/>
      <c r="G61" s="173"/>
      <c r="H61" s="173"/>
      <c r="I61" s="174"/>
      <c r="J61" s="138">
        <f>SUM(J41:J60)</f>
        <v>0</v>
      </c>
      <c r="K61" s="136">
        <f>SUM(K41:K60)</f>
        <v>0</v>
      </c>
      <c r="L61" s="136">
        <f>SUM(L41:L60)</f>
        <v>0</v>
      </c>
      <c r="M61" s="136">
        <f>SUM(M41:M60)</f>
        <v>0</v>
      </c>
    </row>
    <row r="62" spans="1:22" ht="14.25" customHeight="1" x14ac:dyDescent="0.25">
      <c r="B62" s="63"/>
      <c r="C62" s="62"/>
      <c r="D62" s="10"/>
      <c r="E62" s="42"/>
      <c r="F62" s="10"/>
      <c r="G62" s="10"/>
      <c r="H62" s="10"/>
      <c r="I62" s="10"/>
      <c r="J62" s="43"/>
      <c r="K62" s="43"/>
      <c r="L62" s="43"/>
      <c r="M62" s="43"/>
    </row>
    <row r="63" spans="1:22" ht="13.8" x14ac:dyDescent="0.25">
      <c r="B63" s="64" t="s">
        <v>150</v>
      </c>
      <c r="C63" s="65"/>
      <c r="D63" s="65"/>
      <c r="E63" s="65"/>
      <c r="F63" s="65"/>
      <c r="G63" s="65"/>
      <c r="H63" s="65"/>
      <c r="I63" s="66"/>
      <c r="O63" s="180" t="s">
        <v>209</v>
      </c>
      <c r="P63" s="180"/>
      <c r="Q63" s="180"/>
      <c r="R63" s="181" t="s">
        <v>210</v>
      </c>
      <c r="S63" s="180" t="s">
        <v>214</v>
      </c>
      <c r="T63" s="180"/>
      <c r="U63" s="180"/>
      <c r="V63" s="181" t="s">
        <v>215</v>
      </c>
    </row>
    <row r="64" spans="1:22" ht="15" customHeight="1" x14ac:dyDescent="0.25">
      <c r="B64" s="35"/>
      <c r="C64" s="67"/>
      <c r="D64" s="26"/>
      <c r="E64" s="26" t="s">
        <v>3</v>
      </c>
      <c r="F64" s="27" t="s">
        <v>79</v>
      </c>
      <c r="G64" s="24" t="str">
        <f>+E64</f>
        <v>Special</v>
      </c>
      <c r="H64" s="24" t="s">
        <v>153</v>
      </c>
      <c r="I64" s="26" t="s">
        <v>91</v>
      </c>
      <c r="J64" s="24" t="s">
        <v>85</v>
      </c>
      <c r="K64" s="24" t="str">
        <f>+J64</f>
        <v>Non-aidable local</v>
      </c>
      <c r="L64" s="24" t="s">
        <v>85</v>
      </c>
      <c r="M64" s="24" t="s">
        <v>5</v>
      </c>
      <c r="O64" s="181" t="s">
        <v>207</v>
      </c>
      <c r="P64" s="181" t="s">
        <v>208</v>
      </c>
      <c r="Q64" s="181" t="s">
        <v>206</v>
      </c>
      <c r="R64" s="181"/>
      <c r="S64" s="179" t="s">
        <v>211</v>
      </c>
      <c r="T64" s="181" t="s">
        <v>212</v>
      </c>
      <c r="U64" s="179" t="s">
        <v>213</v>
      </c>
      <c r="V64" s="181"/>
    </row>
    <row r="65" spans="1:22" ht="12.9" customHeight="1" x14ac:dyDescent="0.25">
      <c r="B65" s="35"/>
      <c r="C65" s="26" t="s">
        <v>6</v>
      </c>
      <c r="D65" s="26"/>
      <c r="E65" s="26" t="s">
        <v>7</v>
      </c>
      <c r="F65" s="27" t="s">
        <v>2</v>
      </c>
      <c r="G65" s="26" t="str">
        <f>+E65</f>
        <v>Education</v>
      </c>
      <c r="H65" s="26" t="s">
        <v>154</v>
      </c>
      <c r="I65" s="26" t="s">
        <v>92</v>
      </c>
      <c r="J65" s="26" t="s">
        <v>8</v>
      </c>
      <c r="K65" s="26" t="s">
        <v>9</v>
      </c>
      <c r="L65" s="26"/>
      <c r="M65" s="26" t="str">
        <f>+J64</f>
        <v>Non-aidable local</v>
      </c>
      <c r="O65" s="181"/>
      <c r="P65" s="181"/>
      <c r="Q65" s="181"/>
      <c r="R65" s="181"/>
      <c r="S65" s="179"/>
      <c r="T65" s="181"/>
      <c r="U65" s="179"/>
      <c r="V65" s="181"/>
    </row>
    <row r="66" spans="1:22" ht="12.9" customHeight="1" x14ac:dyDescent="0.25">
      <c r="B66" s="36"/>
      <c r="C66" s="28" t="s">
        <v>10</v>
      </c>
      <c r="D66" s="28"/>
      <c r="E66" s="28" t="s">
        <v>11</v>
      </c>
      <c r="F66" s="29" t="s">
        <v>80</v>
      </c>
      <c r="G66" s="28" t="s">
        <v>152</v>
      </c>
      <c r="H66" s="28" t="s">
        <v>155</v>
      </c>
      <c r="I66" s="30" t="s">
        <v>138</v>
      </c>
      <c r="J66" s="28" t="s">
        <v>15</v>
      </c>
      <c r="K66" s="26" t="s">
        <v>14</v>
      </c>
      <c r="L66" s="26" t="s">
        <v>84</v>
      </c>
      <c r="M66" s="28" t="s">
        <v>88</v>
      </c>
      <c r="O66" s="181"/>
      <c r="P66" s="181"/>
      <c r="Q66" s="181"/>
      <c r="R66" s="181"/>
      <c r="S66" s="179"/>
      <c r="T66" s="181"/>
      <c r="U66" s="179"/>
      <c r="V66" s="181"/>
    </row>
    <row r="67" spans="1:22" ht="12.9" customHeight="1" x14ac:dyDescent="0.25">
      <c r="A67" s="83"/>
      <c r="B67" s="37">
        <v>1</v>
      </c>
      <c r="C67" s="8"/>
      <c r="D67" s="68"/>
      <c r="E67" s="9">
        <v>0</v>
      </c>
      <c r="F67" s="8"/>
      <c r="G67" s="8"/>
      <c r="H67" s="8"/>
      <c r="I67" s="68" t="str">
        <f>IFERROR(VLOOKUP(G67,values!$C$28:$D$48,2),"")</f>
        <v/>
      </c>
      <c r="J67" s="134">
        <v>0</v>
      </c>
      <c r="K67" s="142">
        <f t="shared" ref="K67:K82" si="7">SUM(O67:V67)</f>
        <v>0</v>
      </c>
      <c r="L67" s="134">
        <v>0</v>
      </c>
      <c r="M67" s="135">
        <f t="shared" ref="M67:M86" si="8">+J67+K67+L67</f>
        <v>0</v>
      </c>
      <c r="O67" s="141">
        <v>0</v>
      </c>
      <c r="P67" s="141">
        <v>0</v>
      </c>
      <c r="Q67" s="141">
        <v>0</v>
      </c>
      <c r="R67" s="141">
        <v>0</v>
      </c>
      <c r="S67" s="141">
        <v>0</v>
      </c>
      <c r="T67" s="141">
        <v>0</v>
      </c>
      <c r="U67" s="141">
        <v>0</v>
      </c>
      <c r="V67" s="141">
        <v>0</v>
      </c>
    </row>
    <row r="68" spans="1:22" ht="12.9" customHeight="1" x14ac:dyDescent="0.25">
      <c r="A68" s="83"/>
      <c r="B68" s="84">
        <f t="shared" ref="B68:B86" si="9">+B67+1</f>
        <v>2</v>
      </c>
      <c r="C68" s="8" t="s">
        <v>227</v>
      </c>
      <c r="D68" s="68"/>
      <c r="E68" s="9">
        <v>0</v>
      </c>
      <c r="F68" s="8"/>
      <c r="G68" s="8"/>
      <c r="H68" s="8"/>
      <c r="I68" s="68" t="str">
        <f>IFERROR(VLOOKUP(G68,values!$C$28:$D$48,2),"")</f>
        <v/>
      </c>
      <c r="J68" s="134">
        <v>0</v>
      </c>
      <c r="K68" s="142">
        <f t="shared" si="7"/>
        <v>0</v>
      </c>
      <c r="L68" s="134">
        <v>0</v>
      </c>
      <c r="M68" s="135">
        <f t="shared" si="8"/>
        <v>0</v>
      </c>
      <c r="O68" s="141">
        <v>0</v>
      </c>
      <c r="P68" s="141">
        <v>0</v>
      </c>
      <c r="Q68" s="141">
        <v>0</v>
      </c>
      <c r="R68" s="141">
        <v>0</v>
      </c>
      <c r="S68" s="141">
        <v>0</v>
      </c>
      <c r="T68" s="141">
        <v>0</v>
      </c>
      <c r="U68" s="141">
        <v>0</v>
      </c>
      <c r="V68" s="141">
        <v>0</v>
      </c>
    </row>
    <row r="69" spans="1:22" ht="12.9" customHeight="1" x14ac:dyDescent="0.25">
      <c r="A69" s="83"/>
      <c r="B69" s="84">
        <f t="shared" si="9"/>
        <v>3</v>
      </c>
      <c r="C69" s="8"/>
      <c r="D69" s="68"/>
      <c r="E69" s="9">
        <v>0</v>
      </c>
      <c r="F69" s="8"/>
      <c r="G69" s="8"/>
      <c r="H69" s="8"/>
      <c r="I69" s="68" t="str">
        <f>IFERROR(VLOOKUP(G69,values!$C$28:$D$48,2),"")</f>
        <v/>
      </c>
      <c r="J69" s="134">
        <v>0</v>
      </c>
      <c r="K69" s="142">
        <f t="shared" si="7"/>
        <v>0</v>
      </c>
      <c r="L69" s="134">
        <v>0</v>
      </c>
      <c r="M69" s="135">
        <f t="shared" si="8"/>
        <v>0</v>
      </c>
      <c r="O69" s="141">
        <v>0</v>
      </c>
      <c r="P69" s="141">
        <v>0</v>
      </c>
      <c r="Q69" s="141">
        <v>0</v>
      </c>
      <c r="R69" s="141">
        <v>0</v>
      </c>
      <c r="S69" s="141">
        <v>0</v>
      </c>
      <c r="T69" s="141">
        <v>0</v>
      </c>
      <c r="U69" s="141">
        <v>0</v>
      </c>
      <c r="V69" s="141">
        <v>0</v>
      </c>
    </row>
    <row r="70" spans="1:22" ht="12.9" customHeight="1" x14ac:dyDescent="0.25">
      <c r="A70" s="83"/>
      <c r="B70" s="84">
        <f t="shared" si="9"/>
        <v>4</v>
      </c>
      <c r="C70" s="8"/>
      <c r="D70" s="68"/>
      <c r="E70" s="9">
        <v>0</v>
      </c>
      <c r="F70" s="8"/>
      <c r="G70" s="8"/>
      <c r="H70" s="8"/>
      <c r="I70" s="68" t="str">
        <f>IFERROR(VLOOKUP(G70,values!$C$28:$D$48,2),"")</f>
        <v/>
      </c>
      <c r="J70" s="134">
        <v>0</v>
      </c>
      <c r="K70" s="142">
        <f t="shared" si="7"/>
        <v>0</v>
      </c>
      <c r="L70" s="134">
        <v>0</v>
      </c>
      <c r="M70" s="135">
        <f t="shared" si="8"/>
        <v>0</v>
      </c>
      <c r="O70" s="141">
        <v>0</v>
      </c>
      <c r="P70" s="141">
        <v>0</v>
      </c>
      <c r="Q70" s="141">
        <v>0</v>
      </c>
      <c r="R70" s="141">
        <v>0</v>
      </c>
      <c r="S70" s="141">
        <v>0</v>
      </c>
      <c r="T70" s="141">
        <v>0</v>
      </c>
      <c r="U70" s="141">
        <v>0</v>
      </c>
      <c r="V70" s="141">
        <v>0</v>
      </c>
    </row>
    <row r="71" spans="1:22" ht="12.9" customHeight="1" x14ac:dyDescent="0.25">
      <c r="A71" s="83"/>
      <c r="B71" s="84">
        <f t="shared" si="9"/>
        <v>5</v>
      </c>
      <c r="C71" s="8"/>
      <c r="D71" s="68"/>
      <c r="E71" s="9">
        <v>0</v>
      </c>
      <c r="F71" s="8"/>
      <c r="G71" s="8"/>
      <c r="H71" s="8"/>
      <c r="I71" s="68" t="str">
        <f>IFERROR(VLOOKUP(G71,values!$C$28:$D$48,2),"")</f>
        <v/>
      </c>
      <c r="J71" s="134">
        <v>0</v>
      </c>
      <c r="K71" s="142">
        <f t="shared" si="7"/>
        <v>0</v>
      </c>
      <c r="L71" s="134">
        <v>0</v>
      </c>
      <c r="M71" s="135">
        <f t="shared" ref="M71:M75" si="10">+J71+K71+L71</f>
        <v>0</v>
      </c>
      <c r="O71" s="141">
        <v>0</v>
      </c>
      <c r="P71" s="141">
        <v>0</v>
      </c>
      <c r="Q71" s="141">
        <v>0</v>
      </c>
      <c r="R71" s="141">
        <v>0</v>
      </c>
      <c r="S71" s="141">
        <v>0</v>
      </c>
      <c r="T71" s="141">
        <v>0</v>
      </c>
      <c r="U71" s="141">
        <v>0</v>
      </c>
      <c r="V71" s="141">
        <v>0</v>
      </c>
    </row>
    <row r="72" spans="1:22" ht="12.9" customHeight="1" x14ac:dyDescent="0.25">
      <c r="A72" s="83"/>
      <c r="B72" s="84">
        <f t="shared" si="9"/>
        <v>6</v>
      </c>
      <c r="C72" s="8"/>
      <c r="D72" s="68"/>
      <c r="E72" s="9">
        <v>0</v>
      </c>
      <c r="F72" s="8"/>
      <c r="G72" s="8"/>
      <c r="H72" s="8"/>
      <c r="I72" s="68" t="str">
        <f>IFERROR(VLOOKUP(G72,values!$C$28:$D$48,2),"")</f>
        <v/>
      </c>
      <c r="J72" s="134">
        <v>0</v>
      </c>
      <c r="K72" s="142">
        <f t="shared" si="7"/>
        <v>0</v>
      </c>
      <c r="L72" s="134">
        <v>0</v>
      </c>
      <c r="M72" s="135">
        <f t="shared" si="10"/>
        <v>0</v>
      </c>
      <c r="O72" s="141">
        <v>0</v>
      </c>
      <c r="P72" s="141">
        <v>0</v>
      </c>
      <c r="Q72" s="141">
        <v>0</v>
      </c>
      <c r="R72" s="141">
        <v>0</v>
      </c>
      <c r="S72" s="141">
        <v>0</v>
      </c>
      <c r="T72" s="141">
        <v>0</v>
      </c>
      <c r="U72" s="141">
        <v>0</v>
      </c>
      <c r="V72" s="141">
        <v>0</v>
      </c>
    </row>
    <row r="73" spans="1:22" ht="12.9" customHeight="1" x14ac:dyDescent="0.25">
      <c r="A73" s="83"/>
      <c r="B73" s="84">
        <f t="shared" si="9"/>
        <v>7</v>
      </c>
      <c r="C73" s="8"/>
      <c r="D73" s="68"/>
      <c r="E73" s="9">
        <v>0</v>
      </c>
      <c r="F73" s="8"/>
      <c r="G73" s="8"/>
      <c r="H73" s="8"/>
      <c r="I73" s="68" t="str">
        <f>IFERROR(VLOOKUP(G73,values!$C$28:$D$48,2),"")</f>
        <v/>
      </c>
      <c r="J73" s="134">
        <v>0</v>
      </c>
      <c r="K73" s="142">
        <f t="shared" si="7"/>
        <v>0</v>
      </c>
      <c r="L73" s="134">
        <v>0</v>
      </c>
      <c r="M73" s="135">
        <f t="shared" si="10"/>
        <v>0</v>
      </c>
      <c r="O73" s="141">
        <v>0</v>
      </c>
      <c r="P73" s="141">
        <v>0</v>
      </c>
      <c r="Q73" s="141">
        <v>0</v>
      </c>
      <c r="R73" s="141">
        <v>0</v>
      </c>
      <c r="S73" s="141">
        <v>0</v>
      </c>
      <c r="T73" s="141">
        <v>0</v>
      </c>
      <c r="U73" s="141">
        <v>0</v>
      </c>
      <c r="V73" s="141">
        <v>0</v>
      </c>
    </row>
    <row r="74" spans="1:22" ht="12.9" customHeight="1" x14ac:dyDescent="0.25">
      <c r="A74" s="83"/>
      <c r="B74" s="84">
        <f t="shared" si="9"/>
        <v>8</v>
      </c>
      <c r="C74" s="8"/>
      <c r="D74" s="68"/>
      <c r="E74" s="9">
        <v>0</v>
      </c>
      <c r="F74" s="8"/>
      <c r="G74" s="8"/>
      <c r="H74" s="8"/>
      <c r="I74" s="68" t="str">
        <f>IFERROR(VLOOKUP(G74,values!$C$28:$D$48,2),"")</f>
        <v/>
      </c>
      <c r="J74" s="134">
        <v>0</v>
      </c>
      <c r="K74" s="142">
        <f t="shared" si="7"/>
        <v>0</v>
      </c>
      <c r="L74" s="134">
        <v>0</v>
      </c>
      <c r="M74" s="135">
        <f t="shared" si="10"/>
        <v>0</v>
      </c>
      <c r="O74" s="141">
        <v>0</v>
      </c>
      <c r="P74" s="141">
        <v>0</v>
      </c>
      <c r="Q74" s="141">
        <v>0</v>
      </c>
      <c r="R74" s="141">
        <v>0</v>
      </c>
      <c r="S74" s="141">
        <v>0</v>
      </c>
      <c r="T74" s="141">
        <v>0</v>
      </c>
      <c r="U74" s="141">
        <v>0</v>
      </c>
      <c r="V74" s="141">
        <v>0</v>
      </c>
    </row>
    <row r="75" spans="1:22" ht="12.9" customHeight="1" x14ac:dyDescent="0.25">
      <c r="A75" s="83"/>
      <c r="B75" s="84">
        <f t="shared" si="9"/>
        <v>9</v>
      </c>
      <c r="C75" s="8"/>
      <c r="D75" s="68"/>
      <c r="E75" s="9">
        <v>0</v>
      </c>
      <c r="F75" s="8"/>
      <c r="G75" s="8"/>
      <c r="H75" s="8"/>
      <c r="I75" s="68" t="str">
        <f>IFERROR(VLOOKUP(G75,values!$C$28:$D$48,2),"")</f>
        <v/>
      </c>
      <c r="J75" s="134">
        <v>0</v>
      </c>
      <c r="K75" s="142">
        <f t="shared" si="7"/>
        <v>0</v>
      </c>
      <c r="L75" s="134">
        <v>0</v>
      </c>
      <c r="M75" s="135">
        <f t="shared" si="10"/>
        <v>0</v>
      </c>
      <c r="O75" s="141">
        <v>0</v>
      </c>
      <c r="P75" s="141">
        <v>0</v>
      </c>
      <c r="Q75" s="141">
        <v>0</v>
      </c>
      <c r="R75" s="141">
        <v>0</v>
      </c>
      <c r="S75" s="141">
        <v>0</v>
      </c>
      <c r="T75" s="141">
        <v>0</v>
      </c>
      <c r="U75" s="141">
        <v>0</v>
      </c>
      <c r="V75" s="141">
        <v>0</v>
      </c>
    </row>
    <row r="76" spans="1:22" ht="12.9" customHeight="1" x14ac:dyDescent="0.25">
      <c r="A76" s="83"/>
      <c r="B76" s="84">
        <f t="shared" si="9"/>
        <v>10</v>
      </c>
      <c r="C76" s="8"/>
      <c r="D76" s="68"/>
      <c r="E76" s="9">
        <v>0</v>
      </c>
      <c r="F76" s="8"/>
      <c r="G76" s="8"/>
      <c r="H76" s="8"/>
      <c r="I76" s="68" t="str">
        <f>IFERROR(VLOOKUP(G76,values!$C$28:$D$48,2),"")</f>
        <v/>
      </c>
      <c r="J76" s="134">
        <v>0</v>
      </c>
      <c r="K76" s="142">
        <f t="shared" si="7"/>
        <v>0</v>
      </c>
      <c r="L76" s="134">
        <v>0</v>
      </c>
      <c r="M76" s="135">
        <f t="shared" si="8"/>
        <v>0</v>
      </c>
      <c r="O76" s="141">
        <v>0</v>
      </c>
      <c r="P76" s="141">
        <v>0</v>
      </c>
      <c r="Q76" s="141">
        <v>0</v>
      </c>
      <c r="R76" s="141">
        <v>0</v>
      </c>
      <c r="S76" s="141">
        <v>0</v>
      </c>
      <c r="T76" s="141">
        <v>0</v>
      </c>
      <c r="U76" s="141">
        <v>0</v>
      </c>
      <c r="V76" s="141">
        <v>0</v>
      </c>
    </row>
    <row r="77" spans="1:22" ht="12.9" customHeight="1" x14ac:dyDescent="0.25">
      <c r="A77" s="83"/>
      <c r="B77" s="84">
        <f t="shared" si="9"/>
        <v>11</v>
      </c>
      <c r="C77" s="8"/>
      <c r="D77" s="68"/>
      <c r="E77" s="9">
        <v>0</v>
      </c>
      <c r="F77" s="8"/>
      <c r="G77" s="8"/>
      <c r="H77" s="8"/>
      <c r="I77" s="68" t="str">
        <f>IFERROR(VLOOKUP(G77,values!$C$28:$D$48,2),"")</f>
        <v/>
      </c>
      <c r="J77" s="134">
        <v>0</v>
      </c>
      <c r="K77" s="142">
        <f t="shared" si="7"/>
        <v>0</v>
      </c>
      <c r="L77" s="134">
        <v>0</v>
      </c>
      <c r="M77" s="135">
        <f t="shared" si="8"/>
        <v>0</v>
      </c>
      <c r="O77" s="141">
        <v>0</v>
      </c>
      <c r="P77" s="141">
        <v>0</v>
      </c>
      <c r="Q77" s="141">
        <v>0</v>
      </c>
      <c r="R77" s="141">
        <v>0</v>
      </c>
      <c r="S77" s="141">
        <v>0</v>
      </c>
      <c r="T77" s="141">
        <v>0</v>
      </c>
      <c r="U77" s="141">
        <v>0</v>
      </c>
      <c r="V77" s="141">
        <v>0</v>
      </c>
    </row>
    <row r="78" spans="1:22" ht="12.9" customHeight="1" x14ac:dyDescent="0.25">
      <c r="A78" s="83"/>
      <c r="B78" s="84">
        <f t="shared" si="9"/>
        <v>12</v>
      </c>
      <c r="C78" s="8"/>
      <c r="D78" s="68"/>
      <c r="E78" s="9">
        <v>0</v>
      </c>
      <c r="F78" s="8"/>
      <c r="G78" s="8"/>
      <c r="H78" s="8"/>
      <c r="I78" s="68" t="str">
        <f>IFERROR(VLOOKUP(G78,values!$C$28:$D$48,2),"")</f>
        <v/>
      </c>
      <c r="J78" s="134">
        <v>0</v>
      </c>
      <c r="K78" s="142">
        <f t="shared" si="7"/>
        <v>0</v>
      </c>
      <c r="L78" s="134">
        <v>0</v>
      </c>
      <c r="M78" s="135">
        <f t="shared" si="8"/>
        <v>0</v>
      </c>
      <c r="O78" s="141">
        <v>0</v>
      </c>
      <c r="P78" s="141">
        <v>0</v>
      </c>
      <c r="Q78" s="141">
        <v>0</v>
      </c>
      <c r="R78" s="141">
        <v>0</v>
      </c>
      <c r="S78" s="141">
        <v>0</v>
      </c>
      <c r="T78" s="141">
        <v>0</v>
      </c>
      <c r="U78" s="141">
        <v>0</v>
      </c>
      <c r="V78" s="141">
        <v>0</v>
      </c>
    </row>
    <row r="79" spans="1:22" ht="12.9" customHeight="1" x14ac:dyDescent="0.25">
      <c r="A79" s="83"/>
      <c r="B79" s="84">
        <f t="shared" si="9"/>
        <v>13</v>
      </c>
      <c r="C79" s="8"/>
      <c r="D79" s="68"/>
      <c r="E79" s="9">
        <v>0</v>
      </c>
      <c r="F79" s="8"/>
      <c r="G79" s="8"/>
      <c r="H79" s="8"/>
      <c r="I79" s="68" t="str">
        <f>IFERROR(VLOOKUP(G79,values!$C$28:$D$48,2),"")</f>
        <v/>
      </c>
      <c r="J79" s="134">
        <v>0</v>
      </c>
      <c r="K79" s="142">
        <f t="shared" si="7"/>
        <v>0</v>
      </c>
      <c r="L79" s="134">
        <v>0</v>
      </c>
      <c r="M79" s="135">
        <f t="shared" si="8"/>
        <v>0</v>
      </c>
      <c r="O79" s="141">
        <v>0</v>
      </c>
      <c r="P79" s="141">
        <v>0</v>
      </c>
      <c r="Q79" s="141">
        <v>0</v>
      </c>
      <c r="R79" s="141">
        <v>0</v>
      </c>
      <c r="S79" s="141">
        <v>0</v>
      </c>
      <c r="T79" s="141">
        <v>0</v>
      </c>
      <c r="U79" s="141">
        <v>0</v>
      </c>
      <c r="V79" s="141">
        <v>0</v>
      </c>
    </row>
    <row r="80" spans="1:22" ht="12.9" customHeight="1" x14ac:dyDescent="0.25">
      <c r="A80" s="83"/>
      <c r="B80" s="84">
        <f t="shared" si="9"/>
        <v>14</v>
      </c>
      <c r="C80" s="8"/>
      <c r="D80" s="68"/>
      <c r="E80" s="9">
        <v>0</v>
      </c>
      <c r="F80" s="8"/>
      <c r="G80" s="8"/>
      <c r="H80" s="8"/>
      <c r="I80" s="68" t="str">
        <f>IFERROR(VLOOKUP(G80,values!$C$28:$D$48,2),"")</f>
        <v/>
      </c>
      <c r="J80" s="134">
        <v>0</v>
      </c>
      <c r="K80" s="142">
        <f t="shared" si="7"/>
        <v>0</v>
      </c>
      <c r="L80" s="134">
        <v>0</v>
      </c>
      <c r="M80" s="135">
        <f t="shared" si="8"/>
        <v>0</v>
      </c>
      <c r="O80" s="141">
        <v>0</v>
      </c>
      <c r="P80" s="141">
        <v>0</v>
      </c>
      <c r="Q80" s="141">
        <v>0</v>
      </c>
      <c r="R80" s="141">
        <v>0</v>
      </c>
      <c r="S80" s="141">
        <v>0</v>
      </c>
      <c r="T80" s="141">
        <v>0</v>
      </c>
      <c r="U80" s="141">
        <v>0</v>
      </c>
      <c r="V80" s="141">
        <v>0</v>
      </c>
    </row>
    <row r="81" spans="1:22" ht="12.9" customHeight="1" x14ac:dyDescent="0.25">
      <c r="A81" s="83"/>
      <c r="B81" s="84">
        <f t="shared" si="9"/>
        <v>15</v>
      </c>
      <c r="C81" s="8"/>
      <c r="D81" s="68"/>
      <c r="E81" s="9">
        <v>0</v>
      </c>
      <c r="F81" s="8"/>
      <c r="G81" s="8"/>
      <c r="H81" s="8"/>
      <c r="I81" s="68" t="str">
        <f>IFERROR(VLOOKUP(G81,values!$C$28:$D$48,2),"")</f>
        <v/>
      </c>
      <c r="J81" s="134">
        <v>0</v>
      </c>
      <c r="K81" s="142">
        <f t="shared" si="7"/>
        <v>0</v>
      </c>
      <c r="L81" s="134">
        <v>0</v>
      </c>
      <c r="M81" s="135">
        <f t="shared" si="8"/>
        <v>0</v>
      </c>
      <c r="O81" s="141">
        <v>0</v>
      </c>
      <c r="P81" s="141">
        <v>0</v>
      </c>
      <c r="Q81" s="141">
        <v>0</v>
      </c>
      <c r="R81" s="141">
        <v>0</v>
      </c>
      <c r="S81" s="141">
        <v>0</v>
      </c>
      <c r="T81" s="141">
        <v>0</v>
      </c>
      <c r="U81" s="141">
        <v>0</v>
      </c>
      <c r="V81" s="141">
        <v>0</v>
      </c>
    </row>
    <row r="82" spans="1:22" ht="12.9" customHeight="1" x14ac:dyDescent="0.25">
      <c r="A82" s="83"/>
      <c r="B82" s="84">
        <f t="shared" si="9"/>
        <v>16</v>
      </c>
      <c r="C82" s="8"/>
      <c r="D82" s="68"/>
      <c r="E82" s="9">
        <v>0</v>
      </c>
      <c r="F82" s="8"/>
      <c r="G82" s="8"/>
      <c r="H82" s="8"/>
      <c r="I82" s="68" t="str">
        <f>IFERROR(VLOOKUP(G82,values!$C$28:$D$48,2),"")</f>
        <v/>
      </c>
      <c r="J82" s="134">
        <v>0</v>
      </c>
      <c r="K82" s="142">
        <f t="shared" si="7"/>
        <v>0</v>
      </c>
      <c r="L82" s="134">
        <v>0</v>
      </c>
      <c r="M82" s="135">
        <f t="shared" si="8"/>
        <v>0</v>
      </c>
      <c r="O82" s="141">
        <v>0</v>
      </c>
      <c r="P82" s="141">
        <v>0</v>
      </c>
      <c r="Q82" s="141">
        <v>0</v>
      </c>
      <c r="R82" s="141">
        <v>0</v>
      </c>
      <c r="S82" s="141">
        <v>0</v>
      </c>
      <c r="T82" s="141">
        <v>0</v>
      </c>
      <c r="U82" s="141">
        <v>0</v>
      </c>
      <c r="V82" s="141">
        <v>0</v>
      </c>
    </row>
    <row r="83" spans="1:22" ht="12.9" customHeight="1" x14ac:dyDescent="0.25">
      <c r="A83" s="83"/>
      <c r="B83" s="84">
        <f t="shared" si="9"/>
        <v>17</v>
      </c>
      <c r="C83" s="38" t="s">
        <v>89</v>
      </c>
      <c r="D83" s="68"/>
      <c r="E83" s="59"/>
      <c r="F83" s="68"/>
      <c r="G83" s="68"/>
      <c r="H83" s="68"/>
      <c r="I83" s="68"/>
      <c r="J83" s="59"/>
      <c r="K83" s="59"/>
      <c r="L83" s="134">
        <v>0</v>
      </c>
      <c r="M83" s="135">
        <f t="shared" si="8"/>
        <v>0</v>
      </c>
      <c r="O83" s="141">
        <v>0</v>
      </c>
      <c r="P83" s="141">
        <v>0</v>
      </c>
      <c r="Q83" s="141">
        <v>0</v>
      </c>
      <c r="R83" s="141">
        <v>0</v>
      </c>
      <c r="S83" s="141">
        <v>0</v>
      </c>
      <c r="T83" s="141">
        <v>0</v>
      </c>
      <c r="U83" s="141">
        <v>0</v>
      </c>
      <c r="V83" s="141">
        <v>0</v>
      </c>
    </row>
    <row r="84" spans="1:22" ht="12.9" customHeight="1" x14ac:dyDescent="0.25">
      <c r="A84" s="83"/>
      <c r="B84" s="84">
        <f t="shared" si="9"/>
        <v>18</v>
      </c>
      <c r="C84" s="38" t="s">
        <v>86</v>
      </c>
      <c r="D84" s="68"/>
      <c r="E84" s="59"/>
      <c r="F84" s="68"/>
      <c r="G84" s="68"/>
      <c r="H84" s="68"/>
      <c r="I84" s="68"/>
      <c r="J84" s="59"/>
      <c r="K84" s="59"/>
      <c r="L84" s="134">
        <v>0</v>
      </c>
      <c r="M84" s="135">
        <f t="shared" si="8"/>
        <v>0</v>
      </c>
    </row>
    <row r="85" spans="1:22" ht="12.9" customHeight="1" x14ac:dyDescent="0.25">
      <c r="A85" s="83"/>
      <c r="B85" s="84">
        <f t="shared" si="9"/>
        <v>19</v>
      </c>
      <c r="C85" s="71" t="s">
        <v>87</v>
      </c>
      <c r="D85" s="68"/>
      <c r="E85" s="59"/>
      <c r="F85" s="68"/>
      <c r="G85" s="68"/>
      <c r="H85" s="68"/>
      <c r="I85" s="68"/>
      <c r="J85" s="59"/>
      <c r="K85" s="59"/>
      <c r="L85" s="134">
        <v>0</v>
      </c>
      <c r="M85" s="135">
        <f t="shared" si="8"/>
        <v>0</v>
      </c>
    </row>
    <row r="86" spans="1:22" ht="12.9" customHeight="1" x14ac:dyDescent="0.25">
      <c r="A86" s="83"/>
      <c r="B86" s="84">
        <f t="shared" si="9"/>
        <v>20</v>
      </c>
      <c r="C86" s="38" t="s">
        <v>94</v>
      </c>
      <c r="D86" s="69"/>
      <c r="E86" s="70"/>
      <c r="F86" s="69"/>
      <c r="G86" s="69"/>
      <c r="H86" s="69"/>
      <c r="I86" s="69"/>
      <c r="J86" s="59"/>
      <c r="K86" s="59"/>
      <c r="L86" s="134">
        <v>0</v>
      </c>
      <c r="M86" s="135">
        <f t="shared" si="8"/>
        <v>0</v>
      </c>
    </row>
    <row r="87" spans="1:22" ht="14.25" customHeight="1" x14ac:dyDescent="0.25">
      <c r="B87" s="39"/>
      <c r="C87" s="172" t="s">
        <v>158</v>
      </c>
      <c r="D87" s="173"/>
      <c r="E87" s="173"/>
      <c r="F87" s="173"/>
      <c r="G87" s="173"/>
      <c r="H87" s="173"/>
      <c r="I87" s="174"/>
      <c r="J87" s="138">
        <f>SUM(J67:J86)</f>
        <v>0</v>
      </c>
      <c r="K87" s="136">
        <f>SUM(K67:K86)</f>
        <v>0</v>
      </c>
      <c r="L87" s="139">
        <f>SUM(L67:L86)</f>
        <v>0</v>
      </c>
      <c r="M87" s="136">
        <f>SUM(M67:M86)</f>
        <v>0</v>
      </c>
    </row>
    <row r="88" spans="1:22" ht="12" customHeight="1" x14ac:dyDescent="0.25">
      <c r="B88" s="40"/>
      <c r="C88" s="41"/>
      <c r="D88" s="10"/>
      <c r="E88" s="42"/>
      <c r="F88" s="10"/>
      <c r="G88" s="10"/>
      <c r="H88" s="10"/>
      <c r="I88" s="10"/>
      <c r="J88" s="43"/>
      <c r="K88" s="43"/>
      <c r="L88" s="43"/>
      <c r="M88" s="43"/>
    </row>
    <row r="89" spans="1:22" ht="12.9" customHeight="1" x14ac:dyDescent="0.25">
      <c r="B89" s="40"/>
      <c r="C89" s="72"/>
      <c r="D89" s="10"/>
      <c r="E89" s="73"/>
      <c r="F89" s="73"/>
      <c r="G89" s="73"/>
      <c r="H89" s="73"/>
      <c r="I89" s="73"/>
      <c r="J89" s="73"/>
      <c r="K89" s="73"/>
      <c r="L89" s="73"/>
      <c r="M89" s="43"/>
    </row>
    <row r="90" spans="1:22" ht="15" customHeight="1" x14ac:dyDescent="0.25">
      <c r="B90" s="39"/>
      <c r="C90" s="175" t="s">
        <v>159</v>
      </c>
      <c r="D90" s="176"/>
      <c r="E90" s="176"/>
      <c r="F90" s="176"/>
      <c r="G90" s="176"/>
      <c r="H90" s="176"/>
      <c r="I90" s="177"/>
      <c r="J90" s="140">
        <f>J87+J61+J35</f>
        <v>0</v>
      </c>
      <c r="K90" s="140">
        <f>K87+K61+K35</f>
        <v>0</v>
      </c>
      <c r="L90" s="140">
        <f>L87+L61+L35</f>
        <v>0</v>
      </c>
      <c r="M90" s="140">
        <f>M87+M61+M35</f>
        <v>0</v>
      </c>
    </row>
    <row r="91" spans="1:22" ht="12.75" customHeight="1" x14ac:dyDescent="0.25">
      <c r="B91" s="40"/>
      <c r="C91" s="32"/>
      <c r="D91" s="10"/>
      <c r="E91" s="74"/>
      <c r="F91" s="74"/>
      <c r="G91" s="74"/>
      <c r="H91" s="10"/>
      <c r="I91" s="10"/>
      <c r="J91" s="10"/>
      <c r="K91" s="10"/>
      <c r="L91" s="10"/>
      <c r="M91" s="75"/>
    </row>
    <row r="92" spans="1:22" ht="12.75" customHeight="1" x14ac:dyDescent="0.25">
      <c r="B92" s="40"/>
      <c r="C92" s="32"/>
      <c r="D92" s="10"/>
      <c r="E92" s="74"/>
      <c r="F92" s="74"/>
      <c r="G92" s="74"/>
      <c r="H92" s="10"/>
      <c r="I92" s="10"/>
      <c r="J92" s="10"/>
      <c r="K92" s="10"/>
      <c r="L92" s="10"/>
      <c r="M92" s="75"/>
    </row>
    <row r="93" spans="1:22" ht="12.9" customHeight="1" x14ac:dyDescent="0.25">
      <c r="B93" s="76" t="s">
        <v>81</v>
      </c>
      <c r="C93" s="18"/>
      <c r="D93" s="11"/>
      <c r="E93" s="11" t="s">
        <v>1</v>
      </c>
      <c r="M93" s="43"/>
    </row>
    <row r="94" spans="1:22" ht="12.9" customHeight="1" x14ac:dyDescent="0.25">
      <c r="B94" s="40"/>
      <c r="C94" s="18"/>
      <c r="D94" s="10"/>
      <c r="E94" s="73"/>
      <c r="F94" s="73"/>
      <c r="G94" s="73"/>
      <c r="H94" s="10"/>
      <c r="I94" s="10"/>
      <c r="J94" s="10"/>
      <c r="M94" s="43"/>
    </row>
    <row r="95" spans="1:22" ht="12.9" customHeight="1" x14ac:dyDescent="0.25">
      <c r="B95" s="40"/>
      <c r="C95" s="18"/>
      <c r="D95" s="10"/>
      <c r="E95" s="73"/>
      <c r="F95" s="73"/>
      <c r="G95" s="73"/>
      <c r="H95" s="10"/>
      <c r="I95" s="10"/>
      <c r="J95" s="10"/>
      <c r="M95" s="43"/>
    </row>
    <row r="96" spans="1:22" ht="12.9" customHeight="1" x14ac:dyDescent="0.25">
      <c r="B96" s="40"/>
      <c r="C96" s="18"/>
      <c r="D96" s="10"/>
      <c r="E96" s="73"/>
      <c r="F96" s="73"/>
      <c r="G96" s="73"/>
      <c r="H96" s="10"/>
      <c r="I96" s="10"/>
      <c r="J96" s="10"/>
      <c r="M96" s="43"/>
    </row>
    <row r="97" spans="2:13" ht="12.9" customHeight="1" x14ac:dyDescent="0.25">
      <c r="B97" s="40"/>
      <c r="C97" s="18"/>
      <c r="D97" s="10"/>
      <c r="E97" s="73"/>
      <c r="F97" s="73"/>
      <c r="G97" s="73"/>
      <c r="H97" s="10"/>
      <c r="I97" s="10"/>
      <c r="J97" s="10"/>
      <c r="M97" s="43"/>
    </row>
  </sheetData>
  <sheetProtection selectLockedCells="1"/>
  <mergeCells count="46">
    <mergeCell ref="O63:Q63"/>
    <mergeCell ref="R63:R66"/>
    <mergeCell ref="S63:U63"/>
    <mergeCell ref="V63:V66"/>
    <mergeCell ref="O64:O66"/>
    <mergeCell ref="P64:P66"/>
    <mergeCell ref="Q64:Q66"/>
    <mergeCell ref="S64:S66"/>
    <mergeCell ref="T64:T66"/>
    <mergeCell ref="U64:U66"/>
    <mergeCell ref="V11:V14"/>
    <mergeCell ref="O9:V9"/>
    <mergeCell ref="O37:Q37"/>
    <mergeCell ref="R37:R40"/>
    <mergeCell ref="S37:U37"/>
    <mergeCell ref="V37:V40"/>
    <mergeCell ref="O38:O40"/>
    <mergeCell ref="P38:P40"/>
    <mergeCell ref="Q38:Q40"/>
    <mergeCell ref="S38:S40"/>
    <mergeCell ref="T38:T40"/>
    <mergeCell ref="U38:U40"/>
    <mergeCell ref="O11:Q11"/>
    <mergeCell ref="R11:R14"/>
    <mergeCell ref="S12:S14"/>
    <mergeCell ref="T12:T14"/>
    <mergeCell ref="U12:U14"/>
    <mergeCell ref="S11:U11"/>
    <mergeCell ref="O12:O14"/>
    <mergeCell ref="P12:P14"/>
    <mergeCell ref="Q12:Q14"/>
    <mergeCell ref="C35:I35"/>
    <mergeCell ref="C61:I61"/>
    <mergeCell ref="C87:I87"/>
    <mergeCell ref="C90:I90"/>
    <mergeCell ref="F7:G7"/>
    <mergeCell ref="H7:I7"/>
    <mergeCell ref="B7:D7"/>
    <mergeCell ref="K7:M7"/>
    <mergeCell ref="D12:D14"/>
    <mergeCell ref="B6:D6"/>
    <mergeCell ref="B5:D5"/>
    <mergeCell ref="L5:M5"/>
    <mergeCell ref="L6:M6"/>
    <mergeCell ref="E5:I5"/>
    <mergeCell ref="E6:I6"/>
  </mergeCells>
  <conditionalFormatting sqref="F15:F34 F41:G60 F32:G34 F67:F86 I67:I86 I15:I34">
    <cfRule type="containsText" dxfId="0" priority="1" stopIfTrue="1" operator="containsText" text="School">
      <formula>NOT(ISERROR(SEARCH("School",F15)))</formula>
    </cfRule>
  </conditionalFormatting>
  <dataValidations count="2">
    <dataValidation type="list" allowBlank="1" showInputMessage="1" showErrorMessage="1" sqref="G15:G31 G67:G86" xr:uid="{00000000-0002-0000-0100-000000000000}">
      <formula1>Assignment</formula1>
    </dataValidation>
    <dataValidation type="list" allowBlank="1" showInputMessage="1" showErrorMessage="1" sqref="F15:F31 F67:F86" xr:uid="{00000000-0002-0000-0100-000001000000}">
      <formula1>Position</formula1>
    </dataValidation>
  </dataValidations>
  <hyperlinks>
    <hyperlink ref="E93" r:id="rId1" xr:uid="{00000000-0004-0000-0100-000000000000}"/>
  </hyperlinks>
  <printOptions horizontalCentered="1"/>
  <pageMargins left="0.2" right="0" top="0.33" bottom="0.42" header="0.5" footer="0.42"/>
  <pageSetup scale="68" fitToHeight="3" orientation="landscape" r:id="rId2"/>
  <headerFooter alignWithMargins="0">
    <oddFooter>&amp;R
&amp;D  Page &amp;P</oddFooter>
  </headerFooter>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8"/>
  <sheetViews>
    <sheetView showGridLines="0" showRowColHeaders="0" workbookViewId="0">
      <selection activeCell="H11" sqref="H11"/>
    </sheetView>
  </sheetViews>
  <sheetFormatPr defaultColWidth="9.109375" defaultRowHeight="12.9" customHeight="1" x14ac:dyDescent="0.3"/>
  <cols>
    <col min="1" max="1" width="3.44140625" style="1" customWidth="1"/>
    <col min="2" max="2" width="5.6640625" style="1" customWidth="1"/>
    <col min="3" max="3" width="37.5546875" style="2" customWidth="1"/>
    <col min="4" max="5" width="16.6640625" style="2" customWidth="1"/>
    <col min="6" max="6" width="17" style="2" customWidth="1"/>
    <col min="7" max="9" width="16.6640625" style="2" customWidth="1"/>
    <col min="10" max="16384" width="9.109375" style="2"/>
  </cols>
  <sheetData>
    <row r="1" spans="1:12" ht="19.5" customHeight="1" x14ac:dyDescent="0.3">
      <c r="A1" s="183" t="s">
        <v>145</v>
      </c>
      <c r="B1" s="183"/>
      <c r="C1" s="183"/>
      <c r="D1" s="183"/>
      <c r="E1" s="183"/>
      <c r="F1" s="183"/>
      <c r="G1" s="183"/>
      <c r="H1" s="183"/>
      <c r="I1" s="183"/>
    </row>
    <row r="2" spans="1:12" ht="12.9" customHeight="1" x14ac:dyDescent="0.3">
      <c r="A2" s="86"/>
      <c r="B2" s="86"/>
      <c r="C2" s="87"/>
      <c r="D2" s="87"/>
      <c r="E2" s="87"/>
      <c r="F2" s="87"/>
      <c r="G2" s="87"/>
      <c r="H2" s="87"/>
      <c r="I2" s="87"/>
    </row>
    <row r="3" spans="1:12" ht="15.75" customHeight="1" x14ac:dyDescent="0.3">
      <c r="A3" s="184" t="s">
        <v>90</v>
      </c>
      <c r="B3" s="185"/>
      <c r="C3" s="186"/>
      <c r="D3" s="187" t="str">
        <f>IFERROR('Licensing and Cost Worksheet'!E5:I5,"")</f>
        <v/>
      </c>
      <c r="E3" s="188"/>
      <c r="F3" s="188"/>
      <c r="G3" s="188"/>
      <c r="H3" s="188"/>
      <c r="I3" s="189"/>
      <c r="J3"/>
      <c r="K3"/>
      <c r="L3"/>
    </row>
    <row r="4" spans="1:12" ht="12.9" customHeight="1" x14ac:dyDescent="0.3">
      <c r="A4" s="88"/>
      <c r="B4" s="88"/>
      <c r="C4" s="87"/>
      <c r="D4" s="87"/>
      <c r="E4" s="87"/>
      <c r="F4" s="87"/>
      <c r="G4" s="87"/>
      <c r="H4" s="89"/>
      <c r="I4" s="90"/>
    </row>
    <row r="5" spans="1:12" ht="15.75" customHeight="1" x14ac:dyDescent="0.3">
      <c r="A5" s="191" t="s">
        <v>161</v>
      </c>
      <c r="B5" s="191"/>
      <c r="C5" s="191"/>
      <c r="D5" s="191"/>
      <c r="E5" s="191"/>
      <c r="F5" s="191"/>
      <c r="G5" s="191"/>
      <c r="H5" s="191"/>
      <c r="I5" s="192"/>
    </row>
    <row r="6" spans="1:12" ht="15.75" customHeight="1" x14ac:dyDescent="0.3">
      <c r="A6" s="191"/>
      <c r="B6" s="191"/>
      <c r="C6" s="191"/>
      <c r="D6" s="191"/>
      <c r="E6" s="191"/>
      <c r="F6" s="191"/>
      <c r="G6" s="191"/>
      <c r="H6" s="191"/>
      <c r="I6" s="192"/>
    </row>
    <row r="7" spans="1:12" ht="15.75" customHeight="1" x14ac:dyDescent="0.3">
      <c r="A7" s="88"/>
      <c r="B7" s="88"/>
      <c r="C7" s="87"/>
      <c r="D7" s="87"/>
      <c r="E7" s="87"/>
      <c r="F7" s="87"/>
      <c r="G7" s="87"/>
      <c r="H7" s="89"/>
      <c r="I7" s="90"/>
    </row>
    <row r="8" spans="1:12" ht="12.9" customHeight="1" x14ac:dyDescent="0.3">
      <c r="A8" s="91"/>
      <c r="B8" s="91"/>
      <c r="C8" s="92"/>
      <c r="D8" s="93" t="s">
        <v>61</v>
      </c>
      <c r="E8" s="93" t="s">
        <v>19</v>
      </c>
      <c r="F8" s="93" t="s">
        <v>20</v>
      </c>
      <c r="G8" s="93" t="s">
        <v>19</v>
      </c>
      <c r="H8" s="93" t="s">
        <v>20</v>
      </c>
      <c r="I8" s="93"/>
    </row>
    <row r="9" spans="1:12" ht="12.9" customHeight="1" x14ac:dyDescent="0.3">
      <c r="A9" s="94"/>
      <c r="B9" s="94"/>
      <c r="C9" s="95" t="s">
        <v>64</v>
      </c>
      <c r="D9" s="95" t="s">
        <v>62</v>
      </c>
      <c r="E9" s="95" t="s">
        <v>21</v>
      </c>
      <c r="F9" s="95" t="str">
        <f>+E9</f>
        <v>Funded by</v>
      </c>
      <c r="G9" s="95" t="s">
        <v>22</v>
      </c>
      <c r="H9" s="95" t="s">
        <v>21</v>
      </c>
      <c r="I9" s="95" t="s">
        <v>23</v>
      </c>
    </row>
    <row r="10" spans="1:12" ht="12.9" customHeight="1" x14ac:dyDescent="0.3">
      <c r="A10" s="96"/>
      <c r="B10" s="96"/>
      <c r="C10" s="97" t="s">
        <v>160</v>
      </c>
      <c r="D10" s="97" t="s">
        <v>13</v>
      </c>
      <c r="E10" s="97" t="s">
        <v>24</v>
      </c>
      <c r="F10" s="97" t="s">
        <v>24</v>
      </c>
      <c r="G10" s="97" t="s">
        <v>25</v>
      </c>
      <c r="H10" s="97" t="s">
        <v>25</v>
      </c>
      <c r="I10" s="97" t="s">
        <v>26</v>
      </c>
    </row>
    <row r="11" spans="1:12" ht="12.9" customHeight="1" x14ac:dyDescent="0.3">
      <c r="A11" s="98"/>
      <c r="B11" s="98">
        <v>1</v>
      </c>
      <c r="C11" s="4"/>
      <c r="D11" s="5" t="s">
        <v>52</v>
      </c>
      <c r="E11" s="113">
        <v>0</v>
      </c>
      <c r="F11" s="113">
        <v>0</v>
      </c>
      <c r="G11" s="113">
        <v>0</v>
      </c>
      <c r="H11" s="113">
        <v>0</v>
      </c>
      <c r="I11" s="99">
        <f t="shared" ref="I11:I20" si="0">SUM(E11:H11)</f>
        <v>0</v>
      </c>
    </row>
    <row r="12" spans="1:12" ht="12.9" customHeight="1" x14ac:dyDescent="0.3">
      <c r="A12" s="98"/>
      <c r="B12" s="98">
        <f t="shared" ref="B12:B20" si="1">+B11+1</f>
        <v>2</v>
      </c>
      <c r="C12" s="4"/>
      <c r="D12" s="5" t="s">
        <v>52</v>
      </c>
      <c r="E12" s="113">
        <v>0</v>
      </c>
      <c r="F12" s="113">
        <v>0</v>
      </c>
      <c r="G12" s="113">
        <v>0</v>
      </c>
      <c r="H12" s="113">
        <v>0</v>
      </c>
      <c r="I12" s="99">
        <f t="shared" si="0"/>
        <v>0</v>
      </c>
    </row>
    <row r="13" spans="1:12" ht="12.9" customHeight="1" x14ac:dyDescent="0.3">
      <c r="A13" s="98"/>
      <c r="B13" s="98">
        <f t="shared" si="1"/>
        <v>3</v>
      </c>
      <c r="C13" s="4"/>
      <c r="D13" s="5" t="s">
        <v>52</v>
      </c>
      <c r="E13" s="113">
        <v>0</v>
      </c>
      <c r="F13" s="113">
        <v>0</v>
      </c>
      <c r="G13" s="113">
        <v>0</v>
      </c>
      <c r="H13" s="113">
        <v>0</v>
      </c>
      <c r="I13" s="99">
        <f t="shared" si="0"/>
        <v>0</v>
      </c>
    </row>
    <row r="14" spans="1:12" ht="12.9" customHeight="1" x14ac:dyDescent="0.3">
      <c r="A14" s="98"/>
      <c r="B14" s="98">
        <f t="shared" si="1"/>
        <v>4</v>
      </c>
      <c r="C14" s="4"/>
      <c r="D14" s="5" t="s">
        <v>52</v>
      </c>
      <c r="E14" s="113">
        <v>0</v>
      </c>
      <c r="F14" s="113">
        <v>0</v>
      </c>
      <c r="G14" s="113">
        <v>0</v>
      </c>
      <c r="H14" s="113">
        <v>0</v>
      </c>
      <c r="I14" s="99">
        <f t="shared" si="0"/>
        <v>0</v>
      </c>
    </row>
    <row r="15" spans="1:12" ht="12.9" customHeight="1" x14ac:dyDescent="0.3">
      <c r="A15" s="98"/>
      <c r="B15" s="98">
        <f t="shared" si="1"/>
        <v>5</v>
      </c>
      <c r="C15" s="4"/>
      <c r="D15" s="5" t="s">
        <v>52</v>
      </c>
      <c r="E15" s="113">
        <v>0</v>
      </c>
      <c r="F15" s="113">
        <v>0</v>
      </c>
      <c r="G15" s="113">
        <v>0</v>
      </c>
      <c r="H15" s="113">
        <v>0</v>
      </c>
      <c r="I15" s="99">
        <f t="shared" si="0"/>
        <v>0</v>
      </c>
    </row>
    <row r="16" spans="1:12" ht="12.9" customHeight="1" x14ac:dyDescent="0.3">
      <c r="A16" s="98"/>
      <c r="B16" s="98">
        <f t="shared" si="1"/>
        <v>6</v>
      </c>
      <c r="C16" s="4"/>
      <c r="D16" s="5" t="s">
        <v>52</v>
      </c>
      <c r="E16" s="113">
        <v>0</v>
      </c>
      <c r="F16" s="113">
        <v>0</v>
      </c>
      <c r="G16" s="113">
        <v>0</v>
      </c>
      <c r="H16" s="113">
        <v>0</v>
      </c>
      <c r="I16" s="99">
        <f t="shared" si="0"/>
        <v>0</v>
      </c>
    </row>
    <row r="17" spans="1:9" ht="12.9" customHeight="1" x14ac:dyDescent="0.3">
      <c r="A17" s="98"/>
      <c r="B17" s="98">
        <f t="shared" si="1"/>
        <v>7</v>
      </c>
      <c r="C17" s="4"/>
      <c r="D17" s="5" t="s">
        <v>52</v>
      </c>
      <c r="E17" s="113">
        <v>0</v>
      </c>
      <c r="F17" s="113">
        <v>0</v>
      </c>
      <c r="G17" s="113">
        <v>0</v>
      </c>
      <c r="H17" s="113">
        <v>0</v>
      </c>
      <c r="I17" s="99">
        <f t="shared" si="0"/>
        <v>0</v>
      </c>
    </row>
    <row r="18" spans="1:9" ht="12.9" customHeight="1" x14ac:dyDescent="0.3">
      <c r="A18" s="98"/>
      <c r="B18" s="98">
        <f t="shared" si="1"/>
        <v>8</v>
      </c>
      <c r="C18" s="4"/>
      <c r="D18" s="5" t="s">
        <v>52</v>
      </c>
      <c r="E18" s="113">
        <v>0</v>
      </c>
      <c r="F18" s="113">
        <v>0</v>
      </c>
      <c r="G18" s="113">
        <v>0</v>
      </c>
      <c r="H18" s="113">
        <v>0</v>
      </c>
      <c r="I18" s="99">
        <f t="shared" si="0"/>
        <v>0</v>
      </c>
    </row>
    <row r="19" spans="1:9" ht="12.9" customHeight="1" x14ac:dyDescent="0.3">
      <c r="A19" s="98"/>
      <c r="B19" s="98">
        <f t="shared" si="1"/>
        <v>9</v>
      </c>
      <c r="C19" s="4"/>
      <c r="D19" s="5" t="s">
        <v>52</v>
      </c>
      <c r="E19" s="113">
        <v>0</v>
      </c>
      <c r="F19" s="113">
        <v>0</v>
      </c>
      <c r="G19" s="113">
        <v>0</v>
      </c>
      <c r="H19" s="113">
        <v>0</v>
      </c>
      <c r="I19" s="99">
        <f t="shared" si="0"/>
        <v>0</v>
      </c>
    </row>
    <row r="20" spans="1:9" ht="12.9" customHeight="1" x14ac:dyDescent="0.3">
      <c r="A20" s="98"/>
      <c r="B20" s="98">
        <f t="shared" si="1"/>
        <v>10</v>
      </c>
      <c r="C20" s="4"/>
      <c r="D20" s="5" t="s">
        <v>52</v>
      </c>
      <c r="E20" s="113">
        <v>0</v>
      </c>
      <c r="F20" s="113">
        <v>0</v>
      </c>
      <c r="G20" s="113">
        <v>0</v>
      </c>
      <c r="H20" s="113">
        <v>0</v>
      </c>
      <c r="I20" s="99">
        <f t="shared" si="0"/>
        <v>0</v>
      </c>
    </row>
    <row r="21" spans="1:9" ht="12.9" customHeight="1" x14ac:dyDescent="0.3">
      <c r="A21" s="98"/>
      <c r="B21" s="5"/>
      <c r="C21" s="100" t="s">
        <v>65</v>
      </c>
      <c r="D21" s="101"/>
      <c r="E21" s="102">
        <f>SUM(E11:E20)</f>
        <v>0</v>
      </c>
      <c r="F21" s="103">
        <f>SUM(F11:F20)</f>
        <v>0</v>
      </c>
      <c r="G21" s="103">
        <f>SUM(G11:G20)</f>
        <v>0</v>
      </c>
      <c r="H21" s="104">
        <f>SUM(H11:H20)</f>
        <v>0</v>
      </c>
      <c r="I21" s="104">
        <f>SUM(I11:I20)</f>
        <v>0</v>
      </c>
    </row>
    <row r="22" spans="1:9" ht="12.9" customHeight="1" x14ac:dyDescent="0.3">
      <c r="A22" s="86"/>
      <c r="B22" s="86"/>
      <c r="C22" s="87"/>
      <c r="D22" s="87"/>
      <c r="E22" s="87"/>
      <c r="F22" s="87"/>
      <c r="G22" s="87"/>
      <c r="H22" s="87"/>
      <c r="I22" s="87"/>
    </row>
    <row r="23" spans="1:9" ht="12.9" customHeight="1" x14ac:dyDescent="0.3">
      <c r="A23" s="86"/>
      <c r="B23" s="86"/>
      <c r="C23" s="105" t="s">
        <v>70</v>
      </c>
      <c r="D23" s="106">
        <f>I21</f>
        <v>0</v>
      </c>
      <c r="E23" s="87"/>
      <c r="F23" s="105" t="s">
        <v>70</v>
      </c>
      <c r="G23" s="106">
        <f>D23</f>
        <v>0</v>
      </c>
      <c r="H23" s="87"/>
      <c r="I23" s="87"/>
    </row>
    <row r="24" spans="1:9" ht="12.9" customHeight="1" x14ac:dyDescent="0.3">
      <c r="A24" s="107"/>
      <c r="B24" s="108"/>
      <c r="C24" s="109" t="s">
        <v>66</v>
      </c>
      <c r="D24" s="114">
        <v>0.59</v>
      </c>
      <c r="E24" s="110"/>
      <c r="F24" s="105" t="s">
        <v>71</v>
      </c>
      <c r="G24" s="111">
        <f>SUM(G21:H21)</f>
        <v>0</v>
      </c>
      <c r="H24" s="87"/>
      <c r="I24" s="87"/>
    </row>
    <row r="25" spans="1:9" ht="12.9" customHeight="1" x14ac:dyDescent="0.3">
      <c r="A25" s="86"/>
      <c r="B25" s="86"/>
      <c r="C25" s="105" t="s">
        <v>67</v>
      </c>
      <c r="D25" s="106">
        <f>D23*D24</f>
        <v>0</v>
      </c>
      <c r="E25" s="87"/>
      <c r="F25" s="105" t="s">
        <v>69</v>
      </c>
      <c r="G25" s="106">
        <f>G23-G24</f>
        <v>0</v>
      </c>
      <c r="H25" s="87"/>
      <c r="I25" s="87"/>
    </row>
    <row r="26" spans="1:9" ht="12.9" customHeight="1" x14ac:dyDescent="0.3">
      <c r="A26" s="86"/>
      <c r="B26" s="86"/>
      <c r="C26" s="87"/>
      <c r="D26" s="87"/>
      <c r="E26" s="87"/>
      <c r="F26" s="87"/>
      <c r="G26" s="106"/>
      <c r="H26" s="87"/>
      <c r="I26" s="87"/>
    </row>
    <row r="27" spans="1:9" ht="12.9" customHeight="1" x14ac:dyDescent="0.3">
      <c r="A27" s="86"/>
      <c r="B27" s="86"/>
      <c r="C27" s="87"/>
      <c r="D27" s="87"/>
      <c r="E27" s="87"/>
      <c r="F27" s="87"/>
      <c r="G27" s="106"/>
      <c r="H27" s="87"/>
      <c r="I27" s="87"/>
    </row>
    <row r="28" spans="1:9" ht="12.9" customHeight="1" x14ac:dyDescent="0.3">
      <c r="A28" s="86"/>
      <c r="B28" s="86"/>
      <c r="C28" s="190" t="s">
        <v>162</v>
      </c>
      <c r="D28" s="190"/>
      <c r="E28" s="190"/>
      <c r="F28" s="190"/>
      <c r="G28" s="112">
        <f>IF(G25&gt;D25,D25,G25)</f>
        <v>0</v>
      </c>
      <c r="H28" s="87"/>
      <c r="I28" s="87"/>
    </row>
  </sheetData>
  <sheetProtection selectLockedCells="1"/>
  <mergeCells count="5">
    <mergeCell ref="A1:I1"/>
    <mergeCell ref="A3:C3"/>
    <mergeCell ref="D3:I3"/>
    <mergeCell ref="C28:F28"/>
    <mergeCell ref="A5:I6"/>
  </mergeCells>
  <printOptions horizontalCentered="1"/>
  <pageMargins left="0.2" right="0.2" top="0.25" bottom="0.2" header="0.5" footer="0.5"/>
  <pageSetup scale="8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8"/>
  <sheetViews>
    <sheetView showGridLines="0" showRowColHeaders="0" workbookViewId="0">
      <selection activeCell="C11" sqref="C11"/>
    </sheetView>
  </sheetViews>
  <sheetFormatPr defaultColWidth="9.109375" defaultRowHeight="12.9" customHeight="1" x14ac:dyDescent="0.3"/>
  <cols>
    <col min="1" max="1" width="2.33203125" style="1" customWidth="1"/>
    <col min="2" max="2" width="5.6640625" style="1" customWidth="1"/>
    <col min="3" max="3" width="42.109375" style="2" customWidth="1"/>
    <col min="4" max="4" width="18.33203125" style="2" customWidth="1"/>
    <col min="5" max="5" width="16.6640625" style="2" customWidth="1"/>
    <col min="6" max="6" width="17.44140625" style="2" customWidth="1"/>
    <col min="7" max="9" width="16.6640625" style="2" customWidth="1"/>
    <col min="10" max="16384" width="9.109375" style="2"/>
  </cols>
  <sheetData>
    <row r="1" spans="1:12" ht="19.5" customHeight="1" x14ac:dyDescent="0.3">
      <c r="A1" s="183" t="s">
        <v>146</v>
      </c>
      <c r="B1" s="183"/>
      <c r="C1" s="183"/>
      <c r="D1" s="183"/>
      <c r="E1" s="183"/>
      <c r="F1" s="183"/>
      <c r="G1" s="183"/>
      <c r="H1" s="183"/>
      <c r="I1" s="183"/>
    </row>
    <row r="2" spans="1:12" ht="12.9" customHeight="1" x14ac:dyDescent="0.3">
      <c r="A2" s="86"/>
      <c r="B2" s="86"/>
      <c r="C2" s="87"/>
      <c r="D2" s="87"/>
      <c r="E2" s="87"/>
      <c r="F2" s="87"/>
      <c r="G2" s="87"/>
      <c r="H2" s="87"/>
      <c r="I2" s="87"/>
    </row>
    <row r="3" spans="1:12" ht="15.75" customHeight="1" x14ac:dyDescent="0.3">
      <c r="A3" s="184" t="s">
        <v>90</v>
      </c>
      <c r="B3" s="185"/>
      <c r="C3" s="186"/>
      <c r="D3" s="187" t="str">
        <f>IFERROR('Licensing and Cost Worksheet'!E5:I5,"")</f>
        <v/>
      </c>
      <c r="E3" s="188"/>
      <c r="F3" s="188"/>
      <c r="G3" s="188"/>
      <c r="H3" s="188"/>
      <c r="I3" s="189"/>
      <c r="J3"/>
      <c r="K3"/>
      <c r="L3"/>
    </row>
    <row r="4" spans="1:12" ht="12.9" customHeight="1" x14ac:dyDescent="0.3">
      <c r="A4" s="88"/>
      <c r="B4" s="88"/>
      <c r="C4" s="87"/>
      <c r="D4" s="87"/>
      <c r="E4" s="87"/>
      <c r="F4" s="87"/>
      <c r="G4" s="87"/>
      <c r="H4" s="89"/>
      <c r="I4" s="90"/>
    </row>
    <row r="5" spans="1:12" ht="15.75" customHeight="1" x14ac:dyDescent="0.3">
      <c r="A5" s="191" t="s">
        <v>163</v>
      </c>
      <c r="B5" s="191"/>
      <c r="C5" s="191"/>
      <c r="D5" s="191"/>
      <c r="E5" s="191"/>
      <c r="F5" s="191"/>
      <c r="G5" s="191"/>
      <c r="H5" s="191"/>
      <c r="I5" s="192"/>
    </row>
    <row r="6" spans="1:12" ht="15.75" customHeight="1" x14ac:dyDescent="0.3">
      <c r="A6" s="191"/>
      <c r="B6" s="191"/>
      <c r="C6" s="191"/>
      <c r="D6" s="191"/>
      <c r="E6" s="191"/>
      <c r="F6" s="191"/>
      <c r="G6" s="191"/>
      <c r="H6" s="191"/>
      <c r="I6" s="192"/>
    </row>
    <row r="7" spans="1:12" ht="15.75" customHeight="1" x14ac:dyDescent="0.3">
      <c r="A7" s="88"/>
      <c r="B7" s="88"/>
      <c r="C7" s="87"/>
      <c r="D7" s="87"/>
      <c r="E7" s="87"/>
      <c r="F7" s="87"/>
      <c r="G7" s="87"/>
      <c r="H7" s="89"/>
      <c r="I7" s="90"/>
    </row>
    <row r="8" spans="1:12" ht="12.9" customHeight="1" x14ac:dyDescent="0.3">
      <c r="A8" s="91"/>
      <c r="B8" s="91"/>
      <c r="C8" s="92"/>
      <c r="D8" s="93" t="s">
        <v>61</v>
      </c>
      <c r="E8" s="93" t="s">
        <v>19</v>
      </c>
      <c r="F8" s="93" t="s">
        <v>20</v>
      </c>
      <c r="G8" s="93" t="s">
        <v>19</v>
      </c>
      <c r="H8" s="93" t="s">
        <v>20</v>
      </c>
      <c r="I8" s="93"/>
    </row>
    <row r="9" spans="1:12" ht="12.9" customHeight="1" x14ac:dyDescent="0.3">
      <c r="A9" s="94"/>
      <c r="B9" s="94"/>
      <c r="C9" s="95" t="s">
        <v>64</v>
      </c>
      <c r="D9" s="95" t="s">
        <v>62</v>
      </c>
      <c r="E9" s="95" t="s">
        <v>21</v>
      </c>
      <c r="F9" s="95" t="str">
        <f>+E9</f>
        <v>Funded by</v>
      </c>
      <c r="G9" s="95" t="s">
        <v>22</v>
      </c>
      <c r="H9" s="95" t="s">
        <v>21</v>
      </c>
      <c r="I9" s="95" t="s">
        <v>23</v>
      </c>
    </row>
    <row r="10" spans="1:12" ht="12.9" customHeight="1" x14ac:dyDescent="0.3">
      <c r="A10" s="96"/>
      <c r="B10" s="96"/>
      <c r="C10" s="97" t="s">
        <v>160</v>
      </c>
      <c r="D10" s="97" t="s">
        <v>13</v>
      </c>
      <c r="E10" s="97" t="s">
        <v>24</v>
      </c>
      <c r="F10" s="97" t="s">
        <v>24</v>
      </c>
      <c r="G10" s="97" t="s">
        <v>25</v>
      </c>
      <c r="H10" s="97" t="s">
        <v>25</v>
      </c>
      <c r="I10" s="97" t="s">
        <v>26</v>
      </c>
    </row>
    <row r="11" spans="1:12" ht="12.9" customHeight="1" x14ac:dyDescent="0.3">
      <c r="A11" s="98"/>
      <c r="B11" s="98">
        <v>1</v>
      </c>
      <c r="C11" s="4"/>
      <c r="D11" s="5" t="s">
        <v>53</v>
      </c>
      <c r="E11" s="113">
        <v>0</v>
      </c>
      <c r="F11" s="113">
        <v>0</v>
      </c>
      <c r="G11" s="113">
        <v>0</v>
      </c>
      <c r="H11" s="113">
        <v>0</v>
      </c>
      <c r="I11" s="99">
        <f t="shared" ref="I11:I20" si="0">SUM(E11:H11)</f>
        <v>0</v>
      </c>
    </row>
    <row r="12" spans="1:12" ht="12.9" customHeight="1" x14ac:dyDescent="0.3">
      <c r="A12" s="98"/>
      <c r="B12" s="98">
        <f t="shared" ref="B12:B20" si="1">+B11+1</f>
        <v>2</v>
      </c>
      <c r="C12" s="4"/>
      <c r="D12" s="5" t="s">
        <v>53</v>
      </c>
      <c r="E12" s="113">
        <v>0</v>
      </c>
      <c r="F12" s="113">
        <v>0</v>
      </c>
      <c r="G12" s="113">
        <v>0</v>
      </c>
      <c r="H12" s="113">
        <v>0</v>
      </c>
      <c r="I12" s="99">
        <f t="shared" si="0"/>
        <v>0</v>
      </c>
    </row>
    <row r="13" spans="1:12" ht="12.9" customHeight="1" x14ac:dyDescent="0.3">
      <c r="A13" s="98"/>
      <c r="B13" s="98">
        <f t="shared" si="1"/>
        <v>3</v>
      </c>
      <c r="C13" s="4"/>
      <c r="D13" s="5" t="s">
        <v>53</v>
      </c>
      <c r="E13" s="113">
        <v>0</v>
      </c>
      <c r="F13" s="113">
        <v>0</v>
      </c>
      <c r="G13" s="113">
        <v>0</v>
      </c>
      <c r="H13" s="113">
        <v>0</v>
      </c>
      <c r="I13" s="99">
        <f t="shared" si="0"/>
        <v>0</v>
      </c>
    </row>
    <row r="14" spans="1:12" ht="12.9" customHeight="1" x14ac:dyDescent="0.3">
      <c r="A14" s="98"/>
      <c r="B14" s="98">
        <f t="shared" si="1"/>
        <v>4</v>
      </c>
      <c r="C14" s="4"/>
      <c r="D14" s="5" t="s">
        <v>53</v>
      </c>
      <c r="E14" s="113">
        <v>0</v>
      </c>
      <c r="F14" s="113">
        <v>0</v>
      </c>
      <c r="G14" s="113">
        <v>0</v>
      </c>
      <c r="H14" s="113">
        <v>0</v>
      </c>
      <c r="I14" s="99">
        <f t="shared" si="0"/>
        <v>0</v>
      </c>
    </row>
    <row r="15" spans="1:12" ht="12.9" customHeight="1" x14ac:dyDescent="0.3">
      <c r="A15" s="98"/>
      <c r="B15" s="98">
        <f t="shared" si="1"/>
        <v>5</v>
      </c>
      <c r="C15" s="4"/>
      <c r="D15" s="5" t="s">
        <v>53</v>
      </c>
      <c r="E15" s="113">
        <v>0</v>
      </c>
      <c r="F15" s="113">
        <v>0</v>
      </c>
      <c r="G15" s="113">
        <v>0</v>
      </c>
      <c r="H15" s="113">
        <v>0</v>
      </c>
      <c r="I15" s="99">
        <f t="shared" si="0"/>
        <v>0</v>
      </c>
    </row>
    <row r="16" spans="1:12" ht="12.9" customHeight="1" x14ac:dyDescent="0.3">
      <c r="A16" s="98"/>
      <c r="B16" s="98">
        <f t="shared" si="1"/>
        <v>6</v>
      </c>
      <c r="C16" s="4"/>
      <c r="D16" s="5" t="s">
        <v>53</v>
      </c>
      <c r="E16" s="113">
        <v>0</v>
      </c>
      <c r="F16" s="113">
        <v>0</v>
      </c>
      <c r="G16" s="113">
        <v>0</v>
      </c>
      <c r="H16" s="113">
        <v>0</v>
      </c>
      <c r="I16" s="99">
        <f t="shared" si="0"/>
        <v>0</v>
      </c>
    </row>
    <row r="17" spans="1:9" ht="12.9" customHeight="1" x14ac:dyDescent="0.3">
      <c r="A17" s="98"/>
      <c r="B17" s="98">
        <f t="shared" si="1"/>
        <v>7</v>
      </c>
      <c r="C17" s="4"/>
      <c r="D17" s="5" t="s">
        <v>53</v>
      </c>
      <c r="E17" s="113">
        <v>0</v>
      </c>
      <c r="F17" s="113">
        <v>0</v>
      </c>
      <c r="G17" s="113">
        <v>0</v>
      </c>
      <c r="H17" s="113">
        <v>0</v>
      </c>
      <c r="I17" s="99">
        <f t="shared" si="0"/>
        <v>0</v>
      </c>
    </row>
    <row r="18" spans="1:9" ht="12.9" customHeight="1" x14ac:dyDescent="0.3">
      <c r="A18" s="98"/>
      <c r="B18" s="98">
        <f t="shared" si="1"/>
        <v>8</v>
      </c>
      <c r="C18" s="4"/>
      <c r="D18" s="5" t="s">
        <v>53</v>
      </c>
      <c r="E18" s="113">
        <v>0</v>
      </c>
      <c r="F18" s="113">
        <v>0</v>
      </c>
      <c r="G18" s="113">
        <v>0</v>
      </c>
      <c r="H18" s="113">
        <v>0</v>
      </c>
      <c r="I18" s="99">
        <f t="shared" si="0"/>
        <v>0</v>
      </c>
    </row>
    <row r="19" spans="1:9" ht="12.9" customHeight="1" x14ac:dyDescent="0.3">
      <c r="A19" s="98"/>
      <c r="B19" s="98">
        <f t="shared" si="1"/>
        <v>9</v>
      </c>
      <c r="C19" s="4"/>
      <c r="D19" s="5" t="s">
        <v>53</v>
      </c>
      <c r="E19" s="113">
        <v>0</v>
      </c>
      <c r="F19" s="113">
        <v>0</v>
      </c>
      <c r="G19" s="113">
        <v>0</v>
      </c>
      <c r="H19" s="113">
        <v>0</v>
      </c>
      <c r="I19" s="99">
        <f t="shared" si="0"/>
        <v>0</v>
      </c>
    </row>
    <row r="20" spans="1:9" ht="12.9" customHeight="1" x14ac:dyDescent="0.3">
      <c r="A20" s="98"/>
      <c r="B20" s="98">
        <f t="shared" si="1"/>
        <v>10</v>
      </c>
      <c r="C20" s="4"/>
      <c r="D20" s="5" t="s">
        <v>53</v>
      </c>
      <c r="E20" s="113">
        <v>0</v>
      </c>
      <c r="F20" s="113">
        <v>0</v>
      </c>
      <c r="G20" s="113">
        <v>0</v>
      </c>
      <c r="H20" s="113">
        <v>0</v>
      </c>
      <c r="I20" s="99">
        <f t="shared" si="0"/>
        <v>0</v>
      </c>
    </row>
    <row r="21" spans="1:9" ht="12.9" customHeight="1" x14ac:dyDescent="0.3">
      <c r="A21" s="98"/>
      <c r="B21" s="5"/>
      <c r="C21" s="100" t="s">
        <v>65</v>
      </c>
      <c r="D21" s="101"/>
      <c r="E21" s="102">
        <f>SUM(E11:E20)</f>
        <v>0</v>
      </c>
      <c r="F21" s="103">
        <f>SUM(F11:F20)</f>
        <v>0</v>
      </c>
      <c r="G21" s="103">
        <f>SUM(G11:G20)</f>
        <v>0</v>
      </c>
      <c r="H21" s="104">
        <f>SUM(H11:H20)</f>
        <v>0</v>
      </c>
      <c r="I21" s="104">
        <f>SUM(I11:I20)</f>
        <v>0</v>
      </c>
    </row>
    <row r="22" spans="1:9" ht="12.9" customHeight="1" x14ac:dyDescent="0.3">
      <c r="A22" s="86"/>
      <c r="B22" s="86"/>
      <c r="C22" s="87"/>
      <c r="D22" s="87"/>
      <c r="E22" s="87"/>
      <c r="F22" s="87"/>
      <c r="G22" s="87"/>
      <c r="H22" s="87"/>
      <c r="I22" s="87"/>
    </row>
    <row r="23" spans="1:9" ht="12.9" customHeight="1" x14ac:dyDescent="0.3">
      <c r="A23" s="86"/>
      <c r="B23" s="86"/>
      <c r="C23" s="105" t="s">
        <v>72</v>
      </c>
      <c r="D23" s="106">
        <f>I21</f>
        <v>0</v>
      </c>
      <c r="E23" s="87"/>
      <c r="F23" s="105" t="s">
        <v>72</v>
      </c>
      <c r="G23" s="106">
        <f>D23</f>
        <v>0</v>
      </c>
      <c r="H23" s="87"/>
      <c r="I23" s="87"/>
    </row>
    <row r="24" spans="1:9" ht="12.9" customHeight="1" x14ac:dyDescent="0.3">
      <c r="A24" s="107"/>
      <c r="B24" s="108"/>
      <c r="C24" s="109" t="s">
        <v>66</v>
      </c>
      <c r="D24" s="3">
        <v>0.1</v>
      </c>
      <c r="E24" s="110"/>
      <c r="F24" s="105" t="s">
        <v>71</v>
      </c>
      <c r="G24" s="111">
        <f>SUM(G21:H21)</f>
        <v>0</v>
      </c>
      <c r="H24" s="87"/>
      <c r="I24" s="87"/>
    </row>
    <row r="25" spans="1:9" ht="12.9" customHeight="1" x14ac:dyDescent="0.3">
      <c r="A25" s="86"/>
      <c r="B25" s="86"/>
      <c r="C25" s="105" t="s">
        <v>67</v>
      </c>
      <c r="D25" s="106">
        <f>D23*D24</f>
        <v>0</v>
      </c>
      <c r="E25" s="87"/>
      <c r="F25" s="105" t="s">
        <v>69</v>
      </c>
      <c r="G25" s="106">
        <f>G23-G24</f>
        <v>0</v>
      </c>
      <c r="H25" s="87"/>
      <c r="I25" s="87"/>
    </row>
    <row r="26" spans="1:9" ht="12.9" customHeight="1" x14ac:dyDescent="0.3">
      <c r="A26" s="86"/>
      <c r="B26" s="86"/>
      <c r="C26" s="87"/>
      <c r="D26" s="87"/>
      <c r="E26" s="87"/>
      <c r="F26" s="87"/>
      <c r="G26" s="87"/>
      <c r="H26" s="87"/>
      <c r="I26" s="87"/>
    </row>
    <row r="27" spans="1:9" ht="12.9" customHeight="1" x14ac:dyDescent="0.3">
      <c r="A27" s="86"/>
      <c r="B27" s="86"/>
      <c r="C27" s="87"/>
      <c r="D27" s="87"/>
      <c r="E27" s="87"/>
      <c r="F27" s="87"/>
      <c r="G27" s="87"/>
      <c r="H27" s="87"/>
      <c r="I27" s="87"/>
    </row>
    <row r="28" spans="1:9" ht="12.9" customHeight="1" x14ac:dyDescent="0.3">
      <c r="A28" s="86"/>
      <c r="B28" s="86"/>
      <c r="C28" s="190" t="s">
        <v>164</v>
      </c>
      <c r="D28" s="190"/>
      <c r="E28" s="190"/>
      <c r="F28" s="190"/>
      <c r="G28" s="112">
        <f>IF(G25&gt;D25,D25,G25)</f>
        <v>0</v>
      </c>
      <c r="H28" s="87"/>
      <c r="I28" s="87"/>
    </row>
  </sheetData>
  <sheetProtection selectLockedCells="1"/>
  <dataConsolidate/>
  <mergeCells count="5">
    <mergeCell ref="A1:I1"/>
    <mergeCell ref="A3:C3"/>
    <mergeCell ref="D3:I3"/>
    <mergeCell ref="C28:F28"/>
    <mergeCell ref="A5:I6"/>
  </mergeCells>
  <phoneticPr fontId="2" type="noConversion"/>
  <printOptions horizontalCentered="1"/>
  <pageMargins left="0.2" right="0.2" top="0.25" bottom="0.2" header="0.5" footer="0.5"/>
  <pageSetup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8"/>
  <sheetViews>
    <sheetView showGridLines="0" showRowColHeaders="0" workbookViewId="0">
      <selection activeCell="C11" sqref="C11"/>
    </sheetView>
  </sheetViews>
  <sheetFormatPr defaultColWidth="9.109375" defaultRowHeight="12.9" customHeight="1" x14ac:dyDescent="0.3"/>
  <cols>
    <col min="1" max="1" width="4.6640625" style="1" customWidth="1"/>
    <col min="2" max="2" width="5.6640625" style="1" customWidth="1"/>
    <col min="3" max="3" width="36.6640625" style="2" customWidth="1"/>
    <col min="4" max="5" width="16.6640625" style="2" customWidth="1"/>
    <col min="6" max="6" width="17.33203125" style="2" customWidth="1"/>
    <col min="7" max="9" width="16.6640625" style="2" customWidth="1"/>
    <col min="10" max="16384" width="9.109375" style="2"/>
  </cols>
  <sheetData>
    <row r="1" spans="1:12" ht="19.5" customHeight="1" x14ac:dyDescent="0.3">
      <c r="A1" s="183" t="s">
        <v>147</v>
      </c>
      <c r="B1" s="183"/>
      <c r="C1" s="183"/>
      <c r="D1" s="183"/>
      <c r="E1" s="183"/>
      <c r="F1" s="183"/>
      <c r="G1" s="183"/>
      <c r="H1" s="183"/>
      <c r="I1" s="183"/>
    </row>
    <row r="2" spans="1:12" ht="12.9" customHeight="1" x14ac:dyDescent="0.3">
      <c r="A2" s="86"/>
      <c r="B2" s="86"/>
      <c r="C2" s="87"/>
      <c r="D2" s="87"/>
      <c r="E2" s="87"/>
      <c r="F2" s="87"/>
      <c r="G2" s="87"/>
      <c r="H2" s="87"/>
      <c r="I2" s="87"/>
    </row>
    <row r="3" spans="1:12" ht="15.75" customHeight="1" x14ac:dyDescent="0.3">
      <c r="A3" s="184" t="s">
        <v>90</v>
      </c>
      <c r="B3" s="185"/>
      <c r="C3" s="186"/>
      <c r="D3" s="187" t="str">
        <f>IFERROR('Licensing and Cost Worksheet'!E5:I5,"")</f>
        <v/>
      </c>
      <c r="E3" s="188"/>
      <c r="F3" s="188"/>
      <c r="G3" s="188"/>
      <c r="H3" s="188"/>
      <c r="I3" s="189"/>
      <c r="J3"/>
      <c r="K3"/>
      <c r="L3"/>
    </row>
    <row r="4" spans="1:12" ht="12.9" customHeight="1" x14ac:dyDescent="0.3">
      <c r="A4" s="88"/>
      <c r="B4" s="88"/>
      <c r="C4" s="87"/>
      <c r="D4" s="87"/>
      <c r="E4" s="87"/>
      <c r="F4" s="87"/>
      <c r="G4" s="87"/>
      <c r="H4" s="89"/>
      <c r="I4" s="90"/>
    </row>
    <row r="5" spans="1:12" ht="15.75" customHeight="1" x14ac:dyDescent="0.3">
      <c r="A5" s="193" t="s">
        <v>165</v>
      </c>
      <c r="B5" s="194"/>
      <c r="C5" s="194"/>
      <c r="D5" s="194"/>
      <c r="E5" s="194"/>
      <c r="F5" s="194"/>
      <c r="G5" s="194"/>
      <c r="H5" s="194"/>
      <c r="I5" s="195"/>
    </row>
    <row r="6" spans="1:12" ht="15.75" customHeight="1" x14ac:dyDescent="0.3">
      <c r="A6" s="194"/>
      <c r="B6" s="194"/>
      <c r="C6" s="194"/>
      <c r="D6" s="194"/>
      <c r="E6" s="194"/>
      <c r="F6" s="194"/>
      <c r="G6" s="194"/>
      <c r="H6" s="194"/>
      <c r="I6" s="195"/>
    </row>
    <row r="7" spans="1:12" ht="15.75" customHeight="1" x14ac:dyDescent="0.3">
      <c r="A7" s="88"/>
      <c r="B7" s="88"/>
      <c r="C7" s="87"/>
      <c r="D7" s="87"/>
      <c r="E7" s="87"/>
      <c r="F7" s="87"/>
      <c r="G7" s="87"/>
      <c r="H7" s="89"/>
      <c r="I7" s="90"/>
    </row>
    <row r="8" spans="1:12" ht="12.9" customHeight="1" x14ac:dyDescent="0.3">
      <c r="A8" s="91"/>
      <c r="B8" s="91"/>
      <c r="C8" s="92"/>
      <c r="D8" s="93" t="s">
        <v>61</v>
      </c>
      <c r="E8" s="93" t="s">
        <v>19</v>
      </c>
      <c r="F8" s="93" t="s">
        <v>20</v>
      </c>
      <c r="G8" s="93" t="s">
        <v>19</v>
      </c>
      <c r="H8" s="93" t="s">
        <v>20</v>
      </c>
      <c r="I8" s="93"/>
    </row>
    <row r="9" spans="1:12" ht="12.9" customHeight="1" x14ac:dyDescent="0.3">
      <c r="A9" s="94"/>
      <c r="B9" s="94"/>
      <c r="C9" s="95" t="s">
        <v>64</v>
      </c>
      <c r="D9" s="95" t="s">
        <v>62</v>
      </c>
      <c r="E9" s="95" t="s">
        <v>21</v>
      </c>
      <c r="F9" s="95" t="str">
        <f>+E9</f>
        <v>Funded by</v>
      </c>
      <c r="G9" s="95" t="s">
        <v>22</v>
      </c>
      <c r="H9" s="95" t="s">
        <v>21</v>
      </c>
      <c r="I9" s="95" t="s">
        <v>23</v>
      </c>
    </row>
    <row r="10" spans="1:12" ht="12.9" customHeight="1" x14ac:dyDescent="0.3">
      <c r="A10" s="96"/>
      <c r="B10" s="96"/>
      <c r="C10" s="97" t="s">
        <v>160</v>
      </c>
      <c r="D10" s="97" t="s">
        <v>13</v>
      </c>
      <c r="E10" s="97" t="s">
        <v>24</v>
      </c>
      <c r="F10" s="97" t="s">
        <v>24</v>
      </c>
      <c r="G10" s="97" t="s">
        <v>25</v>
      </c>
      <c r="H10" s="97" t="s">
        <v>25</v>
      </c>
      <c r="I10" s="97" t="s">
        <v>26</v>
      </c>
    </row>
    <row r="11" spans="1:12" ht="12.9" customHeight="1" x14ac:dyDescent="0.3">
      <c r="A11" s="98"/>
      <c r="B11" s="98">
        <v>1</v>
      </c>
      <c r="C11" s="4"/>
      <c r="D11" s="5" t="s">
        <v>54</v>
      </c>
      <c r="E11" s="113">
        <v>0</v>
      </c>
      <c r="F11" s="113">
        <v>0</v>
      </c>
      <c r="G11" s="113">
        <v>0</v>
      </c>
      <c r="H11" s="113">
        <v>0</v>
      </c>
      <c r="I11" s="99">
        <f t="shared" ref="I11:I20" si="0">SUM(E11:H11)</f>
        <v>0</v>
      </c>
    </row>
    <row r="12" spans="1:12" ht="12.9" customHeight="1" x14ac:dyDescent="0.3">
      <c r="A12" s="98"/>
      <c r="B12" s="98">
        <f t="shared" ref="B12:B20" si="1">+B11+1</f>
        <v>2</v>
      </c>
      <c r="C12" s="4"/>
      <c r="D12" s="5" t="s">
        <v>54</v>
      </c>
      <c r="E12" s="113">
        <v>0</v>
      </c>
      <c r="F12" s="113">
        <v>0</v>
      </c>
      <c r="G12" s="113">
        <v>0</v>
      </c>
      <c r="H12" s="113">
        <v>0</v>
      </c>
      <c r="I12" s="99">
        <f t="shared" si="0"/>
        <v>0</v>
      </c>
    </row>
    <row r="13" spans="1:12" ht="12.9" customHeight="1" x14ac:dyDescent="0.3">
      <c r="A13" s="98"/>
      <c r="B13" s="98">
        <f t="shared" si="1"/>
        <v>3</v>
      </c>
      <c r="C13" s="4"/>
      <c r="D13" s="5" t="s">
        <v>54</v>
      </c>
      <c r="E13" s="113">
        <v>0</v>
      </c>
      <c r="F13" s="113">
        <v>0</v>
      </c>
      <c r="G13" s="113">
        <v>0</v>
      </c>
      <c r="H13" s="113">
        <v>0</v>
      </c>
      <c r="I13" s="99">
        <f t="shared" si="0"/>
        <v>0</v>
      </c>
    </row>
    <row r="14" spans="1:12" ht="12.9" customHeight="1" x14ac:dyDescent="0.3">
      <c r="A14" s="98"/>
      <c r="B14" s="98">
        <f t="shared" si="1"/>
        <v>4</v>
      </c>
      <c r="C14" s="4"/>
      <c r="D14" s="5" t="s">
        <v>54</v>
      </c>
      <c r="E14" s="113">
        <v>0</v>
      </c>
      <c r="F14" s="113">
        <v>0</v>
      </c>
      <c r="G14" s="113">
        <v>0</v>
      </c>
      <c r="H14" s="113">
        <v>0</v>
      </c>
      <c r="I14" s="99">
        <f t="shared" si="0"/>
        <v>0</v>
      </c>
    </row>
    <row r="15" spans="1:12" ht="12.9" customHeight="1" x14ac:dyDescent="0.3">
      <c r="A15" s="98"/>
      <c r="B15" s="98">
        <f t="shared" si="1"/>
        <v>5</v>
      </c>
      <c r="C15" s="4"/>
      <c r="D15" s="5" t="s">
        <v>54</v>
      </c>
      <c r="E15" s="113">
        <v>0</v>
      </c>
      <c r="F15" s="113">
        <v>0</v>
      </c>
      <c r="G15" s="113">
        <v>0</v>
      </c>
      <c r="H15" s="113">
        <v>0</v>
      </c>
      <c r="I15" s="99">
        <f t="shared" si="0"/>
        <v>0</v>
      </c>
    </row>
    <row r="16" spans="1:12" ht="12.9" customHeight="1" x14ac:dyDescent="0.3">
      <c r="A16" s="98"/>
      <c r="B16" s="98">
        <f t="shared" si="1"/>
        <v>6</v>
      </c>
      <c r="C16" s="4"/>
      <c r="D16" s="5" t="s">
        <v>54</v>
      </c>
      <c r="E16" s="113">
        <v>0</v>
      </c>
      <c r="F16" s="113">
        <v>0</v>
      </c>
      <c r="G16" s="113">
        <v>0</v>
      </c>
      <c r="H16" s="113">
        <v>0</v>
      </c>
      <c r="I16" s="99">
        <f t="shared" si="0"/>
        <v>0</v>
      </c>
    </row>
    <row r="17" spans="1:9" ht="12.9" customHeight="1" x14ac:dyDescent="0.3">
      <c r="A17" s="98"/>
      <c r="B17" s="98">
        <f t="shared" si="1"/>
        <v>7</v>
      </c>
      <c r="C17" s="4"/>
      <c r="D17" s="5" t="s">
        <v>54</v>
      </c>
      <c r="E17" s="113">
        <v>0</v>
      </c>
      <c r="F17" s="113">
        <v>0</v>
      </c>
      <c r="G17" s="113">
        <v>0</v>
      </c>
      <c r="H17" s="113">
        <v>0</v>
      </c>
      <c r="I17" s="99">
        <f t="shared" si="0"/>
        <v>0</v>
      </c>
    </row>
    <row r="18" spans="1:9" ht="12.9" customHeight="1" x14ac:dyDescent="0.3">
      <c r="A18" s="98"/>
      <c r="B18" s="98">
        <f t="shared" si="1"/>
        <v>8</v>
      </c>
      <c r="C18" s="4"/>
      <c r="D18" s="5" t="s">
        <v>54</v>
      </c>
      <c r="E18" s="113">
        <v>0</v>
      </c>
      <c r="F18" s="113">
        <v>0</v>
      </c>
      <c r="G18" s="113">
        <v>0</v>
      </c>
      <c r="H18" s="113">
        <v>0</v>
      </c>
      <c r="I18" s="99">
        <f t="shared" si="0"/>
        <v>0</v>
      </c>
    </row>
    <row r="19" spans="1:9" ht="12.9" customHeight="1" x14ac:dyDescent="0.3">
      <c r="A19" s="98"/>
      <c r="B19" s="98">
        <f t="shared" si="1"/>
        <v>9</v>
      </c>
      <c r="C19" s="4"/>
      <c r="D19" s="5" t="s">
        <v>54</v>
      </c>
      <c r="E19" s="113">
        <v>0</v>
      </c>
      <c r="F19" s="113">
        <v>0</v>
      </c>
      <c r="G19" s="113">
        <v>0</v>
      </c>
      <c r="H19" s="113">
        <v>0</v>
      </c>
      <c r="I19" s="99">
        <f t="shared" si="0"/>
        <v>0</v>
      </c>
    </row>
    <row r="20" spans="1:9" ht="12.9" customHeight="1" x14ac:dyDescent="0.3">
      <c r="A20" s="98"/>
      <c r="B20" s="98">
        <f t="shared" si="1"/>
        <v>10</v>
      </c>
      <c r="C20" s="4"/>
      <c r="D20" s="5" t="s">
        <v>54</v>
      </c>
      <c r="E20" s="113">
        <v>0</v>
      </c>
      <c r="F20" s="113">
        <v>0</v>
      </c>
      <c r="G20" s="113">
        <v>0</v>
      </c>
      <c r="H20" s="113">
        <v>0</v>
      </c>
      <c r="I20" s="99">
        <f t="shared" si="0"/>
        <v>0</v>
      </c>
    </row>
    <row r="21" spans="1:9" ht="12.9" customHeight="1" x14ac:dyDescent="0.3">
      <c r="A21" s="98"/>
      <c r="B21" s="5"/>
      <c r="C21" s="100" t="s">
        <v>65</v>
      </c>
      <c r="D21" s="101"/>
      <c r="E21" s="102">
        <f>SUM(E11:E20)</f>
        <v>0</v>
      </c>
      <c r="F21" s="103">
        <f>SUM(F11:F20)</f>
        <v>0</v>
      </c>
      <c r="G21" s="103">
        <f>SUM(G11:G20)</f>
        <v>0</v>
      </c>
      <c r="H21" s="104">
        <f>SUM(H11:H20)</f>
        <v>0</v>
      </c>
      <c r="I21" s="104">
        <f>SUM(I11:I20)</f>
        <v>0</v>
      </c>
    </row>
    <row r="22" spans="1:9" ht="12.9" customHeight="1" x14ac:dyDescent="0.3">
      <c r="A22" s="86"/>
      <c r="B22" s="86"/>
      <c r="C22" s="87"/>
      <c r="D22" s="87"/>
      <c r="E22" s="87"/>
      <c r="F22" s="87"/>
      <c r="G22" s="87"/>
      <c r="H22" s="87"/>
      <c r="I22" s="87"/>
    </row>
    <row r="23" spans="1:9" ht="12.9" customHeight="1" x14ac:dyDescent="0.3">
      <c r="A23" s="86"/>
      <c r="B23" s="86"/>
      <c r="C23" s="105" t="s">
        <v>73</v>
      </c>
      <c r="D23" s="106">
        <f>I21</f>
        <v>0</v>
      </c>
      <c r="E23" s="87"/>
      <c r="F23" s="105" t="s">
        <v>73</v>
      </c>
      <c r="G23" s="106">
        <f>D23</f>
        <v>0</v>
      </c>
      <c r="H23" s="87"/>
      <c r="I23" s="87"/>
    </row>
    <row r="24" spans="1:9" ht="12.9" customHeight="1" x14ac:dyDescent="0.3">
      <c r="A24" s="107"/>
      <c r="B24" s="108"/>
      <c r="C24" s="109" t="s">
        <v>66</v>
      </c>
      <c r="D24" s="3">
        <v>0.28999999999999998</v>
      </c>
      <c r="E24" s="110"/>
      <c r="F24" s="105" t="s">
        <v>71</v>
      </c>
      <c r="G24" s="111">
        <f>SUM(G21:H21)</f>
        <v>0</v>
      </c>
      <c r="H24" s="87"/>
      <c r="I24" s="87"/>
    </row>
    <row r="25" spans="1:9" ht="12.9" customHeight="1" x14ac:dyDescent="0.3">
      <c r="A25" s="86"/>
      <c r="B25" s="86"/>
      <c r="C25" s="105" t="s">
        <v>67</v>
      </c>
      <c r="D25" s="106">
        <f>D23*D24</f>
        <v>0</v>
      </c>
      <c r="E25" s="87"/>
      <c r="F25" s="105" t="s">
        <v>69</v>
      </c>
      <c r="G25" s="106">
        <f>G23-G24</f>
        <v>0</v>
      </c>
      <c r="H25" s="87"/>
      <c r="I25" s="87"/>
    </row>
    <row r="26" spans="1:9" ht="12.9" customHeight="1" x14ac:dyDescent="0.3">
      <c r="A26" s="86"/>
      <c r="B26" s="86"/>
      <c r="C26" s="87"/>
      <c r="D26" s="87"/>
      <c r="E26" s="87"/>
      <c r="F26" s="87"/>
      <c r="G26" s="106"/>
      <c r="H26" s="87"/>
      <c r="I26" s="87"/>
    </row>
    <row r="27" spans="1:9" ht="12.9" customHeight="1" x14ac:dyDescent="0.3">
      <c r="A27" s="86"/>
      <c r="B27" s="86"/>
      <c r="C27" s="87"/>
      <c r="D27" s="87"/>
      <c r="E27" s="87"/>
      <c r="F27" s="87"/>
      <c r="G27" s="106"/>
      <c r="H27" s="87"/>
      <c r="I27" s="87"/>
    </row>
    <row r="28" spans="1:9" ht="12.9" customHeight="1" x14ac:dyDescent="0.3">
      <c r="A28" s="86"/>
      <c r="B28" s="86"/>
      <c r="C28" s="190" t="s">
        <v>166</v>
      </c>
      <c r="D28" s="190"/>
      <c r="E28" s="190"/>
      <c r="F28" s="190"/>
      <c r="G28" s="112">
        <f>IF(G25&gt;D25,D25,G25)</f>
        <v>0</v>
      </c>
      <c r="H28" s="87"/>
      <c r="I28" s="87"/>
    </row>
  </sheetData>
  <sheetProtection selectLockedCells="1"/>
  <mergeCells count="5">
    <mergeCell ref="A1:I1"/>
    <mergeCell ref="A3:C3"/>
    <mergeCell ref="D3:I3"/>
    <mergeCell ref="C28:F28"/>
    <mergeCell ref="A5:I6"/>
  </mergeCells>
  <printOptions horizontalCentered="1"/>
  <pageMargins left="0.2" right="0.2" top="0.25" bottom="0.2" header="0.5" footer="0.5"/>
  <pageSetup scale="8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8"/>
  <sheetViews>
    <sheetView showGridLines="0" showRowColHeaders="0" workbookViewId="0">
      <selection activeCell="H11" sqref="H11"/>
    </sheetView>
  </sheetViews>
  <sheetFormatPr defaultColWidth="9.109375" defaultRowHeight="12.9" customHeight="1" x14ac:dyDescent="0.3"/>
  <cols>
    <col min="1" max="1" width="4.6640625" style="1" customWidth="1"/>
    <col min="2" max="2" width="5.6640625" style="1" customWidth="1"/>
    <col min="3" max="3" width="36.6640625" style="2" customWidth="1"/>
    <col min="4" max="5" width="16.6640625" style="2" customWidth="1"/>
    <col min="6" max="6" width="17" style="2" customWidth="1"/>
    <col min="7" max="9" width="16.6640625" style="2" customWidth="1"/>
    <col min="10" max="16384" width="9.109375" style="2"/>
  </cols>
  <sheetData>
    <row r="1" spans="1:12" ht="19.5" customHeight="1" x14ac:dyDescent="0.3">
      <c r="A1" s="183" t="s">
        <v>148</v>
      </c>
      <c r="B1" s="183"/>
      <c r="C1" s="183"/>
      <c r="D1" s="183"/>
      <c r="E1" s="183"/>
      <c r="F1" s="183"/>
      <c r="G1" s="183"/>
      <c r="H1" s="183"/>
      <c r="I1" s="183"/>
    </row>
    <row r="2" spans="1:12" ht="12.9" customHeight="1" x14ac:dyDescent="0.3">
      <c r="A2" s="86"/>
      <c r="B2" s="86"/>
      <c r="C2" s="87"/>
      <c r="D2" s="87"/>
      <c r="E2" s="87"/>
      <c r="F2" s="87"/>
      <c r="G2" s="87"/>
      <c r="H2" s="87"/>
      <c r="I2" s="87"/>
    </row>
    <row r="3" spans="1:12" ht="15.75" customHeight="1" x14ac:dyDescent="0.3">
      <c r="A3" s="184" t="s">
        <v>90</v>
      </c>
      <c r="B3" s="185"/>
      <c r="C3" s="186"/>
      <c r="D3" s="187" t="str">
        <f>IFERROR('Licensing and Cost Worksheet'!E5:I5,"")</f>
        <v/>
      </c>
      <c r="E3" s="188"/>
      <c r="F3" s="188"/>
      <c r="G3" s="188"/>
      <c r="H3" s="188"/>
      <c r="I3" s="189"/>
      <c r="J3"/>
      <c r="K3"/>
      <c r="L3"/>
    </row>
    <row r="4" spans="1:12" ht="12.9" customHeight="1" x14ac:dyDescent="0.3">
      <c r="A4" s="88"/>
      <c r="B4" s="88"/>
      <c r="C4" s="87"/>
      <c r="D4" s="87"/>
      <c r="E4" s="87"/>
      <c r="F4" s="87"/>
      <c r="G4" s="87"/>
      <c r="H4" s="89"/>
      <c r="I4" s="90"/>
    </row>
    <row r="5" spans="1:12" ht="15.75" customHeight="1" x14ac:dyDescent="0.3">
      <c r="A5" s="191" t="s">
        <v>167</v>
      </c>
      <c r="B5" s="191"/>
      <c r="C5" s="191"/>
      <c r="D5" s="191"/>
      <c r="E5" s="191"/>
      <c r="F5" s="191"/>
      <c r="G5" s="191"/>
      <c r="H5" s="191"/>
      <c r="I5" s="192"/>
    </row>
    <row r="6" spans="1:12" ht="15.75" customHeight="1" x14ac:dyDescent="0.3">
      <c r="A6" s="191"/>
      <c r="B6" s="191"/>
      <c r="C6" s="191"/>
      <c r="D6" s="191"/>
      <c r="E6" s="191"/>
      <c r="F6" s="191"/>
      <c r="G6" s="191"/>
      <c r="H6" s="191"/>
      <c r="I6" s="192"/>
    </row>
    <row r="7" spans="1:12" ht="15.75" customHeight="1" x14ac:dyDescent="0.3">
      <c r="A7" s="88"/>
      <c r="B7" s="88"/>
      <c r="C7" s="87"/>
      <c r="D7" s="87"/>
      <c r="E7" s="87"/>
      <c r="F7" s="87"/>
      <c r="G7" s="87"/>
      <c r="H7" s="89"/>
      <c r="I7" s="90"/>
    </row>
    <row r="8" spans="1:12" ht="12.9" customHeight="1" x14ac:dyDescent="0.3">
      <c r="A8" s="91"/>
      <c r="B8" s="91"/>
      <c r="C8" s="92"/>
      <c r="D8" s="93" t="s">
        <v>61</v>
      </c>
      <c r="E8" s="93" t="s">
        <v>19</v>
      </c>
      <c r="F8" s="93" t="s">
        <v>20</v>
      </c>
      <c r="G8" s="93" t="s">
        <v>19</v>
      </c>
      <c r="H8" s="93" t="s">
        <v>20</v>
      </c>
      <c r="I8" s="93"/>
    </row>
    <row r="9" spans="1:12" ht="12.9" customHeight="1" x14ac:dyDescent="0.3">
      <c r="A9" s="94"/>
      <c r="B9" s="94"/>
      <c r="C9" s="95" t="s">
        <v>64</v>
      </c>
      <c r="D9" s="95" t="s">
        <v>62</v>
      </c>
      <c r="E9" s="95" t="s">
        <v>21</v>
      </c>
      <c r="F9" s="95" t="str">
        <f>+E9</f>
        <v>Funded by</v>
      </c>
      <c r="G9" s="95" t="s">
        <v>22</v>
      </c>
      <c r="H9" s="95" t="s">
        <v>21</v>
      </c>
      <c r="I9" s="95" t="s">
        <v>23</v>
      </c>
    </row>
    <row r="10" spans="1:12" ht="12.9" customHeight="1" x14ac:dyDescent="0.3">
      <c r="A10" s="96"/>
      <c r="B10" s="96"/>
      <c r="C10" s="97" t="s">
        <v>160</v>
      </c>
      <c r="D10" s="97" t="s">
        <v>13</v>
      </c>
      <c r="E10" s="97" t="s">
        <v>24</v>
      </c>
      <c r="F10" s="97" t="s">
        <v>24</v>
      </c>
      <c r="G10" s="97" t="s">
        <v>25</v>
      </c>
      <c r="H10" s="97" t="s">
        <v>25</v>
      </c>
      <c r="I10" s="97" t="s">
        <v>26</v>
      </c>
    </row>
    <row r="11" spans="1:12" ht="12.9" customHeight="1" x14ac:dyDescent="0.3">
      <c r="A11" s="98"/>
      <c r="B11" s="98">
        <v>1</v>
      </c>
      <c r="C11" s="4"/>
      <c r="D11" s="5" t="s">
        <v>55</v>
      </c>
      <c r="E11" s="113">
        <v>0</v>
      </c>
      <c r="F11" s="113">
        <v>0</v>
      </c>
      <c r="G11" s="113">
        <v>0</v>
      </c>
      <c r="H11" s="113">
        <v>0</v>
      </c>
      <c r="I11" s="99">
        <f t="shared" ref="I11:I20" si="0">SUM(E11:H11)</f>
        <v>0</v>
      </c>
    </row>
    <row r="12" spans="1:12" ht="12.9" customHeight="1" x14ac:dyDescent="0.3">
      <c r="A12" s="98"/>
      <c r="B12" s="98">
        <f t="shared" ref="B12:B20" si="1">+B11+1</f>
        <v>2</v>
      </c>
      <c r="C12" s="4"/>
      <c r="D12" s="5" t="s">
        <v>55</v>
      </c>
      <c r="E12" s="113">
        <v>0</v>
      </c>
      <c r="F12" s="113">
        <v>0</v>
      </c>
      <c r="G12" s="113">
        <v>0</v>
      </c>
      <c r="H12" s="113">
        <v>0</v>
      </c>
      <c r="I12" s="99">
        <f t="shared" si="0"/>
        <v>0</v>
      </c>
    </row>
    <row r="13" spans="1:12" ht="12.9" customHeight="1" x14ac:dyDescent="0.3">
      <c r="A13" s="98"/>
      <c r="B13" s="98">
        <f t="shared" si="1"/>
        <v>3</v>
      </c>
      <c r="C13" s="4"/>
      <c r="D13" s="5" t="s">
        <v>55</v>
      </c>
      <c r="E13" s="113">
        <v>0</v>
      </c>
      <c r="F13" s="113">
        <v>0</v>
      </c>
      <c r="G13" s="113">
        <v>0</v>
      </c>
      <c r="H13" s="113">
        <v>0</v>
      </c>
      <c r="I13" s="99">
        <f t="shared" si="0"/>
        <v>0</v>
      </c>
    </row>
    <row r="14" spans="1:12" ht="12.9" customHeight="1" x14ac:dyDescent="0.3">
      <c r="A14" s="98"/>
      <c r="B14" s="98">
        <f t="shared" si="1"/>
        <v>4</v>
      </c>
      <c r="C14" s="4"/>
      <c r="D14" s="5" t="s">
        <v>55</v>
      </c>
      <c r="E14" s="113">
        <v>0</v>
      </c>
      <c r="F14" s="113">
        <v>0</v>
      </c>
      <c r="G14" s="113">
        <v>0</v>
      </c>
      <c r="H14" s="113">
        <v>0</v>
      </c>
      <c r="I14" s="99">
        <f t="shared" si="0"/>
        <v>0</v>
      </c>
    </row>
    <row r="15" spans="1:12" ht="12.9" customHeight="1" x14ac:dyDescent="0.3">
      <c r="A15" s="98"/>
      <c r="B15" s="98">
        <f t="shared" si="1"/>
        <v>5</v>
      </c>
      <c r="C15" s="4"/>
      <c r="D15" s="5" t="s">
        <v>55</v>
      </c>
      <c r="E15" s="113">
        <v>0</v>
      </c>
      <c r="F15" s="113">
        <v>0</v>
      </c>
      <c r="G15" s="113">
        <v>0</v>
      </c>
      <c r="H15" s="113">
        <v>0</v>
      </c>
      <c r="I15" s="99">
        <f t="shared" si="0"/>
        <v>0</v>
      </c>
    </row>
    <row r="16" spans="1:12" ht="12.9" customHeight="1" x14ac:dyDescent="0.3">
      <c r="A16" s="98"/>
      <c r="B16" s="98">
        <f t="shared" si="1"/>
        <v>6</v>
      </c>
      <c r="C16" s="4"/>
      <c r="D16" s="5" t="s">
        <v>55</v>
      </c>
      <c r="E16" s="113">
        <v>0</v>
      </c>
      <c r="F16" s="113">
        <v>0</v>
      </c>
      <c r="G16" s="113">
        <v>0</v>
      </c>
      <c r="H16" s="113">
        <v>0</v>
      </c>
      <c r="I16" s="99">
        <f t="shared" si="0"/>
        <v>0</v>
      </c>
    </row>
    <row r="17" spans="1:9" ht="12.9" customHeight="1" x14ac:dyDescent="0.3">
      <c r="A17" s="98"/>
      <c r="B17" s="98">
        <f t="shared" si="1"/>
        <v>7</v>
      </c>
      <c r="C17" s="4"/>
      <c r="D17" s="5" t="s">
        <v>55</v>
      </c>
      <c r="E17" s="113">
        <v>0</v>
      </c>
      <c r="F17" s="113">
        <v>0</v>
      </c>
      <c r="G17" s="113">
        <v>0</v>
      </c>
      <c r="H17" s="113">
        <v>0</v>
      </c>
      <c r="I17" s="99">
        <f t="shared" si="0"/>
        <v>0</v>
      </c>
    </row>
    <row r="18" spans="1:9" ht="12.9" customHeight="1" x14ac:dyDescent="0.3">
      <c r="A18" s="98"/>
      <c r="B18" s="98">
        <f t="shared" si="1"/>
        <v>8</v>
      </c>
      <c r="C18" s="4"/>
      <c r="D18" s="5" t="s">
        <v>55</v>
      </c>
      <c r="E18" s="113">
        <v>0</v>
      </c>
      <c r="F18" s="113">
        <v>0</v>
      </c>
      <c r="G18" s="113">
        <v>0</v>
      </c>
      <c r="H18" s="113">
        <v>0</v>
      </c>
      <c r="I18" s="99">
        <f t="shared" si="0"/>
        <v>0</v>
      </c>
    </row>
    <row r="19" spans="1:9" ht="12.9" customHeight="1" x14ac:dyDescent="0.3">
      <c r="A19" s="98"/>
      <c r="B19" s="98">
        <f t="shared" si="1"/>
        <v>9</v>
      </c>
      <c r="C19" s="4"/>
      <c r="D19" s="5" t="s">
        <v>55</v>
      </c>
      <c r="E19" s="113">
        <v>0</v>
      </c>
      <c r="F19" s="113">
        <v>0</v>
      </c>
      <c r="G19" s="113">
        <v>0</v>
      </c>
      <c r="H19" s="113">
        <v>0</v>
      </c>
      <c r="I19" s="99">
        <f t="shared" si="0"/>
        <v>0</v>
      </c>
    </row>
    <row r="20" spans="1:9" ht="12.9" customHeight="1" x14ac:dyDescent="0.3">
      <c r="A20" s="98"/>
      <c r="B20" s="98">
        <f t="shared" si="1"/>
        <v>10</v>
      </c>
      <c r="C20" s="4"/>
      <c r="D20" s="5" t="s">
        <v>55</v>
      </c>
      <c r="E20" s="113">
        <v>0</v>
      </c>
      <c r="F20" s="113">
        <v>0</v>
      </c>
      <c r="G20" s="113">
        <v>0</v>
      </c>
      <c r="H20" s="113">
        <v>0</v>
      </c>
      <c r="I20" s="99">
        <f t="shared" si="0"/>
        <v>0</v>
      </c>
    </row>
    <row r="21" spans="1:9" ht="12.9" customHeight="1" x14ac:dyDescent="0.3">
      <c r="A21" s="98"/>
      <c r="B21" s="5"/>
      <c r="C21" s="100" t="s">
        <v>65</v>
      </c>
      <c r="D21" s="101"/>
      <c r="E21" s="102">
        <f>SUM(E11:E20)</f>
        <v>0</v>
      </c>
      <c r="F21" s="103">
        <f>SUM(F11:F20)</f>
        <v>0</v>
      </c>
      <c r="G21" s="103">
        <f>SUM(G11:G20)</f>
        <v>0</v>
      </c>
      <c r="H21" s="104">
        <f>SUM(H11:H20)</f>
        <v>0</v>
      </c>
      <c r="I21" s="104">
        <f>SUM(I11:I20)</f>
        <v>0</v>
      </c>
    </row>
    <row r="22" spans="1:9" ht="12.9" customHeight="1" x14ac:dyDescent="0.3">
      <c r="A22" s="86"/>
      <c r="B22" s="86"/>
      <c r="C22" s="87"/>
      <c r="D22" s="87"/>
      <c r="E22" s="87"/>
      <c r="F22" s="87"/>
      <c r="G22" s="87"/>
      <c r="H22" s="87"/>
      <c r="I22" s="87"/>
    </row>
    <row r="23" spans="1:9" ht="12.9" customHeight="1" x14ac:dyDescent="0.3">
      <c r="A23" s="86"/>
      <c r="B23" s="86"/>
      <c r="C23" s="105" t="s">
        <v>74</v>
      </c>
      <c r="D23" s="106">
        <f>I21</f>
        <v>0</v>
      </c>
      <c r="E23" s="87"/>
      <c r="F23" s="87" t="s">
        <v>74</v>
      </c>
      <c r="G23" s="106">
        <f>D23</f>
        <v>0</v>
      </c>
      <c r="H23" s="87"/>
      <c r="I23" s="87"/>
    </row>
    <row r="24" spans="1:9" ht="12.9" customHeight="1" x14ac:dyDescent="0.3">
      <c r="A24" s="107"/>
      <c r="B24" s="108"/>
      <c r="C24" s="109" t="s">
        <v>66</v>
      </c>
      <c r="D24" s="3">
        <v>0.84</v>
      </c>
      <c r="E24" s="110"/>
      <c r="F24" s="87" t="s">
        <v>68</v>
      </c>
      <c r="G24" s="111">
        <f>SUM(G21:H21)</f>
        <v>0</v>
      </c>
      <c r="H24" s="87"/>
      <c r="I24" s="87"/>
    </row>
    <row r="25" spans="1:9" ht="12.9" customHeight="1" x14ac:dyDescent="0.3">
      <c r="A25" s="86"/>
      <c r="B25" s="86"/>
      <c r="C25" s="105" t="s">
        <v>67</v>
      </c>
      <c r="D25" s="106">
        <f>D23*D24</f>
        <v>0</v>
      </c>
      <c r="E25" s="87"/>
      <c r="F25" s="87" t="s">
        <v>69</v>
      </c>
      <c r="G25" s="106">
        <f>G23-G24</f>
        <v>0</v>
      </c>
      <c r="H25" s="87"/>
      <c r="I25" s="87"/>
    </row>
    <row r="26" spans="1:9" ht="12.9" customHeight="1" x14ac:dyDescent="0.3">
      <c r="A26" s="86"/>
      <c r="B26" s="86"/>
      <c r="C26" s="87"/>
      <c r="D26" s="87"/>
      <c r="E26" s="87"/>
      <c r="F26" s="87"/>
      <c r="G26" s="106"/>
      <c r="H26" s="87"/>
      <c r="I26" s="87"/>
    </row>
    <row r="27" spans="1:9" ht="12.9" customHeight="1" x14ac:dyDescent="0.3">
      <c r="A27" s="86"/>
      <c r="B27" s="86"/>
      <c r="C27" s="87"/>
      <c r="D27" s="87"/>
      <c r="E27" s="87"/>
      <c r="F27" s="87"/>
      <c r="G27" s="106"/>
      <c r="H27" s="87"/>
      <c r="I27" s="87"/>
    </row>
    <row r="28" spans="1:9" ht="12.9" customHeight="1" x14ac:dyDescent="0.3">
      <c r="A28" s="86"/>
      <c r="B28" s="86"/>
      <c r="C28" s="190" t="s">
        <v>168</v>
      </c>
      <c r="D28" s="190"/>
      <c r="E28" s="190"/>
      <c r="F28" s="190"/>
      <c r="G28" s="112">
        <f>IF(G25&gt;D25,D25,G25)</f>
        <v>0</v>
      </c>
      <c r="H28" s="87"/>
      <c r="I28" s="87"/>
    </row>
  </sheetData>
  <sheetProtection selectLockedCells="1"/>
  <mergeCells count="5">
    <mergeCell ref="A1:I1"/>
    <mergeCell ref="A3:C3"/>
    <mergeCell ref="D3:I3"/>
    <mergeCell ref="C28:F28"/>
    <mergeCell ref="A5:I6"/>
  </mergeCells>
  <printOptions horizontalCentered="1"/>
  <pageMargins left="0.2" right="0.2" top="0.25" bottom="0.2" header="0.5" footer="0.5"/>
  <pageSetup scale="8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D50"/>
  <sheetViews>
    <sheetView zoomScale="90" zoomScaleNormal="90" workbookViewId="0">
      <selection activeCell="A18" sqref="A18"/>
    </sheetView>
  </sheetViews>
  <sheetFormatPr defaultRowHeight="13.2" x14ac:dyDescent="0.25"/>
  <cols>
    <col min="1" max="1" width="23.109375" customWidth="1"/>
    <col min="2" max="2" width="20.88671875" customWidth="1"/>
    <col min="3" max="3" width="24" customWidth="1"/>
    <col min="5" max="5" width="13.33203125" customWidth="1"/>
  </cols>
  <sheetData>
    <row r="2" spans="1:3" x14ac:dyDescent="0.25">
      <c r="A2" t="s">
        <v>27</v>
      </c>
      <c r="B2" t="s">
        <v>13</v>
      </c>
      <c r="C2" t="s">
        <v>63</v>
      </c>
    </row>
    <row r="3" spans="1:3" x14ac:dyDescent="0.25">
      <c r="A3" t="s">
        <v>28</v>
      </c>
      <c r="B3" t="s">
        <v>36</v>
      </c>
      <c r="C3" t="s">
        <v>52</v>
      </c>
    </row>
    <row r="4" spans="1:3" x14ac:dyDescent="0.25">
      <c r="A4" t="s">
        <v>29</v>
      </c>
      <c r="B4" t="s">
        <v>37</v>
      </c>
      <c r="C4" t="s">
        <v>53</v>
      </c>
    </row>
    <row r="5" spans="1:3" x14ac:dyDescent="0.25">
      <c r="A5" t="s">
        <v>32</v>
      </c>
      <c r="B5" t="s">
        <v>38</v>
      </c>
      <c r="C5" t="s">
        <v>54</v>
      </c>
    </row>
    <row r="6" spans="1:3" x14ac:dyDescent="0.25">
      <c r="A6" s="6" t="s">
        <v>33</v>
      </c>
      <c r="B6" t="s">
        <v>39</v>
      </c>
      <c r="C6" t="s">
        <v>55</v>
      </c>
    </row>
    <row r="7" spans="1:3" x14ac:dyDescent="0.25">
      <c r="A7" t="s">
        <v>30</v>
      </c>
      <c r="B7" t="s">
        <v>40</v>
      </c>
    </row>
    <row r="8" spans="1:3" x14ac:dyDescent="0.25">
      <c r="A8" t="s">
        <v>31</v>
      </c>
      <c r="B8" t="s">
        <v>41</v>
      </c>
    </row>
    <row r="9" spans="1:3" x14ac:dyDescent="0.25">
      <c r="A9" t="s">
        <v>75</v>
      </c>
      <c r="B9" t="s">
        <v>42</v>
      </c>
    </row>
    <row r="10" spans="1:3" x14ac:dyDescent="0.25">
      <c r="A10" t="s">
        <v>76</v>
      </c>
      <c r="B10" t="s">
        <v>43</v>
      </c>
    </row>
    <row r="11" spans="1:3" x14ac:dyDescent="0.25">
      <c r="A11" t="s">
        <v>77</v>
      </c>
      <c r="B11" t="s">
        <v>44</v>
      </c>
    </row>
    <row r="12" spans="1:3" x14ac:dyDescent="0.25">
      <c r="A12" t="s">
        <v>78</v>
      </c>
      <c r="B12" t="s">
        <v>51</v>
      </c>
    </row>
    <row r="13" spans="1:3" x14ac:dyDescent="0.25">
      <c r="A13" t="s">
        <v>56</v>
      </c>
      <c r="B13" t="s">
        <v>45</v>
      </c>
    </row>
    <row r="14" spans="1:3" x14ac:dyDescent="0.25">
      <c r="A14" t="s">
        <v>34</v>
      </c>
      <c r="B14" t="s">
        <v>46</v>
      </c>
    </row>
    <row r="15" spans="1:3" x14ac:dyDescent="0.25">
      <c r="A15" t="s">
        <v>35</v>
      </c>
      <c r="B15" t="s">
        <v>47</v>
      </c>
    </row>
    <row r="16" spans="1:3" x14ac:dyDescent="0.25">
      <c r="A16" s="143" t="s">
        <v>220</v>
      </c>
      <c r="B16" t="s">
        <v>57</v>
      </c>
    </row>
    <row r="17" spans="1:4" x14ac:dyDescent="0.25">
      <c r="A17" s="143" t="s">
        <v>221</v>
      </c>
      <c r="B17" t="s">
        <v>58</v>
      </c>
    </row>
    <row r="18" spans="1:4" x14ac:dyDescent="0.25">
      <c r="B18" t="s">
        <v>59</v>
      </c>
    </row>
    <row r="19" spans="1:4" x14ac:dyDescent="0.25">
      <c r="B19" t="s">
        <v>60</v>
      </c>
    </row>
    <row r="20" spans="1:4" x14ac:dyDescent="0.25">
      <c r="B20" t="s">
        <v>48</v>
      </c>
    </row>
    <row r="21" spans="1:4" x14ac:dyDescent="0.25">
      <c r="B21" t="s">
        <v>49</v>
      </c>
    </row>
    <row r="22" spans="1:4" x14ac:dyDescent="0.25">
      <c r="B22" t="s">
        <v>50</v>
      </c>
    </row>
    <row r="23" spans="1:4" x14ac:dyDescent="0.25">
      <c r="B23" s="143"/>
    </row>
    <row r="27" spans="1:4" x14ac:dyDescent="0.25">
      <c r="C27" t="s">
        <v>13</v>
      </c>
      <c r="D27" t="s">
        <v>95</v>
      </c>
    </row>
    <row r="28" spans="1:4" x14ac:dyDescent="0.25">
      <c r="B28" t="s">
        <v>107</v>
      </c>
      <c r="C28" t="s">
        <v>46</v>
      </c>
      <c r="D28">
        <v>159100</v>
      </c>
    </row>
    <row r="29" spans="1:4" x14ac:dyDescent="0.25">
      <c r="B29" t="s">
        <v>106</v>
      </c>
      <c r="C29" t="s">
        <v>45</v>
      </c>
      <c r="D29">
        <v>158000</v>
      </c>
    </row>
    <row r="30" spans="1:4" x14ac:dyDescent="0.25">
      <c r="B30" t="s">
        <v>102</v>
      </c>
      <c r="C30" t="s">
        <v>42</v>
      </c>
      <c r="D30">
        <v>158000</v>
      </c>
    </row>
    <row r="31" spans="1:4" x14ac:dyDescent="0.25">
      <c r="B31" t="s">
        <v>101</v>
      </c>
      <c r="C31" t="s">
        <v>41</v>
      </c>
      <c r="D31">
        <v>158000</v>
      </c>
    </row>
    <row r="32" spans="1:4" x14ac:dyDescent="0.25">
      <c r="B32" t="s">
        <v>96</v>
      </c>
      <c r="C32" t="s">
        <v>36</v>
      </c>
      <c r="D32">
        <v>152000</v>
      </c>
    </row>
    <row r="33" spans="2:4" x14ac:dyDescent="0.25">
      <c r="B33" t="s">
        <v>76</v>
      </c>
      <c r="C33" t="s">
        <v>58</v>
      </c>
      <c r="D33">
        <v>213000</v>
      </c>
    </row>
    <row r="34" spans="2:4" x14ac:dyDescent="0.25">
      <c r="B34" t="s">
        <v>97</v>
      </c>
      <c r="C34" t="s">
        <v>37</v>
      </c>
      <c r="D34">
        <v>156100</v>
      </c>
    </row>
    <row r="35" spans="2:4" x14ac:dyDescent="0.25">
      <c r="B35" t="s">
        <v>98</v>
      </c>
      <c r="C35" t="s">
        <v>38</v>
      </c>
      <c r="D35">
        <v>156200</v>
      </c>
    </row>
    <row r="36" spans="2:4" x14ac:dyDescent="0.25">
      <c r="B36" t="s">
        <v>105</v>
      </c>
      <c r="C36" t="s">
        <v>51</v>
      </c>
      <c r="D36">
        <v>158000</v>
      </c>
    </row>
    <row r="37" spans="2:4" x14ac:dyDescent="0.25">
      <c r="B37" t="s">
        <v>35</v>
      </c>
      <c r="C37" t="s">
        <v>50</v>
      </c>
      <c r="D37">
        <v>223300</v>
      </c>
    </row>
    <row r="38" spans="2:4" x14ac:dyDescent="0.25">
      <c r="B38" t="s">
        <v>29</v>
      </c>
      <c r="C38" t="s">
        <v>50</v>
      </c>
      <c r="D38">
        <v>223300</v>
      </c>
    </row>
    <row r="39" spans="2:4" x14ac:dyDescent="0.25">
      <c r="B39" t="s">
        <v>77</v>
      </c>
      <c r="C39" t="s">
        <v>59</v>
      </c>
      <c r="D39">
        <v>214000</v>
      </c>
    </row>
    <row r="40" spans="2:4" x14ac:dyDescent="0.25">
      <c r="B40" t="s">
        <v>103</v>
      </c>
      <c r="C40" t="s">
        <v>43</v>
      </c>
      <c r="D40">
        <v>158000</v>
      </c>
    </row>
    <row r="41" spans="2:4" x14ac:dyDescent="0.25">
      <c r="B41" t="s">
        <v>104</v>
      </c>
      <c r="C41" t="s">
        <v>44</v>
      </c>
      <c r="D41">
        <v>158000</v>
      </c>
    </row>
    <row r="42" spans="2:4" x14ac:dyDescent="0.25">
      <c r="B42" t="s">
        <v>56</v>
      </c>
      <c r="C42" t="s">
        <v>48</v>
      </c>
      <c r="D42">
        <v>218100</v>
      </c>
    </row>
    <row r="43" spans="2:4" x14ac:dyDescent="0.25">
      <c r="B43" t="s">
        <v>78</v>
      </c>
      <c r="C43" t="s">
        <v>60</v>
      </c>
      <c r="D43">
        <v>215000</v>
      </c>
    </row>
    <row r="44" spans="2:4" x14ac:dyDescent="0.25">
      <c r="B44" t="s">
        <v>34</v>
      </c>
      <c r="C44" t="s">
        <v>49</v>
      </c>
      <c r="D44">
        <v>218200</v>
      </c>
    </row>
    <row r="45" spans="2:4" x14ac:dyDescent="0.25">
      <c r="B45" t="s">
        <v>99</v>
      </c>
      <c r="C45" t="s">
        <v>39</v>
      </c>
      <c r="D45">
        <v>156600</v>
      </c>
    </row>
    <row r="46" spans="2:4" x14ac:dyDescent="0.25">
      <c r="B46" t="s">
        <v>108</v>
      </c>
      <c r="C46" t="s">
        <v>47</v>
      </c>
      <c r="D46">
        <v>159200</v>
      </c>
    </row>
    <row r="47" spans="2:4" x14ac:dyDescent="0.25">
      <c r="B47" t="s">
        <v>75</v>
      </c>
      <c r="C47" t="s">
        <v>57</v>
      </c>
      <c r="D47">
        <v>212000</v>
      </c>
    </row>
    <row r="48" spans="2:4" x14ac:dyDescent="0.25">
      <c r="B48" t="s">
        <v>100</v>
      </c>
      <c r="C48" t="s">
        <v>40</v>
      </c>
      <c r="D48">
        <v>156700</v>
      </c>
    </row>
    <row r="49" spans="2:4" x14ac:dyDescent="0.25">
      <c r="B49" s="143" t="s">
        <v>219</v>
      </c>
      <c r="C49" s="143" t="s">
        <v>218</v>
      </c>
      <c r="D49">
        <v>436000</v>
      </c>
    </row>
    <row r="50" spans="2:4" x14ac:dyDescent="0.25">
      <c r="B50" s="143"/>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Instructions</vt:lpstr>
      <vt:lpstr>Licensing and Cost Worksheet</vt:lpstr>
      <vt:lpstr>Social Worker</vt:lpstr>
      <vt:lpstr>Guidance Counselor</vt:lpstr>
      <vt:lpstr>Nurse</vt:lpstr>
      <vt:lpstr>Psychologist</vt:lpstr>
      <vt:lpstr>values</vt:lpstr>
      <vt:lpstr>Act</vt:lpstr>
      <vt:lpstr>Assignment</vt:lpstr>
      <vt:lpstr>Position</vt:lpstr>
      <vt:lpstr>'Guidance Counselor'!Print_Area</vt:lpstr>
      <vt:lpstr>'Licensing and Cost Worksheet'!Print_Area</vt:lpstr>
      <vt:lpstr>Nurse!Print_Area</vt:lpstr>
      <vt:lpstr>Psychologist!Print_Area</vt:lpstr>
      <vt:lpstr>'Social Worker'!Print_Area</vt:lpstr>
    </vt:vector>
  </TitlesOfParts>
  <Company>Ames/Larson 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special ed claim annual report PI-1505-SE</dc:title>
  <dc:subject>charter special ed claim PI-1505-SE</dc:subject>
  <dc:creator>Lori Ames</dc:creator>
  <cp:keywords>charter special education annual report claim PI-1505-SE</cp:keywords>
  <dc:description>charter special education annual report PI-1505-SE, categorical aid claim</dc:description>
  <cp:lastModifiedBy>Cruz, Ricardo  DPI</cp:lastModifiedBy>
  <cp:lastPrinted>2011-07-15T12:01:31Z</cp:lastPrinted>
  <dcterms:created xsi:type="dcterms:W3CDTF">2009-05-28T12:30:17Z</dcterms:created>
  <dcterms:modified xsi:type="dcterms:W3CDTF">2023-02-17T17:00:49Z</dcterms:modified>
  <cp:category>charter special ed claim PI-1505-SE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388213510</vt:i4>
  </property>
  <property fmtid="{D5CDD505-2E9C-101B-9397-08002B2CF9AE}" pid="3" name="_NewReviewCycle">
    <vt:lpwstr/>
  </property>
  <property fmtid="{D5CDD505-2E9C-101B-9397-08002B2CF9AE}" pid="4" name="_EmailSubject">
    <vt:lpwstr>2r Charter claim</vt:lpwstr>
  </property>
  <property fmtid="{D5CDD505-2E9C-101B-9397-08002B2CF9AE}" pid="5" name="_AuthorEmail">
    <vt:lpwstr>Michele.Tessner@dpi.wi.gov</vt:lpwstr>
  </property>
  <property fmtid="{D5CDD505-2E9C-101B-9397-08002B2CF9AE}" pid="6" name="_AuthorEmailDisplayName">
    <vt:lpwstr>Tessner, Michele G.  DPI</vt:lpwstr>
  </property>
  <property fmtid="{D5CDD505-2E9C-101B-9397-08002B2CF9AE}" pid="7" name="_ReviewingToolsShownOnce">
    <vt:lpwstr/>
  </property>
</Properties>
</file>