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FT\Categorical Aids\Transportation\2024 Aid Payments\"/>
    </mc:Choice>
  </mc:AlternateContent>
  <xr:revisionPtr revIDLastSave="0" documentId="13_ncr:1_{A08547C1-2483-483E-9898-CC1035DFCCBD}" xr6:coauthVersionLast="47" xr6:coauthVersionMax="47" xr10:uidLastSave="{00000000-0000-0000-0000-000000000000}"/>
  <bookViews>
    <workbookView xWindow="-28920" yWindow="-120" windowWidth="29040" windowHeight="15840" xr2:uid="{9AE2B923-DD6D-426D-BA64-16886D080B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6" i="1" l="1"/>
  <c r="D434" i="1"/>
  <c r="J431" i="1"/>
  <c r="I431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D435" i="1" l="1"/>
  <c r="E435" i="1" s="1"/>
  <c r="G431" i="1"/>
  <c r="K431" i="1"/>
  <c r="L166" i="1" s="1"/>
  <c r="D437" i="1" l="1"/>
  <c r="E437" i="1" s="1"/>
  <c r="E436" i="1"/>
  <c r="L334" i="1"/>
  <c r="L183" i="1"/>
  <c r="L313" i="1"/>
  <c r="L272" i="1"/>
  <c r="L216" i="1"/>
  <c r="L286" i="1"/>
  <c r="L337" i="1"/>
  <c r="L174" i="1"/>
  <c r="L310" i="1"/>
  <c r="L293" i="1"/>
  <c r="L366" i="1"/>
  <c r="L237" i="1"/>
  <c r="L10" i="1"/>
  <c r="L404" i="1"/>
  <c r="L170" i="1"/>
  <c r="L186" i="1"/>
  <c r="L300" i="1"/>
  <c r="L418" i="1"/>
  <c r="L394" i="1"/>
  <c r="L382" i="1"/>
  <c r="L232" i="1"/>
  <c r="L241" i="1"/>
  <c r="L342" i="1"/>
  <c r="L176" i="1"/>
  <c r="L402" i="1"/>
  <c r="L172" i="1"/>
  <c r="L302" i="1"/>
  <c r="L416" i="1"/>
  <c r="L378" i="1"/>
  <c r="L180" i="1"/>
  <c r="L198" i="1"/>
  <c r="L406" i="1"/>
  <c r="L335" i="1"/>
  <c r="L178" i="1"/>
  <c r="L179" i="1"/>
  <c r="L99" i="1"/>
  <c r="L320" i="1"/>
  <c r="L267" i="1"/>
  <c r="L254" i="1"/>
  <c r="L199" i="1"/>
  <c r="L284" i="1"/>
  <c r="L303" i="1"/>
  <c r="L87" i="1"/>
  <c r="L422" i="1"/>
  <c r="L392" i="1"/>
  <c r="L330" i="1"/>
  <c r="L252" i="1"/>
  <c r="L317" i="1"/>
  <c r="L213" i="1"/>
  <c r="L236" i="1"/>
  <c r="L58" i="1"/>
  <c r="L91" i="1"/>
  <c r="L305" i="1"/>
  <c r="L400" i="1"/>
  <c r="L187" i="1"/>
  <c r="L219" i="1"/>
  <c r="L261" i="1"/>
  <c r="L168" i="1"/>
  <c r="L345" i="1"/>
  <c r="L420" i="1"/>
  <c r="L368" i="1"/>
  <c r="L398" i="1"/>
  <c r="L396" i="1"/>
  <c r="L221" i="1"/>
  <c r="L319" i="1"/>
  <c r="L227" i="1"/>
  <c r="L50" i="1"/>
  <c r="L26" i="1"/>
  <c r="L265" i="1"/>
  <c r="L338" i="1"/>
  <c r="L245" i="1"/>
  <c r="L230" i="1"/>
  <c r="L202" i="1"/>
  <c r="L204" i="1"/>
  <c r="L71" i="1"/>
  <c r="L355" i="1"/>
  <c r="L295" i="1"/>
  <c r="L290" i="1"/>
  <c r="L282" i="1"/>
  <c r="L271" i="1"/>
  <c r="L259" i="1"/>
  <c r="L255" i="1"/>
  <c r="L251" i="1"/>
  <c r="L247" i="1"/>
  <c r="L429" i="1"/>
  <c r="L421" i="1"/>
  <c r="L413" i="1"/>
  <c r="L405" i="1"/>
  <c r="L397" i="1"/>
  <c r="L389" i="1"/>
  <c r="L381" i="1"/>
  <c r="L373" i="1"/>
  <c r="L365" i="1"/>
  <c r="L357" i="1"/>
  <c r="L285" i="1"/>
  <c r="L277" i="1"/>
  <c r="L274" i="1"/>
  <c r="L266" i="1"/>
  <c r="L263" i="1"/>
  <c r="K434" i="1"/>
  <c r="K435" i="1" s="1"/>
  <c r="L307" i="1"/>
  <c r="L419" i="1"/>
  <c r="L407" i="1"/>
  <c r="L401" i="1"/>
  <c r="L225" i="1"/>
  <c r="L209" i="1"/>
  <c r="L205" i="1"/>
  <c r="L201" i="1"/>
  <c r="L197" i="1"/>
  <c r="L193" i="1"/>
  <c r="L425" i="1"/>
  <c r="L379" i="1"/>
  <c r="L367" i="1"/>
  <c r="L361" i="1"/>
  <c r="L315" i="1"/>
  <c r="L387" i="1"/>
  <c r="L375" i="1"/>
  <c r="L369" i="1"/>
  <c r="L347" i="1"/>
  <c r="L289" i="1"/>
  <c r="L415" i="1"/>
  <c r="L395" i="1"/>
  <c r="L385" i="1"/>
  <c r="L341" i="1"/>
  <c r="L278" i="1"/>
  <c r="L258" i="1"/>
  <c r="L249" i="1"/>
  <c r="L231" i="1"/>
  <c r="L151" i="1"/>
  <c r="L148" i="1"/>
  <c r="L141" i="1"/>
  <c r="L137" i="1"/>
  <c r="L133" i="1"/>
  <c r="L129" i="1"/>
  <c r="L125" i="1"/>
  <c r="L121" i="1"/>
  <c r="L117" i="1"/>
  <c r="L109" i="1"/>
  <c r="L105" i="1"/>
  <c r="L101" i="1"/>
  <c r="L97" i="1"/>
  <c r="L93" i="1"/>
  <c r="L89" i="1"/>
  <c r="L85" i="1"/>
  <c r="L81" i="1"/>
  <c r="L77" i="1"/>
  <c r="L73" i="1"/>
  <c r="L69" i="1"/>
  <c r="L65" i="1"/>
  <c r="L411" i="1"/>
  <c r="L371" i="1"/>
  <c r="L323" i="1"/>
  <c r="L297" i="1"/>
  <c r="L287" i="1"/>
  <c r="L275" i="1"/>
  <c r="L238" i="1"/>
  <c r="L233" i="1"/>
  <c r="L210" i="1"/>
  <c r="L113" i="1"/>
  <c r="L391" i="1"/>
  <c r="L235" i="1"/>
  <c r="L223" i="1"/>
  <c r="L427" i="1"/>
  <c r="L417" i="1"/>
  <c r="L377" i="1"/>
  <c r="L351" i="1"/>
  <c r="L291" i="1"/>
  <c r="L279" i="1"/>
  <c r="L264" i="1"/>
  <c r="L215" i="1"/>
  <c r="L423" i="1"/>
  <c r="L403" i="1"/>
  <c r="L363" i="1"/>
  <c r="L331" i="1"/>
  <c r="L262" i="1"/>
  <c r="L257" i="1"/>
  <c r="L250" i="1"/>
  <c r="L239" i="1"/>
  <c r="L333" i="1"/>
  <c r="L243" i="1"/>
  <c r="L359" i="1"/>
  <c r="L184" i="1"/>
  <c r="L393" i="1"/>
  <c r="L339" i="1"/>
  <c r="L160" i="1"/>
  <c r="L147" i="1"/>
  <c r="L76" i="1"/>
  <c r="L57" i="1"/>
  <c r="L49" i="1"/>
  <c r="L41" i="1"/>
  <c r="L33" i="1"/>
  <c r="L25" i="1"/>
  <c r="L17" i="1"/>
  <c r="L144" i="1"/>
  <c r="L140" i="1"/>
  <c r="L273" i="1"/>
  <c r="L399" i="1"/>
  <c r="L142" i="1"/>
  <c r="L138" i="1"/>
  <c r="L134" i="1"/>
  <c r="L130" i="1"/>
  <c r="L126" i="1"/>
  <c r="L122" i="1"/>
  <c r="L118" i="1"/>
  <c r="L114" i="1"/>
  <c r="L110" i="1"/>
  <c r="L106" i="1"/>
  <c r="L226" i="1"/>
  <c r="L182" i="1"/>
  <c r="L143" i="1"/>
  <c r="L131" i="1"/>
  <c r="L128" i="1"/>
  <c r="L102" i="1"/>
  <c r="L78" i="1"/>
  <c r="L37" i="1"/>
  <c r="L13" i="1"/>
  <c r="L218" i="1"/>
  <c r="L156" i="1"/>
  <c r="L108" i="1"/>
  <c r="L152" i="1"/>
  <c r="L119" i="1"/>
  <c r="L116" i="1"/>
  <c r="L92" i="1"/>
  <c r="L82" i="1"/>
  <c r="L80" i="1"/>
  <c r="L60" i="1"/>
  <c r="L52" i="1"/>
  <c r="L44" i="1"/>
  <c r="L36" i="1"/>
  <c r="L28" i="1"/>
  <c r="L20" i="1"/>
  <c r="L12" i="1"/>
  <c r="L64" i="1"/>
  <c r="L40" i="1"/>
  <c r="L32" i="1"/>
  <c r="L21" i="1"/>
  <c r="L100" i="1"/>
  <c r="L301" i="1"/>
  <c r="L139" i="1"/>
  <c r="L136" i="1"/>
  <c r="L107" i="1"/>
  <c r="L104" i="1"/>
  <c r="L94" i="1"/>
  <c r="L66" i="1"/>
  <c r="L56" i="1"/>
  <c r="L48" i="1"/>
  <c r="L24" i="1"/>
  <c r="L16" i="1"/>
  <c r="L88" i="1"/>
  <c r="L53" i="1"/>
  <c r="L29" i="1"/>
  <c r="L150" i="1"/>
  <c r="L90" i="1"/>
  <c r="L383" i="1"/>
  <c r="L281" i="1"/>
  <c r="L127" i="1"/>
  <c r="L124" i="1"/>
  <c r="L45" i="1"/>
  <c r="L115" i="1"/>
  <c r="L112" i="1"/>
  <c r="L96" i="1"/>
  <c r="L86" i="1"/>
  <c r="L84" i="1"/>
  <c r="L75" i="1"/>
  <c r="L123" i="1"/>
  <c r="L61" i="1"/>
  <c r="L135" i="1"/>
  <c r="L132" i="1"/>
  <c r="L103" i="1"/>
  <c r="L98" i="1"/>
  <c r="L72" i="1"/>
  <c r="L68" i="1"/>
  <c r="L409" i="1"/>
  <c r="L120" i="1"/>
  <c r="L111" i="1"/>
  <c r="L18" i="1"/>
  <c r="L15" i="1"/>
  <c r="L19" i="1"/>
  <c r="L14" i="1"/>
  <c r="L372" i="1"/>
  <c r="L43" i="1"/>
  <c r="L207" i="1"/>
  <c r="L67" i="1"/>
  <c r="L155" i="1"/>
  <c r="L224" i="1"/>
  <c r="L200" i="1"/>
  <c r="L195" i="1"/>
  <c r="L390" i="1"/>
  <c r="L181" i="1"/>
  <c r="L356" i="1"/>
  <c r="L145" i="1"/>
  <c r="L192" i="1"/>
  <c r="L253" i="1"/>
  <c r="L154" i="1"/>
  <c r="L196" i="1"/>
  <c r="L256" i="1"/>
  <c r="L269" i="1"/>
  <c r="L358" i="1"/>
  <c r="L348" i="1"/>
  <c r="L362" i="1"/>
  <c r="L322" i="1"/>
  <c r="L304" i="1"/>
  <c r="L349" i="1"/>
  <c r="L376" i="1"/>
  <c r="L408" i="1"/>
  <c r="L424" i="1"/>
  <c r="L318" i="1"/>
  <c r="L350" i="1"/>
  <c r="L428" i="1"/>
  <c r="L35" i="1"/>
  <c r="L268" i="1"/>
  <c r="L169" i="1"/>
  <c r="L171" i="1"/>
  <c r="L173" i="1"/>
  <c r="L352" i="1"/>
  <c r="L328" i="1"/>
  <c r="L414" i="1"/>
  <c r="L55" i="1"/>
  <c r="L42" i="1"/>
  <c r="L27" i="1"/>
  <c r="L31" i="1"/>
  <c r="L22" i="1"/>
  <c r="L191" i="1"/>
  <c r="L211" i="1"/>
  <c r="L234" i="1"/>
  <c r="L248" i="1"/>
  <c r="L242" i="1"/>
  <c r="L167" i="1"/>
  <c r="L206" i="1"/>
  <c r="L311" i="1"/>
  <c r="L162" i="1"/>
  <c r="L229" i="1"/>
  <c r="L344" i="1"/>
  <c r="L283" i="1"/>
  <c r="L212" i="1"/>
  <c r="L308" i="1"/>
  <c r="L280" i="1"/>
  <c r="L386" i="1"/>
  <c r="L332" i="1"/>
  <c r="L312" i="1"/>
  <c r="L410" i="1"/>
  <c r="L426" i="1"/>
  <c r="L321" i="1"/>
  <c r="L353" i="1"/>
  <c r="L314" i="1"/>
  <c r="L39" i="1"/>
  <c r="L54" i="1"/>
  <c r="L38" i="1"/>
  <c r="L306" i="1"/>
  <c r="L74" i="1"/>
  <c r="L158" i="1"/>
  <c r="L161" i="1"/>
  <c r="L324" i="1"/>
  <c r="L329" i="1"/>
  <c r="L59" i="1"/>
  <c r="L188" i="1"/>
  <c r="L23" i="1"/>
  <c r="L11" i="1"/>
  <c r="L51" i="1"/>
  <c r="L177" i="1"/>
  <c r="L46" i="1"/>
  <c r="L146" i="1"/>
  <c r="L30" i="1"/>
  <c r="L95" i="1"/>
  <c r="L276" i="1"/>
  <c r="L153" i="1"/>
  <c r="L299" i="1"/>
  <c r="L214" i="1"/>
  <c r="L246" i="1"/>
  <c r="L316" i="1"/>
  <c r="L380" i="1"/>
  <c r="L244" i="1"/>
  <c r="L157" i="1"/>
  <c r="L208" i="1"/>
  <c r="L164" i="1"/>
  <c r="L240" i="1"/>
  <c r="L388" i="1"/>
  <c r="L228" i="1"/>
  <c r="L364" i="1"/>
  <c r="L360" i="1"/>
  <c r="L412" i="1"/>
  <c r="L326" i="1"/>
  <c r="L288" i="1"/>
  <c r="L70" i="1"/>
  <c r="L298" i="1"/>
  <c r="L175" i="1"/>
  <c r="L222" i="1"/>
  <c r="L217" i="1"/>
  <c r="L203" i="1"/>
  <c r="L292" i="1"/>
  <c r="L370" i="1"/>
  <c r="L384" i="1"/>
  <c r="L296" i="1"/>
  <c r="L62" i="1"/>
  <c r="L346" i="1"/>
  <c r="L220" i="1"/>
  <c r="L194" i="1"/>
  <c r="L270" i="1"/>
  <c r="L374" i="1"/>
  <c r="L190" i="1"/>
  <c r="L325" i="1"/>
  <c r="L165" i="1"/>
  <c r="L63" i="1"/>
  <c r="L83" i="1"/>
  <c r="L163" i="1"/>
  <c r="L34" i="1"/>
  <c r="L340" i="1"/>
  <c r="L343" i="1"/>
  <c r="L189" i="1"/>
  <c r="L260" i="1"/>
  <c r="L354" i="1"/>
  <c r="L185" i="1"/>
  <c r="L294" i="1"/>
  <c r="L149" i="1"/>
  <c r="L336" i="1"/>
  <c r="L327" i="1"/>
  <c r="L47" i="1"/>
  <c r="L309" i="1"/>
  <c r="L159" i="1"/>
  <c r="L79" i="1"/>
  <c r="L431" i="1" l="1"/>
  <c r="K437" i="1"/>
  <c r="N81" i="1" s="1"/>
  <c r="O81" i="1" s="1"/>
  <c r="L435" i="1"/>
  <c r="N40" i="1"/>
  <c r="O40" i="1" s="1"/>
  <c r="N287" i="1"/>
  <c r="O287" i="1" s="1"/>
  <c r="N255" i="1"/>
  <c r="O255" i="1" s="1"/>
  <c r="N364" i="1" l="1"/>
  <c r="O364" i="1" s="1"/>
  <c r="N218" i="1"/>
  <c r="O218" i="1" s="1"/>
  <c r="N163" i="1"/>
  <c r="O163" i="1" s="1"/>
  <c r="N118" i="1"/>
  <c r="O118" i="1" s="1"/>
  <c r="N173" i="1"/>
  <c r="O173" i="1" s="1"/>
  <c r="N251" i="1"/>
  <c r="O251" i="1" s="1"/>
  <c r="N399" i="1"/>
  <c r="O399" i="1" s="1"/>
  <c r="N423" i="1"/>
  <c r="O423" i="1" s="1"/>
  <c r="N135" i="1"/>
  <c r="O135" i="1" s="1"/>
  <c r="N25" i="1"/>
  <c r="O25" i="1" s="1"/>
  <c r="N222" i="1"/>
  <c r="O222" i="1" s="1"/>
  <c r="N389" i="1"/>
  <c r="O389" i="1" s="1"/>
  <c r="N223" i="1"/>
  <c r="O223" i="1" s="1"/>
  <c r="N104" i="1"/>
  <c r="O104" i="1" s="1"/>
  <c r="N386" i="1"/>
  <c r="O386" i="1" s="1"/>
  <c r="N340" i="1"/>
  <c r="O340" i="1" s="1"/>
  <c r="N381" i="1"/>
  <c r="O381" i="1" s="1"/>
  <c r="N76" i="1"/>
  <c r="O76" i="1" s="1"/>
  <c r="N145" i="1"/>
  <c r="O145" i="1" s="1"/>
  <c r="N124" i="1"/>
  <c r="O124" i="1" s="1"/>
  <c r="N44" i="1"/>
  <c r="O44" i="1" s="1"/>
  <c r="N119" i="1"/>
  <c r="O119" i="1" s="1"/>
  <c r="N421" i="1"/>
  <c r="O421" i="1" s="1"/>
  <c r="N70" i="1"/>
  <c r="O70" i="1" s="1"/>
  <c r="N266" i="1"/>
  <c r="O266" i="1" s="1"/>
  <c r="N215" i="1"/>
  <c r="O215" i="1" s="1"/>
  <c r="N45" i="1"/>
  <c r="O45" i="1" s="1"/>
  <c r="N39" i="1"/>
  <c r="O39" i="1" s="1"/>
  <c r="N336" i="1"/>
  <c r="O336" i="1" s="1"/>
  <c r="N263" i="1"/>
  <c r="O263" i="1" s="1"/>
  <c r="N140" i="1"/>
  <c r="O140" i="1" s="1"/>
  <c r="N348" i="1"/>
  <c r="O348" i="1" s="1"/>
  <c r="N34" i="1"/>
  <c r="O34" i="1" s="1"/>
  <c r="N314" i="1"/>
  <c r="O314" i="1" s="1"/>
  <c r="N155" i="1"/>
  <c r="O155" i="1" s="1"/>
  <c r="N224" i="1"/>
  <c r="O224" i="1" s="1"/>
  <c r="N411" i="1"/>
  <c r="O411" i="1" s="1"/>
  <c r="N407" i="1"/>
  <c r="O407" i="1" s="1"/>
  <c r="N209" i="1"/>
  <c r="O209" i="1" s="1"/>
  <c r="N147" i="1"/>
  <c r="O147" i="1" s="1"/>
  <c r="N120" i="1"/>
  <c r="O120" i="1" s="1"/>
  <c r="N329" i="1"/>
  <c r="O329" i="1" s="1"/>
  <c r="N259" i="1"/>
  <c r="O259" i="1" s="1"/>
  <c r="N205" i="1"/>
  <c r="O205" i="1" s="1"/>
  <c r="N108" i="1"/>
  <c r="O108" i="1" s="1"/>
  <c r="N352" i="1"/>
  <c r="O352" i="1" s="1"/>
  <c r="N229" i="1"/>
  <c r="O229" i="1" s="1"/>
  <c r="N373" i="1"/>
  <c r="O373" i="1" s="1"/>
  <c r="N192" i="1"/>
  <c r="O192" i="1" s="1"/>
  <c r="N234" i="1"/>
  <c r="O234" i="1" s="1"/>
  <c r="N78" i="1"/>
  <c r="O78" i="1" s="1"/>
  <c r="N291" i="1"/>
  <c r="O291" i="1" s="1"/>
  <c r="N130" i="1"/>
  <c r="O130" i="1" s="1"/>
  <c r="N361" i="1"/>
  <c r="O361" i="1" s="1"/>
  <c r="N144" i="1"/>
  <c r="O144" i="1" s="1"/>
  <c r="N146" i="1"/>
  <c r="O146" i="1" s="1"/>
  <c r="N52" i="1"/>
  <c r="O52" i="1" s="1"/>
  <c r="N38" i="1"/>
  <c r="O38" i="1" s="1"/>
  <c r="N19" i="1"/>
  <c r="O19" i="1" s="1"/>
  <c r="N395" i="1"/>
  <c r="O395" i="1" s="1"/>
  <c r="N95" i="1"/>
  <c r="O95" i="1" s="1"/>
  <c r="N295" i="1"/>
  <c r="O295" i="1" s="1"/>
  <c r="N127" i="1"/>
  <c r="O127" i="1" s="1"/>
  <c r="N248" i="1"/>
  <c r="O248" i="1" s="1"/>
  <c r="N148" i="1"/>
  <c r="O148" i="1" s="1"/>
  <c r="N156" i="1"/>
  <c r="O156" i="1" s="1"/>
  <c r="N358" i="1"/>
  <c r="O358" i="1" s="1"/>
  <c r="N228" i="1"/>
  <c r="O228" i="1" s="1"/>
  <c r="N46" i="1"/>
  <c r="O46" i="1" s="1"/>
  <c r="N275" i="1"/>
  <c r="O275" i="1" s="1"/>
  <c r="N29" i="1"/>
  <c r="O29" i="1" s="1"/>
  <c r="N332" i="1"/>
  <c r="O332" i="1" s="1"/>
  <c r="N217" i="1"/>
  <c r="O217" i="1" s="1"/>
  <c r="N137" i="1"/>
  <c r="O137" i="1" s="1"/>
  <c r="N197" i="1"/>
  <c r="O197" i="1" s="1"/>
  <c r="N167" i="1"/>
  <c r="O167" i="1" s="1"/>
  <c r="N292" i="1"/>
  <c r="O292" i="1" s="1"/>
  <c r="N158" i="1"/>
  <c r="O158" i="1" s="1"/>
  <c r="N207" i="1"/>
  <c r="O207" i="1" s="1"/>
  <c r="N385" i="1"/>
  <c r="O385" i="1" s="1"/>
  <c r="N191" i="1"/>
  <c r="O191" i="1" s="1"/>
  <c r="N244" i="1"/>
  <c r="O244" i="1" s="1"/>
  <c r="N309" i="1"/>
  <c r="O309" i="1" s="1"/>
  <c r="N139" i="1"/>
  <c r="O139" i="1" s="1"/>
  <c r="N143" i="1"/>
  <c r="O143" i="1" s="1"/>
  <c r="N356" i="1"/>
  <c r="O356" i="1" s="1"/>
  <c r="N316" i="1"/>
  <c r="O316" i="1" s="1"/>
  <c r="N88" i="1"/>
  <c r="O88" i="1" s="1"/>
  <c r="N73" i="1"/>
  <c r="O73" i="1" s="1"/>
  <c r="N32" i="1"/>
  <c r="O32" i="1" s="1"/>
  <c r="N162" i="1"/>
  <c r="O162" i="1" s="1"/>
  <c r="N195" i="1"/>
  <c r="O195" i="1" s="1"/>
  <c r="N77" i="1"/>
  <c r="O77" i="1" s="1"/>
  <c r="N60" i="1"/>
  <c r="O60" i="1" s="1"/>
  <c r="N424" i="1"/>
  <c r="O424" i="1" s="1"/>
  <c r="N175" i="1"/>
  <c r="O175" i="1" s="1"/>
  <c r="N245" i="1"/>
  <c r="O245" i="1" s="1"/>
  <c r="N427" i="1"/>
  <c r="O427" i="1" s="1"/>
  <c r="N115" i="1"/>
  <c r="O115" i="1" s="1"/>
  <c r="N30" i="1"/>
  <c r="O30" i="1" s="1"/>
  <c r="N264" i="1"/>
  <c r="O264" i="1" s="1"/>
  <c r="N243" i="1"/>
  <c r="O243" i="1" s="1"/>
  <c r="N233" i="1"/>
  <c r="O233" i="1" s="1"/>
  <c r="N80" i="1"/>
  <c r="O80" i="1" s="1"/>
  <c r="N279" i="1"/>
  <c r="O279" i="1" s="1"/>
  <c r="N405" i="1"/>
  <c r="O405" i="1" s="1"/>
  <c r="N401" i="1"/>
  <c r="O401" i="1" s="1"/>
  <c r="N202" i="1"/>
  <c r="O202" i="1" s="1"/>
  <c r="N306" i="1"/>
  <c r="O306" i="1" s="1"/>
  <c r="N41" i="1"/>
  <c r="O41" i="1" s="1"/>
  <c r="N285" i="1"/>
  <c r="O285" i="1" s="1"/>
  <c r="N68" i="1"/>
  <c r="O68" i="1" s="1"/>
  <c r="N128" i="1"/>
  <c r="O128" i="1" s="1"/>
  <c r="N328" i="1"/>
  <c r="O328" i="1" s="1"/>
  <c r="N429" i="1"/>
  <c r="O429" i="1" s="1"/>
  <c r="N114" i="1"/>
  <c r="O114" i="1" s="1"/>
  <c r="N344" i="1"/>
  <c r="O344" i="1" s="1"/>
  <c r="N372" i="1"/>
  <c r="O372" i="1" s="1"/>
  <c r="N204" i="1"/>
  <c r="O204" i="1" s="1"/>
  <c r="N142" i="1"/>
  <c r="O142" i="1" s="1"/>
  <c r="N283" i="1"/>
  <c r="O283" i="1" s="1"/>
  <c r="N308" i="1"/>
  <c r="O308" i="1" s="1"/>
  <c r="N425" i="1"/>
  <c r="O425" i="1" s="1"/>
  <c r="N196" i="1"/>
  <c r="O196" i="1" s="1"/>
  <c r="N82" i="1"/>
  <c r="O82" i="1" s="1"/>
  <c r="N270" i="1"/>
  <c r="O270" i="1" s="1"/>
  <c r="N360" i="1"/>
  <c r="O360" i="1" s="1"/>
  <c r="N269" i="1"/>
  <c r="O269" i="1" s="1"/>
  <c r="N201" i="1"/>
  <c r="O201" i="1" s="1"/>
  <c r="N152" i="1"/>
  <c r="O152" i="1" s="1"/>
  <c r="N188" i="1"/>
  <c r="O188" i="1" s="1"/>
  <c r="N365" i="1"/>
  <c r="O365" i="1" s="1"/>
  <c r="N102" i="1"/>
  <c r="O102" i="1" s="1"/>
  <c r="N410" i="1"/>
  <c r="O410" i="1" s="1"/>
  <c r="N376" i="1"/>
  <c r="O376" i="1" s="1"/>
  <c r="N290" i="1"/>
  <c r="O290" i="1" s="1"/>
  <c r="N110" i="1"/>
  <c r="O110" i="1" s="1"/>
  <c r="N426" i="1"/>
  <c r="O426" i="1" s="1"/>
  <c r="N177" i="1"/>
  <c r="O177" i="1" s="1"/>
  <c r="N113" i="1"/>
  <c r="O113" i="1" s="1"/>
  <c r="N349" i="1"/>
  <c r="O349" i="1" s="1"/>
  <c r="N16" i="1"/>
  <c r="O16" i="1" s="1"/>
  <c r="N343" i="1"/>
  <c r="O343" i="1" s="1"/>
  <c r="N189" i="1"/>
  <c r="O189" i="1" s="1"/>
  <c r="N296" i="1"/>
  <c r="O296" i="1" s="1"/>
  <c r="N101" i="1"/>
  <c r="O101" i="1" s="1"/>
  <c r="N66" i="1"/>
  <c r="O66" i="1" s="1"/>
  <c r="N374" i="1"/>
  <c r="O374" i="1" s="1"/>
  <c r="N133" i="1"/>
  <c r="O133" i="1" s="1"/>
  <c r="N96" i="1"/>
  <c r="O96" i="1" s="1"/>
  <c r="N203" i="1"/>
  <c r="O203" i="1" s="1"/>
  <c r="N151" i="1"/>
  <c r="O151" i="1" s="1"/>
  <c r="N258" i="1"/>
  <c r="O258" i="1" s="1"/>
  <c r="N383" i="1"/>
  <c r="O383" i="1" s="1"/>
  <c r="N325" i="1"/>
  <c r="O325" i="1" s="1"/>
  <c r="N107" i="1"/>
  <c r="O107" i="1" s="1"/>
  <c r="N262" i="1"/>
  <c r="O262" i="1" s="1"/>
  <c r="N51" i="1"/>
  <c r="O51" i="1" s="1"/>
  <c r="N346" i="1"/>
  <c r="O346" i="1" s="1"/>
  <c r="N141" i="1"/>
  <c r="O141" i="1" s="1"/>
  <c r="N122" i="1"/>
  <c r="O122" i="1" s="1"/>
  <c r="N111" i="1"/>
  <c r="O111" i="1" s="1"/>
  <c r="N54" i="1"/>
  <c r="O54" i="1" s="1"/>
  <c r="N327" i="1"/>
  <c r="O327" i="1" s="1"/>
  <c r="N397" i="1"/>
  <c r="O397" i="1" s="1"/>
  <c r="N355" i="1"/>
  <c r="O355" i="1" s="1"/>
  <c r="N69" i="1"/>
  <c r="O69" i="1" s="1"/>
  <c r="N132" i="1"/>
  <c r="O132" i="1" s="1"/>
  <c r="N47" i="1"/>
  <c r="O47" i="1" s="1"/>
  <c r="N97" i="1"/>
  <c r="O97" i="1" s="1"/>
  <c r="N103" i="1"/>
  <c r="O103" i="1" s="1"/>
  <c r="N190" i="1"/>
  <c r="O190" i="1" s="1"/>
  <c r="N297" i="1"/>
  <c r="O297" i="1" s="1"/>
  <c r="N129" i="1"/>
  <c r="O129" i="1" s="1"/>
  <c r="N86" i="1"/>
  <c r="O86" i="1" s="1"/>
  <c r="N354" i="1"/>
  <c r="O354" i="1" s="1"/>
  <c r="N181" i="1"/>
  <c r="O181" i="1" s="1"/>
  <c r="N92" i="1"/>
  <c r="O92" i="1" s="1"/>
  <c r="N299" i="1"/>
  <c r="O299" i="1" s="1"/>
  <c r="N225" i="1"/>
  <c r="O225" i="1" s="1"/>
  <c r="N239" i="1"/>
  <c r="O239" i="1" s="1"/>
  <c r="N53" i="1"/>
  <c r="O53" i="1" s="1"/>
  <c r="N22" i="1"/>
  <c r="O22" i="1" s="1"/>
  <c r="N194" i="1"/>
  <c r="O194" i="1" s="1"/>
  <c r="N220" i="1"/>
  <c r="O220" i="1" s="1"/>
  <c r="N105" i="1"/>
  <c r="O105" i="1" s="1"/>
  <c r="N131" i="1"/>
  <c r="O131" i="1" s="1"/>
  <c r="N67" i="1"/>
  <c r="O67" i="1" s="1"/>
  <c r="N59" i="1"/>
  <c r="O59" i="1" s="1"/>
  <c r="N238" i="1"/>
  <c r="O238" i="1" s="1"/>
  <c r="N117" i="1"/>
  <c r="O117" i="1" s="1"/>
  <c r="N247" i="1"/>
  <c r="O247" i="1" s="1"/>
  <c r="N417" i="1"/>
  <c r="O417" i="1" s="1"/>
  <c r="N18" i="1"/>
  <c r="O18" i="1" s="1"/>
  <c r="N409" i="1"/>
  <c r="O409" i="1" s="1"/>
  <c r="N65" i="1"/>
  <c r="O65" i="1" s="1"/>
  <c r="N15" i="1"/>
  <c r="O15" i="1" s="1"/>
  <c r="N260" i="1"/>
  <c r="O260" i="1" s="1"/>
  <c r="N250" i="1"/>
  <c r="O250" i="1" s="1"/>
  <c r="N93" i="1"/>
  <c r="O93" i="1" s="1"/>
  <c r="N98" i="1"/>
  <c r="O98" i="1" s="1"/>
  <c r="N323" i="1"/>
  <c r="O323" i="1" s="1"/>
  <c r="N280" i="1"/>
  <c r="O280" i="1" s="1"/>
  <c r="N20" i="1"/>
  <c r="O20" i="1" s="1"/>
  <c r="N79" i="1"/>
  <c r="O79" i="1" s="1"/>
  <c r="L437" i="1"/>
  <c r="N166" i="1"/>
  <c r="O166" i="1" s="1"/>
  <c r="N187" i="1"/>
  <c r="O187" i="1" s="1"/>
  <c r="N319" i="1"/>
  <c r="O319" i="1" s="1"/>
  <c r="N237" i="1"/>
  <c r="O237" i="1" s="1"/>
  <c r="N227" i="1"/>
  <c r="O227" i="1" s="1"/>
  <c r="N50" i="1"/>
  <c r="O50" i="1" s="1"/>
  <c r="N382" i="1"/>
  <c r="O382" i="1" s="1"/>
  <c r="N216" i="1"/>
  <c r="O216" i="1" s="1"/>
  <c r="N334" i="1"/>
  <c r="O334" i="1" s="1"/>
  <c r="N219" i="1"/>
  <c r="O219" i="1" s="1"/>
  <c r="N170" i="1"/>
  <c r="O170" i="1" s="1"/>
  <c r="N91" i="1"/>
  <c r="O91" i="1" s="1"/>
  <c r="N303" i="1"/>
  <c r="O303" i="1" s="1"/>
  <c r="N252" i="1"/>
  <c r="O252" i="1" s="1"/>
  <c r="N305" i="1"/>
  <c r="O305" i="1" s="1"/>
  <c r="N272" i="1"/>
  <c r="O272" i="1" s="1"/>
  <c r="N345" i="1"/>
  <c r="O345" i="1" s="1"/>
  <c r="N254" i="1"/>
  <c r="O254" i="1" s="1"/>
  <c r="N400" i="1"/>
  <c r="O400" i="1" s="1"/>
  <c r="N310" i="1"/>
  <c r="O310" i="1" s="1"/>
  <c r="N378" i="1"/>
  <c r="O378" i="1" s="1"/>
  <c r="N267" i="1"/>
  <c r="O267" i="1" s="1"/>
  <c r="N335" i="1"/>
  <c r="O335" i="1" s="1"/>
  <c r="N213" i="1"/>
  <c r="O213" i="1" s="1"/>
  <c r="N99" i="1"/>
  <c r="O99" i="1" s="1"/>
  <c r="N396" i="1"/>
  <c r="O396" i="1" s="1"/>
  <c r="N186" i="1"/>
  <c r="O186" i="1" s="1"/>
  <c r="N406" i="1"/>
  <c r="O406" i="1" s="1"/>
  <c r="N179" i="1"/>
  <c r="O179" i="1" s="1"/>
  <c r="N300" i="1"/>
  <c r="O300" i="1" s="1"/>
  <c r="N176" i="1"/>
  <c r="O176" i="1" s="1"/>
  <c r="N168" i="1"/>
  <c r="O168" i="1" s="1"/>
  <c r="N422" i="1"/>
  <c r="O422" i="1" s="1"/>
  <c r="N236" i="1"/>
  <c r="O236" i="1" s="1"/>
  <c r="N174" i="1"/>
  <c r="O174" i="1" s="1"/>
  <c r="N183" i="1"/>
  <c r="O183" i="1" s="1"/>
  <c r="N330" i="1"/>
  <c r="O330" i="1" s="1"/>
  <c r="N293" i="1"/>
  <c r="O293" i="1" s="1"/>
  <c r="N366" i="1"/>
  <c r="O366" i="1" s="1"/>
  <c r="N241" i="1"/>
  <c r="O241" i="1" s="1"/>
  <c r="N199" i="1"/>
  <c r="O199" i="1" s="1"/>
  <c r="N313" i="1"/>
  <c r="O313" i="1" s="1"/>
  <c r="N180" i="1"/>
  <c r="O180" i="1" s="1"/>
  <c r="N172" i="1"/>
  <c r="O172" i="1" s="1"/>
  <c r="N286" i="1"/>
  <c r="O286" i="1" s="1"/>
  <c r="N284" i="1"/>
  <c r="O284" i="1" s="1"/>
  <c r="N302" i="1"/>
  <c r="O302" i="1" s="1"/>
  <c r="N26" i="1"/>
  <c r="O26" i="1" s="1"/>
  <c r="N342" i="1"/>
  <c r="O342" i="1" s="1"/>
  <c r="N317" i="1"/>
  <c r="O317" i="1" s="1"/>
  <c r="N198" i="1"/>
  <c r="O198" i="1" s="1"/>
  <c r="N337" i="1"/>
  <c r="O337" i="1" s="1"/>
  <c r="N394" i="1"/>
  <c r="O394" i="1" s="1"/>
  <c r="N420" i="1"/>
  <c r="O420" i="1" s="1"/>
  <c r="N368" i="1"/>
  <c r="O368" i="1" s="1"/>
  <c r="N178" i="1"/>
  <c r="O178" i="1" s="1"/>
  <c r="N58" i="1"/>
  <c r="O58" i="1" s="1"/>
  <c r="N221" i="1"/>
  <c r="O221" i="1" s="1"/>
  <c r="N398" i="1"/>
  <c r="O398" i="1" s="1"/>
  <c r="N404" i="1"/>
  <c r="O404" i="1" s="1"/>
  <c r="N261" i="1"/>
  <c r="O261" i="1" s="1"/>
  <c r="N87" i="1"/>
  <c r="O87" i="1" s="1"/>
  <c r="N402" i="1"/>
  <c r="O402" i="1" s="1"/>
  <c r="N416" i="1"/>
  <c r="O416" i="1" s="1"/>
  <c r="N232" i="1"/>
  <c r="O232" i="1" s="1"/>
  <c r="N418" i="1"/>
  <c r="O418" i="1" s="1"/>
  <c r="N392" i="1"/>
  <c r="O392" i="1" s="1"/>
  <c r="N320" i="1"/>
  <c r="O320" i="1" s="1"/>
  <c r="N403" i="1"/>
  <c r="O403" i="1" s="1"/>
  <c r="N21" i="1"/>
  <c r="O21" i="1" s="1"/>
  <c r="N362" i="1"/>
  <c r="O362" i="1" s="1"/>
  <c r="N17" i="1"/>
  <c r="O17" i="1" s="1"/>
  <c r="N307" i="1"/>
  <c r="O307" i="1" s="1"/>
  <c r="N377" i="1"/>
  <c r="O377" i="1" s="1"/>
  <c r="N36" i="1"/>
  <c r="O36" i="1" s="1"/>
  <c r="N253" i="1"/>
  <c r="O253" i="1" s="1"/>
  <c r="N23" i="1"/>
  <c r="O23" i="1" s="1"/>
  <c r="N85" i="1"/>
  <c r="O85" i="1" s="1"/>
  <c r="N161" i="1"/>
  <c r="O161" i="1" s="1"/>
  <c r="N123" i="1"/>
  <c r="O123" i="1" s="1"/>
  <c r="N357" i="1"/>
  <c r="O357" i="1" s="1"/>
  <c r="N210" i="1"/>
  <c r="O210" i="1" s="1"/>
  <c r="N116" i="1"/>
  <c r="O116" i="1" s="1"/>
  <c r="N200" i="1"/>
  <c r="O200" i="1" s="1"/>
  <c r="N74" i="1"/>
  <c r="O74" i="1" s="1"/>
  <c r="N159" i="1"/>
  <c r="O159" i="1" s="1"/>
  <c r="N13" i="1"/>
  <c r="O13" i="1" s="1"/>
  <c r="N63" i="1"/>
  <c r="O63" i="1" s="1"/>
  <c r="N388" i="1"/>
  <c r="O388" i="1" s="1"/>
  <c r="N347" i="1"/>
  <c r="O347" i="1" s="1"/>
  <c r="N393" i="1"/>
  <c r="O393" i="1" s="1"/>
  <c r="N24" i="1"/>
  <c r="O24" i="1" s="1"/>
  <c r="N268" i="1"/>
  <c r="O268" i="1" s="1"/>
  <c r="N164" i="1"/>
  <c r="O164" i="1" s="1"/>
  <c r="N289" i="1"/>
  <c r="O289" i="1" s="1"/>
  <c r="N256" i="1"/>
  <c r="O256" i="1" s="1"/>
  <c r="N160" i="1"/>
  <c r="O160" i="1" s="1"/>
  <c r="N363" i="1"/>
  <c r="O363" i="1" s="1"/>
  <c r="N100" i="1"/>
  <c r="O100" i="1" s="1"/>
  <c r="N322" i="1"/>
  <c r="O322" i="1" s="1"/>
  <c r="N276" i="1"/>
  <c r="O276" i="1" s="1"/>
  <c r="N339" i="1"/>
  <c r="O339" i="1" s="1"/>
  <c r="N240" i="1"/>
  <c r="O240" i="1" s="1"/>
  <c r="N408" i="1"/>
  <c r="O408" i="1" s="1"/>
  <c r="N419" i="1"/>
  <c r="O419" i="1" s="1"/>
  <c r="N351" i="1"/>
  <c r="O351" i="1" s="1"/>
  <c r="N28" i="1"/>
  <c r="O28" i="1" s="1"/>
  <c r="N154" i="1"/>
  <c r="O154" i="1" s="1"/>
  <c r="N11" i="1"/>
  <c r="O11" i="1" s="1"/>
  <c r="N271" i="1"/>
  <c r="O271" i="1" s="1"/>
  <c r="N136" i="1"/>
  <c r="O136" i="1" s="1"/>
  <c r="N265" i="1"/>
  <c r="O265" i="1" s="1"/>
  <c r="N83" i="1"/>
  <c r="O83" i="1" s="1"/>
  <c r="N249" i="1"/>
  <c r="O249" i="1" s="1"/>
  <c r="N33" i="1"/>
  <c r="O33" i="1" s="1"/>
  <c r="N281" i="1"/>
  <c r="O281" i="1" s="1"/>
  <c r="N42" i="1"/>
  <c r="O42" i="1" s="1"/>
  <c r="N288" i="1"/>
  <c r="O288" i="1" s="1"/>
  <c r="N121" i="1"/>
  <c r="O121" i="1" s="1"/>
  <c r="N27" i="1"/>
  <c r="O27" i="1" s="1"/>
  <c r="N64" i="1"/>
  <c r="O64" i="1" s="1"/>
  <c r="N387" i="1"/>
  <c r="O387" i="1" s="1"/>
  <c r="N57" i="1"/>
  <c r="O57" i="1" s="1"/>
  <c r="N150" i="1"/>
  <c r="O150" i="1" s="1"/>
  <c r="N211" i="1"/>
  <c r="O211" i="1" s="1"/>
  <c r="N31" i="1"/>
  <c r="O31" i="1" s="1"/>
  <c r="N375" i="1"/>
  <c r="O375" i="1" s="1"/>
  <c r="N359" i="1"/>
  <c r="O359" i="1" s="1"/>
  <c r="N56" i="1"/>
  <c r="O56" i="1" s="1"/>
  <c r="N428" i="1"/>
  <c r="O428" i="1" s="1"/>
  <c r="N157" i="1"/>
  <c r="O157" i="1" s="1"/>
  <c r="N226" i="1"/>
  <c r="O226" i="1" s="1"/>
  <c r="N294" i="1"/>
  <c r="O294" i="1" s="1"/>
  <c r="N324" i="1"/>
  <c r="O324" i="1" s="1"/>
  <c r="N193" i="1"/>
  <c r="O193" i="1" s="1"/>
  <c r="N331" i="1"/>
  <c r="O331" i="1" s="1"/>
  <c r="N301" i="1"/>
  <c r="O301" i="1" s="1"/>
  <c r="N304" i="1"/>
  <c r="O304" i="1" s="1"/>
  <c r="N153" i="1"/>
  <c r="O153" i="1" s="1"/>
  <c r="N277" i="1"/>
  <c r="O277" i="1" s="1"/>
  <c r="N75" i="1"/>
  <c r="O75" i="1" s="1"/>
  <c r="N415" i="1"/>
  <c r="O415" i="1" s="1"/>
  <c r="N71" i="1"/>
  <c r="O71" i="1" s="1"/>
  <c r="N125" i="1"/>
  <c r="O125" i="1" s="1"/>
  <c r="N138" i="1"/>
  <c r="O138" i="1" s="1"/>
  <c r="N84" i="1"/>
  <c r="O84" i="1" s="1"/>
  <c r="N242" i="1"/>
  <c r="O242" i="1" s="1"/>
  <c r="N370" i="1"/>
  <c r="O370" i="1" s="1"/>
  <c r="N391" i="1"/>
  <c r="O391" i="1" s="1"/>
  <c r="N353" i="1"/>
  <c r="O353" i="1" s="1"/>
  <c r="N43" i="1"/>
  <c r="O43" i="1" s="1"/>
  <c r="N338" i="1"/>
  <c r="O338" i="1" s="1"/>
  <c r="N109" i="1"/>
  <c r="O109" i="1" s="1"/>
  <c r="N126" i="1"/>
  <c r="O126" i="1" s="1"/>
  <c r="N61" i="1"/>
  <c r="O61" i="1" s="1"/>
  <c r="N311" i="1"/>
  <c r="O311" i="1" s="1"/>
  <c r="N62" i="1"/>
  <c r="O62" i="1" s="1"/>
  <c r="N171" i="1"/>
  <c r="O171" i="1" s="1"/>
  <c r="N315" i="1"/>
  <c r="O315" i="1" s="1"/>
  <c r="N333" i="1"/>
  <c r="O333" i="1" s="1"/>
  <c r="N94" i="1"/>
  <c r="O94" i="1" s="1"/>
  <c r="N318" i="1"/>
  <c r="O318" i="1" s="1"/>
  <c r="N380" i="1"/>
  <c r="O380" i="1" s="1"/>
  <c r="N350" i="1"/>
  <c r="O350" i="1" s="1"/>
  <c r="N367" i="1"/>
  <c r="O367" i="1" s="1"/>
  <c r="N230" i="1"/>
  <c r="O230" i="1" s="1"/>
  <c r="N341" i="1"/>
  <c r="O341" i="1" s="1"/>
  <c r="N273" i="1"/>
  <c r="O273" i="1" s="1"/>
  <c r="N112" i="1"/>
  <c r="O112" i="1" s="1"/>
  <c r="N312" i="1"/>
  <c r="O312" i="1" s="1"/>
  <c r="N246" i="1"/>
  <c r="O246" i="1" s="1"/>
  <c r="N278" i="1"/>
  <c r="O278" i="1" s="1"/>
  <c r="N49" i="1"/>
  <c r="O49" i="1" s="1"/>
  <c r="N90" i="1"/>
  <c r="O90" i="1" s="1"/>
  <c r="N414" i="1"/>
  <c r="O414" i="1" s="1"/>
  <c r="N412" i="1"/>
  <c r="O412" i="1" s="1"/>
  <c r="N12" i="1"/>
  <c r="O12" i="1" s="1"/>
  <c r="N274" i="1"/>
  <c r="O274" i="1" s="1"/>
  <c r="N149" i="1"/>
  <c r="O149" i="1" s="1"/>
  <c r="N369" i="1"/>
  <c r="O369" i="1" s="1"/>
  <c r="N184" i="1"/>
  <c r="O184" i="1" s="1"/>
  <c r="N48" i="1"/>
  <c r="O48" i="1" s="1"/>
  <c r="N35" i="1"/>
  <c r="O35" i="1" s="1"/>
  <c r="N208" i="1"/>
  <c r="O208" i="1" s="1"/>
  <c r="N379" i="1"/>
  <c r="O379" i="1" s="1"/>
  <c r="N390" i="1"/>
  <c r="O390" i="1" s="1"/>
  <c r="N235" i="1"/>
  <c r="O235" i="1" s="1"/>
  <c r="N282" i="1"/>
  <c r="O282" i="1" s="1"/>
  <c r="N89" i="1"/>
  <c r="O89" i="1" s="1"/>
  <c r="N106" i="1"/>
  <c r="O106" i="1" s="1"/>
  <c r="N72" i="1"/>
  <c r="O72" i="1" s="1"/>
  <c r="N212" i="1"/>
  <c r="O212" i="1" s="1"/>
  <c r="N165" i="1"/>
  <c r="O165" i="1" s="1"/>
  <c r="N257" i="1"/>
  <c r="O257" i="1" s="1"/>
  <c r="N214" i="1"/>
  <c r="O214" i="1" s="1"/>
  <c r="N206" i="1"/>
  <c r="O206" i="1" s="1"/>
  <c r="N55" i="1"/>
  <c r="O55" i="1" s="1"/>
  <c r="N326" i="1"/>
  <c r="O326" i="1" s="1"/>
  <c r="N231" i="1"/>
  <c r="O231" i="1" s="1"/>
  <c r="N169" i="1"/>
  <c r="O169" i="1" s="1"/>
  <c r="N182" i="1"/>
  <c r="O182" i="1" s="1"/>
  <c r="N413" i="1"/>
  <c r="O413" i="1" s="1"/>
  <c r="N371" i="1"/>
  <c r="O371" i="1" s="1"/>
  <c r="N37" i="1"/>
  <c r="O37" i="1" s="1"/>
  <c r="N14" i="1"/>
  <c r="O14" i="1" s="1"/>
  <c r="N321" i="1"/>
  <c r="O321" i="1" s="1"/>
  <c r="N185" i="1"/>
  <c r="O185" i="1" s="1"/>
  <c r="N134" i="1"/>
  <c r="O134" i="1" s="1"/>
  <c r="N384" i="1"/>
  <c r="O384" i="1" s="1"/>
  <c r="N298" i="1"/>
  <c r="O298" i="1" s="1"/>
  <c r="M431" i="1" l="1"/>
  <c r="N10" i="1"/>
  <c r="N431" i="1" l="1"/>
  <c r="O10" i="1"/>
  <c r="O4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Fry, Kathleen L. DPI</author>
  </authors>
  <commentList>
    <comment ref="N7" authorId="0" shapeId="0" xr:uid="{7AECD513-0F24-4C1B-BF7D-E48E4C71C555}">
      <text>
        <r>
          <rPr>
            <b/>
            <sz val="9"/>
            <color indexed="81"/>
            <rFont val="Tahoma"/>
            <family val="2"/>
          </rPr>
          <t>Fry, Kathleen L. DPI:</t>
        </r>
        <r>
          <rPr>
            <sz val="9"/>
            <color indexed="81"/>
            <rFont val="Tahoma"/>
            <family val="2"/>
          </rPr>
          <t xml:space="preserve">
Includes adjustment for Over 12 Miles category at $400 vs. $375 that was calculated for the January payment.</t>
        </r>
      </text>
    </comment>
  </commentList>
</comments>
</file>

<file path=xl/sharedStrings.xml><?xml version="1.0" encoding="utf-8"?>
<sst xmlns="http://schemas.openxmlformats.org/spreadsheetml/2006/main" count="953" uniqueCount="880">
  <si>
    <t>Aid Eligibility by District</t>
  </si>
  <si>
    <t xml:space="preserve"> </t>
  </si>
  <si>
    <t>District</t>
  </si>
  <si>
    <t>Public</t>
  </si>
  <si>
    <t>Non-Public</t>
  </si>
  <si>
    <t>Total</t>
  </si>
  <si>
    <t>Percentage of</t>
  </si>
  <si>
    <t>Over 12</t>
  </si>
  <si>
    <t>Impact of</t>
  </si>
  <si>
    <t>Amended Total</t>
  </si>
  <si>
    <t>Percent of</t>
  </si>
  <si>
    <t>2011 Act 105</t>
  </si>
  <si>
    <t>Name</t>
  </si>
  <si>
    <t>Number</t>
  </si>
  <si>
    <t>Pupils</t>
  </si>
  <si>
    <t>Aid</t>
  </si>
  <si>
    <t>Total Aid</t>
  </si>
  <si>
    <t>Adjustment</t>
  </si>
  <si>
    <t>2022-23</t>
  </si>
  <si>
    <t>After Jan Adj</t>
  </si>
  <si>
    <t>Adjusted</t>
  </si>
  <si>
    <t>Reallocation</t>
  </si>
  <si>
    <t>Transported</t>
  </si>
  <si>
    <t>Eligibility</t>
  </si>
  <si>
    <t>from Jan</t>
  </si>
  <si>
    <t>Audit Findings</t>
  </si>
  <si>
    <t>and 22-23 Findings</t>
  </si>
  <si>
    <t>Balance</t>
  </si>
  <si>
    <t>Jan + June</t>
  </si>
  <si>
    <t>Abbotsford</t>
  </si>
  <si>
    <t>0007</t>
  </si>
  <si>
    <t>Adams-Friendship Area</t>
  </si>
  <si>
    <t>0014</t>
  </si>
  <si>
    <t>Albany</t>
  </si>
  <si>
    <t>0063</t>
  </si>
  <si>
    <t>Algoma</t>
  </si>
  <si>
    <t>0070</t>
  </si>
  <si>
    <t>Alma</t>
  </si>
  <si>
    <t>0084</t>
  </si>
  <si>
    <t>Alma Center</t>
  </si>
  <si>
    <t>0091</t>
  </si>
  <si>
    <t>Almond-Bancroft</t>
  </si>
  <si>
    <t>0105</t>
  </si>
  <si>
    <t>Altoona</t>
  </si>
  <si>
    <t>0112</t>
  </si>
  <si>
    <t>Amery</t>
  </si>
  <si>
    <t>0119</t>
  </si>
  <si>
    <t>Tomorrow River</t>
  </si>
  <si>
    <t>0126</t>
  </si>
  <si>
    <t>Antigo</t>
  </si>
  <si>
    <t>0140</t>
  </si>
  <si>
    <t>Appleton Area</t>
  </si>
  <si>
    <t>0147</t>
  </si>
  <si>
    <t>Arcadia</t>
  </si>
  <si>
    <t>0154</t>
  </si>
  <si>
    <t>Argyle</t>
  </si>
  <si>
    <t>0161</t>
  </si>
  <si>
    <t>Ashland</t>
  </si>
  <si>
    <t>0170</t>
  </si>
  <si>
    <t>Ashwaubenon</t>
  </si>
  <si>
    <t>0182</t>
  </si>
  <si>
    <t>Athens</t>
  </si>
  <si>
    <t>0196</t>
  </si>
  <si>
    <t>Auburndale</t>
  </si>
  <si>
    <t>0203</t>
  </si>
  <si>
    <t>Augusta</t>
  </si>
  <si>
    <t>0217</t>
  </si>
  <si>
    <t>Baldwin-Woodville Area</t>
  </si>
  <si>
    <t>0231</t>
  </si>
  <si>
    <t>Unity</t>
  </si>
  <si>
    <t>0238</t>
  </si>
  <si>
    <t>Bangor</t>
  </si>
  <si>
    <t>0245</t>
  </si>
  <si>
    <t>Baraboo</t>
  </si>
  <si>
    <t>0280</t>
  </si>
  <si>
    <t>Barneveld</t>
  </si>
  <si>
    <t>0287</t>
  </si>
  <si>
    <t>Barron Area</t>
  </si>
  <si>
    <t>0308</t>
  </si>
  <si>
    <t>Bayfield</t>
  </si>
  <si>
    <t>0315</t>
  </si>
  <si>
    <t>Beaver Dam</t>
  </si>
  <si>
    <t>0336</t>
  </si>
  <si>
    <t>Belleville</t>
  </si>
  <si>
    <t>0350</t>
  </si>
  <si>
    <t>Belmont Community</t>
  </si>
  <si>
    <t>0364</t>
  </si>
  <si>
    <t>Beloit</t>
  </si>
  <si>
    <t>0413</t>
  </si>
  <si>
    <t>Beloit Turner</t>
  </si>
  <si>
    <t>0422</t>
  </si>
  <si>
    <t>Benton</t>
  </si>
  <si>
    <t>0427</t>
  </si>
  <si>
    <t>Berlin Area</t>
  </si>
  <si>
    <t>0434</t>
  </si>
  <si>
    <t>Birchwood</t>
  </si>
  <si>
    <t>0441</t>
  </si>
  <si>
    <t>Wisconsin Heights</t>
  </si>
  <si>
    <t>0469</t>
  </si>
  <si>
    <t>Black River Falls</t>
  </si>
  <si>
    <t>0476</t>
  </si>
  <si>
    <t>Blair-Taylor</t>
  </si>
  <si>
    <t>0485</t>
  </si>
  <si>
    <t>Pecatonica Area</t>
  </si>
  <si>
    <t>0490</t>
  </si>
  <si>
    <t>Bloomer</t>
  </si>
  <si>
    <t>0497</t>
  </si>
  <si>
    <t>Bonduel</t>
  </si>
  <si>
    <t>0602</t>
  </si>
  <si>
    <t>Boscobel</t>
  </si>
  <si>
    <t>0609</t>
  </si>
  <si>
    <t>North Lakeland</t>
  </si>
  <si>
    <t>0616</t>
  </si>
  <si>
    <t>Bowler</t>
  </si>
  <si>
    <t>0623</t>
  </si>
  <si>
    <t>Boyceville Community</t>
  </si>
  <si>
    <t>0637</t>
  </si>
  <si>
    <t>Brighton #1</t>
  </si>
  <si>
    <t>0657</t>
  </si>
  <si>
    <t>Brillion</t>
  </si>
  <si>
    <t>0658</t>
  </si>
  <si>
    <t>Bristol #1</t>
  </si>
  <si>
    <t>0665</t>
  </si>
  <si>
    <t>Brodhead</t>
  </si>
  <si>
    <t>0700</t>
  </si>
  <si>
    <t>Elmbrook</t>
  </si>
  <si>
    <t>0714</t>
  </si>
  <si>
    <t>Brown Deer</t>
  </si>
  <si>
    <t>0721</t>
  </si>
  <si>
    <t>Bruce</t>
  </si>
  <si>
    <t>0735</t>
  </si>
  <si>
    <t>Burlington Area</t>
  </si>
  <si>
    <t>0777</t>
  </si>
  <si>
    <t>Butternut</t>
  </si>
  <si>
    <t>0840</t>
  </si>
  <si>
    <t>Cadott Community</t>
  </si>
  <si>
    <t>0870</t>
  </si>
  <si>
    <t>Cambria-Friesland</t>
  </si>
  <si>
    <t>0882</t>
  </si>
  <si>
    <t>Cambridge</t>
  </si>
  <si>
    <t>0896</t>
  </si>
  <si>
    <t>Cameron</t>
  </si>
  <si>
    <t>0903</t>
  </si>
  <si>
    <t>Campbellsport</t>
  </si>
  <si>
    <t>0910</t>
  </si>
  <si>
    <t>Cashton</t>
  </si>
  <si>
    <t>0980</t>
  </si>
  <si>
    <t>Cassville</t>
  </si>
  <si>
    <t>0994</t>
  </si>
  <si>
    <t>Cedarburg</t>
  </si>
  <si>
    <t>1015</t>
  </si>
  <si>
    <t>Cedar Grove-Belgium Area</t>
  </si>
  <si>
    <t>1029</t>
  </si>
  <si>
    <t>Chequamegon</t>
  </si>
  <si>
    <t>1071</t>
  </si>
  <si>
    <t>Chetek-Weyerhaeuser</t>
  </si>
  <si>
    <t>1080</t>
  </si>
  <si>
    <t>Chilton</t>
  </si>
  <si>
    <t>1085</t>
  </si>
  <si>
    <t>Chippewa Falls Area</t>
  </si>
  <si>
    <t>1092</t>
  </si>
  <si>
    <t>Clayton</t>
  </si>
  <si>
    <t>1120</t>
  </si>
  <si>
    <t>Clear Lake</t>
  </si>
  <si>
    <t>1127</t>
  </si>
  <si>
    <t>Clinton Community</t>
  </si>
  <si>
    <t>1134</t>
  </si>
  <si>
    <t>Clintonville</t>
  </si>
  <si>
    <t>1141</t>
  </si>
  <si>
    <t>Cochrane-Fountain City</t>
  </si>
  <si>
    <t>1155</t>
  </si>
  <si>
    <t>Colby</t>
  </si>
  <si>
    <t>1162</t>
  </si>
  <si>
    <t>Coleman</t>
  </si>
  <si>
    <t>1169</t>
  </si>
  <si>
    <t>Colfax</t>
  </si>
  <si>
    <t>1176</t>
  </si>
  <si>
    <t>Columbus</t>
  </si>
  <si>
    <t>1183</t>
  </si>
  <si>
    <t>Cornell</t>
  </si>
  <si>
    <t>1204</t>
  </si>
  <si>
    <t>Crandon</t>
  </si>
  <si>
    <t>1218</t>
  </si>
  <si>
    <t>Crivitz</t>
  </si>
  <si>
    <t>1232</t>
  </si>
  <si>
    <t>Cuba City</t>
  </si>
  <si>
    <t>1246</t>
  </si>
  <si>
    <t>Cumberland</t>
  </si>
  <si>
    <t>1260</t>
  </si>
  <si>
    <t>Darlington Community</t>
  </si>
  <si>
    <t>1295</t>
  </si>
  <si>
    <t>Deerfield Community</t>
  </si>
  <si>
    <t>1309</t>
  </si>
  <si>
    <t>Deforest Area</t>
  </si>
  <si>
    <t>1316</t>
  </si>
  <si>
    <t>Kettle Moraine</t>
  </si>
  <si>
    <t>1376</t>
  </si>
  <si>
    <t>Delavan-Darien</t>
  </si>
  <si>
    <t>1380</t>
  </si>
  <si>
    <t>Denmark</t>
  </si>
  <si>
    <t>1407</t>
  </si>
  <si>
    <t>Depere</t>
  </si>
  <si>
    <t>1414</t>
  </si>
  <si>
    <t>De Soto Area</t>
  </si>
  <si>
    <t>1421</t>
  </si>
  <si>
    <t>Dodgeville</t>
  </si>
  <si>
    <t>1428</t>
  </si>
  <si>
    <t>Dover #1</t>
  </si>
  <si>
    <t>1449</t>
  </si>
  <si>
    <t>Drummond</t>
  </si>
  <si>
    <t>1491</t>
  </si>
  <si>
    <t>Durand-Arkansaw</t>
  </si>
  <si>
    <t>1499</t>
  </si>
  <si>
    <t>Northland Pines</t>
  </si>
  <si>
    <t>1526</t>
  </si>
  <si>
    <t>East Troy Community</t>
  </si>
  <si>
    <t>1540</t>
  </si>
  <si>
    <t>Eau Claire Area</t>
  </si>
  <si>
    <t>1554</t>
  </si>
  <si>
    <t>Edgar</t>
  </si>
  <si>
    <t>1561</t>
  </si>
  <si>
    <t>Edgerton</t>
  </si>
  <si>
    <t>1568</t>
  </si>
  <si>
    <t>Elcho</t>
  </si>
  <si>
    <t>1582</t>
  </si>
  <si>
    <t>Eleva-Strum</t>
  </si>
  <si>
    <t>1600</t>
  </si>
  <si>
    <t>Elkhart Lake-Glenbeulah</t>
  </si>
  <si>
    <t>1631</t>
  </si>
  <si>
    <t>Elkhorn Area</t>
  </si>
  <si>
    <t>1638</t>
  </si>
  <si>
    <t>Elk Mound Area</t>
  </si>
  <si>
    <t>1645</t>
  </si>
  <si>
    <t>Ellsworth Community</t>
  </si>
  <si>
    <t>1659</t>
  </si>
  <si>
    <t>Elmwood</t>
  </si>
  <si>
    <t>1666</t>
  </si>
  <si>
    <t>Royall</t>
  </si>
  <si>
    <t>1673</t>
  </si>
  <si>
    <t>Erin</t>
  </si>
  <si>
    <t>1687</t>
  </si>
  <si>
    <t>Evansville Community</t>
  </si>
  <si>
    <t>1694</t>
  </si>
  <si>
    <t>Fall Creek</t>
  </si>
  <si>
    <t>1729</t>
  </si>
  <si>
    <t>Fall River</t>
  </si>
  <si>
    <t>1736</t>
  </si>
  <si>
    <t>Fennimore Community</t>
  </si>
  <si>
    <t>1813</t>
  </si>
  <si>
    <t>Lac Du Flambeau #1</t>
  </si>
  <si>
    <t>1848</t>
  </si>
  <si>
    <t>Florence</t>
  </si>
  <si>
    <t>1855</t>
  </si>
  <si>
    <t>Fond Du Lac</t>
  </si>
  <si>
    <t>1862</t>
  </si>
  <si>
    <t>Fontana J8</t>
  </si>
  <si>
    <t>1870</t>
  </si>
  <si>
    <t>Fort Atkinson</t>
  </si>
  <si>
    <t>1883</t>
  </si>
  <si>
    <t>Fox Point J2</t>
  </si>
  <si>
    <t>1890</t>
  </si>
  <si>
    <t>Maple Dale-Indian Hill</t>
  </si>
  <si>
    <t>1897</t>
  </si>
  <si>
    <t>Franklin Public</t>
  </si>
  <si>
    <t>1900</t>
  </si>
  <si>
    <t>Frederic</t>
  </si>
  <si>
    <t>1939</t>
  </si>
  <si>
    <t>Northern Ozaukee</t>
  </si>
  <si>
    <t>1945</t>
  </si>
  <si>
    <t>Freedom Area</t>
  </si>
  <si>
    <t>1953</t>
  </si>
  <si>
    <t>Gale-Ettrick-Trempealeau</t>
  </si>
  <si>
    <t>2009</t>
  </si>
  <si>
    <t>North Crawford</t>
  </si>
  <si>
    <t>2016</t>
  </si>
  <si>
    <t>Geneva J4</t>
  </si>
  <si>
    <t>2044</t>
  </si>
  <si>
    <t>Genoa City J2</t>
  </si>
  <si>
    <t>2051</t>
  </si>
  <si>
    <t>Germantown</t>
  </si>
  <si>
    <t>2058</t>
  </si>
  <si>
    <t>Gibraltar Area</t>
  </si>
  <si>
    <t>2114</t>
  </si>
  <si>
    <t>Gillett</t>
  </si>
  <si>
    <t>2128</t>
  </si>
  <si>
    <t>Gilman</t>
  </si>
  <si>
    <t>2135</t>
  </si>
  <si>
    <t>Gilmanton</t>
  </si>
  <si>
    <t>2142</t>
  </si>
  <si>
    <t>Nicolet UHS</t>
  </si>
  <si>
    <t>2177</t>
  </si>
  <si>
    <t>Glendale-River Hills</t>
  </si>
  <si>
    <t>2184</t>
  </si>
  <si>
    <t>Glenwood City</t>
  </si>
  <si>
    <t>2198</t>
  </si>
  <si>
    <t>Goodman-Armstrong</t>
  </si>
  <si>
    <t>2212</t>
  </si>
  <si>
    <t>Grafton</t>
  </si>
  <si>
    <t>2217</t>
  </si>
  <si>
    <t>Granton Area</t>
  </si>
  <si>
    <t>2226</t>
  </si>
  <si>
    <t>Grantsburg</t>
  </si>
  <si>
    <t>2233</t>
  </si>
  <si>
    <t>Black Hawk</t>
  </si>
  <si>
    <t>2240</t>
  </si>
  <si>
    <t>Green Bay Area</t>
  </si>
  <si>
    <t>2289</t>
  </si>
  <si>
    <t>Greendale</t>
  </si>
  <si>
    <t>2296</t>
  </si>
  <si>
    <t>Greenfield</t>
  </si>
  <si>
    <t>2303</t>
  </si>
  <si>
    <t>Green Lake</t>
  </si>
  <si>
    <t>2310</t>
  </si>
  <si>
    <t>Greenwood</t>
  </si>
  <si>
    <t>2394</t>
  </si>
  <si>
    <t>Gresham</t>
  </si>
  <si>
    <t>2415</t>
  </si>
  <si>
    <t>Hamilton</t>
  </si>
  <si>
    <t>2420</t>
  </si>
  <si>
    <t>Saint Croix Central</t>
  </si>
  <si>
    <t>2422</t>
  </si>
  <si>
    <t>Hartford UHS</t>
  </si>
  <si>
    <t>2436</t>
  </si>
  <si>
    <t>Hartford J1</t>
  </si>
  <si>
    <t>2443</t>
  </si>
  <si>
    <t>Arrowhead UHS</t>
  </si>
  <si>
    <t>2450</t>
  </si>
  <si>
    <t>Hartland-Lakeside J3</t>
  </si>
  <si>
    <t>2460</t>
  </si>
  <si>
    <t>Hayward Community</t>
  </si>
  <si>
    <t>2478</t>
  </si>
  <si>
    <t>Southwestern Wisconsin</t>
  </si>
  <si>
    <t>2485</t>
  </si>
  <si>
    <t>Herman-Neosho-Rubicon</t>
  </si>
  <si>
    <t>2525</t>
  </si>
  <si>
    <t>Highland</t>
  </si>
  <si>
    <t>2527</t>
  </si>
  <si>
    <t>Hilbert</t>
  </si>
  <si>
    <t>2534</t>
  </si>
  <si>
    <t>Hillsboro</t>
  </si>
  <si>
    <t>2541</t>
  </si>
  <si>
    <t>Holmen</t>
  </si>
  <si>
    <t>2562</t>
  </si>
  <si>
    <t>Holy Hill Area</t>
  </si>
  <si>
    <t>2570</t>
  </si>
  <si>
    <t>Horicon</t>
  </si>
  <si>
    <t>2576</t>
  </si>
  <si>
    <t>Hortonville</t>
  </si>
  <si>
    <t>2583</t>
  </si>
  <si>
    <t>Howard-Suamico</t>
  </si>
  <si>
    <t>2604</t>
  </si>
  <si>
    <t>Howards Grove</t>
  </si>
  <si>
    <t>2605</t>
  </si>
  <si>
    <t>Hudson</t>
  </si>
  <si>
    <t>2611</t>
  </si>
  <si>
    <t>Hurley</t>
  </si>
  <si>
    <t>2618</t>
  </si>
  <si>
    <t>Hustisford</t>
  </si>
  <si>
    <t>2625</t>
  </si>
  <si>
    <t>Independence</t>
  </si>
  <si>
    <t>2632</t>
  </si>
  <si>
    <t>Iola-Scandinavia</t>
  </si>
  <si>
    <t>2639</t>
  </si>
  <si>
    <t>Iowa-Grant</t>
  </si>
  <si>
    <t>2646</t>
  </si>
  <si>
    <t>Ithaca</t>
  </si>
  <si>
    <t>2660</t>
  </si>
  <si>
    <t>Janesville</t>
  </si>
  <si>
    <t>2695</t>
  </si>
  <si>
    <t>Jefferson</t>
  </si>
  <si>
    <t>2702</t>
  </si>
  <si>
    <t>Johnson Creek</t>
  </si>
  <si>
    <t>2730</t>
  </si>
  <si>
    <t>Juda</t>
  </si>
  <si>
    <t>2737</t>
  </si>
  <si>
    <t>Dodgeland</t>
  </si>
  <si>
    <t>2744</t>
  </si>
  <si>
    <t>Kaukauna Area</t>
  </si>
  <si>
    <t>2758</t>
  </si>
  <si>
    <t>Kenosha</t>
  </si>
  <si>
    <t>2793</t>
  </si>
  <si>
    <t>Kewaskum</t>
  </si>
  <si>
    <t>2800</t>
  </si>
  <si>
    <t>Kewaunee</t>
  </si>
  <si>
    <t>2814</t>
  </si>
  <si>
    <t>Kiel Area</t>
  </si>
  <si>
    <t>2828</t>
  </si>
  <si>
    <t>Kimberly Area</t>
  </si>
  <si>
    <t>2835</t>
  </si>
  <si>
    <t>Kohler</t>
  </si>
  <si>
    <t>2842</t>
  </si>
  <si>
    <t>La Crosse</t>
  </si>
  <si>
    <t>2849</t>
  </si>
  <si>
    <t>Ladysmith</t>
  </si>
  <si>
    <t>2856</t>
  </si>
  <si>
    <t>Lafarge</t>
  </si>
  <si>
    <t>2863</t>
  </si>
  <si>
    <t>Lake Geneva-Genoa UHS</t>
  </si>
  <si>
    <t>2884</t>
  </si>
  <si>
    <t>Lake Geneva J1</t>
  </si>
  <si>
    <t>2885</t>
  </si>
  <si>
    <t>Lake Holcombe</t>
  </si>
  <si>
    <t>2891</t>
  </si>
  <si>
    <t>Lake Mills Area</t>
  </si>
  <si>
    <t>2898</t>
  </si>
  <si>
    <t>Lancaster Community</t>
  </si>
  <si>
    <t>2912</t>
  </si>
  <si>
    <t>Laona</t>
  </si>
  <si>
    <t>2940</t>
  </si>
  <si>
    <t>Lena</t>
  </si>
  <si>
    <t>2961</t>
  </si>
  <si>
    <t>Linn J4</t>
  </si>
  <si>
    <t>3087</t>
  </si>
  <si>
    <t>Linn J6</t>
  </si>
  <si>
    <t>3094</t>
  </si>
  <si>
    <t>Richmond</t>
  </si>
  <si>
    <t>3122</t>
  </si>
  <si>
    <t>Little Chute Area</t>
  </si>
  <si>
    <t>3129</t>
  </si>
  <si>
    <t>Lodi</t>
  </si>
  <si>
    <t>3150</t>
  </si>
  <si>
    <t>Lomira</t>
  </si>
  <si>
    <t>3171</t>
  </si>
  <si>
    <t>Loyal</t>
  </si>
  <si>
    <t>3206</t>
  </si>
  <si>
    <t>Luck</t>
  </si>
  <si>
    <t>3213</t>
  </si>
  <si>
    <t>Luxemburg-Casco</t>
  </si>
  <si>
    <t>3220</t>
  </si>
  <si>
    <t>Madison Metropolitan</t>
  </si>
  <si>
    <t>3269</t>
  </si>
  <si>
    <t>Manawa</t>
  </si>
  <si>
    <t>3276</t>
  </si>
  <si>
    <t>Manitowoc</t>
  </si>
  <si>
    <t>3290</t>
  </si>
  <si>
    <t>Maple</t>
  </si>
  <si>
    <t>3297</t>
  </si>
  <si>
    <t>Marathon City</t>
  </si>
  <si>
    <t>3304</t>
  </si>
  <si>
    <t>Marinette</t>
  </si>
  <si>
    <t>3311</t>
  </si>
  <si>
    <t>Marion</t>
  </si>
  <si>
    <t>3318</t>
  </si>
  <si>
    <t>Markesan</t>
  </si>
  <si>
    <t>3325</t>
  </si>
  <si>
    <t>Marshall</t>
  </si>
  <si>
    <t>3332</t>
  </si>
  <si>
    <t>Marshfield</t>
  </si>
  <si>
    <t>3339</t>
  </si>
  <si>
    <t>Mauston</t>
  </si>
  <si>
    <t>3360</t>
  </si>
  <si>
    <t>Mayville</t>
  </si>
  <si>
    <t>3367</t>
  </si>
  <si>
    <t>McFarland</t>
  </si>
  <si>
    <t>3381</t>
  </si>
  <si>
    <t>Medford Area</t>
  </si>
  <si>
    <t>3409</t>
  </si>
  <si>
    <t>Mellen</t>
  </si>
  <si>
    <t>3427</t>
  </si>
  <si>
    <t>Melrose-Mindoro</t>
  </si>
  <si>
    <t>3428</t>
  </si>
  <si>
    <t>Menasha</t>
  </si>
  <si>
    <t>3430</t>
  </si>
  <si>
    <t>Menominee Indian</t>
  </si>
  <si>
    <t>3434</t>
  </si>
  <si>
    <t>Menomonee Falls</t>
  </si>
  <si>
    <t>3437</t>
  </si>
  <si>
    <t>Menomonie Area</t>
  </si>
  <si>
    <t>3444</t>
  </si>
  <si>
    <t>Mequon-Thiensville</t>
  </si>
  <si>
    <t>3479</t>
  </si>
  <si>
    <t>Mercer</t>
  </si>
  <si>
    <t>3484</t>
  </si>
  <si>
    <t>Merrill Area</t>
  </si>
  <si>
    <t>3500</t>
  </si>
  <si>
    <t>Swallow</t>
  </si>
  <si>
    <t>3510</t>
  </si>
  <si>
    <t>North Lake</t>
  </si>
  <si>
    <t>3514</t>
  </si>
  <si>
    <t>Merton Community</t>
  </si>
  <si>
    <t>3528</t>
  </si>
  <si>
    <t>Stone Bank School District</t>
  </si>
  <si>
    <t>3542</t>
  </si>
  <si>
    <t>Middleton-Cross Plains</t>
  </si>
  <si>
    <t>3549</t>
  </si>
  <si>
    <t>Milton</t>
  </si>
  <si>
    <t>3612</t>
  </si>
  <si>
    <t>Milwaukee</t>
  </si>
  <si>
    <t>3619</t>
  </si>
  <si>
    <t>Mineral Point</t>
  </si>
  <si>
    <t>3633</t>
  </si>
  <si>
    <t>Minocqua J1</t>
  </si>
  <si>
    <t>3640</t>
  </si>
  <si>
    <t>Lakeland UHS</t>
  </si>
  <si>
    <t>3647</t>
  </si>
  <si>
    <t>Northwood</t>
  </si>
  <si>
    <t>3654</t>
  </si>
  <si>
    <t>Mishicot</t>
  </si>
  <si>
    <t>3661</t>
  </si>
  <si>
    <t>Mondovi</t>
  </si>
  <si>
    <t>3668</t>
  </si>
  <si>
    <t>Monona Grove</t>
  </si>
  <si>
    <t>3675</t>
  </si>
  <si>
    <t>Monroe</t>
  </si>
  <si>
    <t>3682</t>
  </si>
  <si>
    <t>Montello</t>
  </si>
  <si>
    <t>3689</t>
  </si>
  <si>
    <t>Monticello</t>
  </si>
  <si>
    <t>3696</t>
  </si>
  <si>
    <t>Mosinee</t>
  </si>
  <si>
    <t>3787</t>
  </si>
  <si>
    <t>Mount Horeb Area</t>
  </si>
  <si>
    <t>3794</t>
  </si>
  <si>
    <t>Mukwonago</t>
  </si>
  <si>
    <t>3822</t>
  </si>
  <si>
    <t>Riverdale</t>
  </si>
  <si>
    <t>3850</t>
  </si>
  <si>
    <t>Muskego-Norway</t>
  </si>
  <si>
    <t>3857</t>
  </si>
  <si>
    <t>Lake Country</t>
  </si>
  <si>
    <t>3862</t>
  </si>
  <si>
    <t>Necedah Area</t>
  </si>
  <si>
    <t>3871</t>
  </si>
  <si>
    <t>Neenah</t>
  </si>
  <si>
    <t>3892</t>
  </si>
  <si>
    <t>Neillsville</t>
  </si>
  <si>
    <t>3899</t>
  </si>
  <si>
    <t>Nekoosa</t>
  </si>
  <si>
    <t>3906</t>
  </si>
  <si>
    <t>New Auburn</t>
  </si>
  <si>
    <t>3920</t>
  </si>
  <si>
    <t>New Berlin</t>
  </si>
  <si>
    <t>3925</t>
  </si>
  <si>
    <t>New Glarus</t>
  </si>
  <si>
    <t>3934</t>
  </si>
  <si>
    <t>New Holstein</t>
  </si>
  <si>
    <t>3941</t>
  </si>
  <si>
    <t>New Lisbon</t>
  </si>
  <si>
    <t>3948</t>
  </si>
  <si>
    <t>New London</t>
  </si>
  <si>
    <t>3955</t>
  </si>
  <si>
    <t>New Richmond</t>
  </si>
  <si>
    <t>3962</t>
  </si>
  <si>
    <t>Niagara</t>
  </si>
  <si>
    <t>3969</t>
  </si>
  <si>
    <t>North Fond Du Lac</t>
  </si>
  <si>
    <t>3983</t>
  </si>
  <si>
    <t>Norwalk-Ontario-Wilton</t>
  </si>
  <si>
    <t>3990</t>
  </si>
  <si>
    <t>Norway J7</t>
  </si>
  <si>
    <t>4011</t>
  </si>
  <si>
    <t>Oak Creek-Franklin</t>
  </si>
  <si>
    <t>4018</t>
  </si>
  <si>
    <t>Oakfield</t>
  </si>
  <si>
    <t>4025</t>
  </si>
  <si>
    <t>Oconomowoc Area</t>
  </si>
  <si>
    <t>4060</t>
  </si>
  <si>
    <t>Oconto</t>
  </si>
  <si>
    <t>4067</t>
  </si>
  <si>
    <t>Oconto Falls</t>
  </si>
  <si>
    <t>4074</t>
  </si>
  <si>
    <t>Omro</t>
  </si>
  <si>
    <t>4088</t>
  </si>
  <si>
    <t>Onalaska</t>
  </si>
  <si>
    <t>4095</t>
  </si>
  <si>
    <t>Oostburg</t>
  </si>
  <si>
    <t>4137</t>
  </si>
  <si>
    <t>Oregon</t>
  </si>
  <si>
    <t>4144</t>
  </si>
  <si>
    <t>Parkview</t>
  </si>
  <si>
    <t>4151</t>
  </si>
  <si>
    <t>Osceola</t>
  </si>
  <si>
    <t>4165</t>
  </si>
  <si>
    <t>Oshkosh Area</t>
  </si>
  <si>
    <t>4179</t>
  </si>
  <si>
    <t>Osseo-Fairchild</t>
  </si>
  <si>
    <t>4186</t>
  </si>
  <si>
    <t>Owen-Withee</t>
  </si>
  <si>
    <t>4207</t>
  </si>
  <si>
    <t>Palmyra-Eagle Area</t>
  </si>
  <si>
    <t>4221</t>
  </si>
  <si>
    <t>Pardeeville Area</t>
  </si>
  <si>
    <t>4228</t>
  </si>
  <si>
    <t>Paris J1</t>
  </si>
  <si>
    <t>4235</t>
  </si>
  <si>
    <t>Beecher-Dunbar-Pembine</t>
  </si>
  <si>
    <t>4263</t>
  </si>
  <si>
    <t>Pepin Area</t>
  </si>
  <si>
    <t>4270</t>
  </si>
  <si>
    <t>Peshtigo</t>
  </si>
  <si>
    <t>4305</t>
  </si>
  <si>
    <t>Pewaukee</t>
  </si>
  <si>
    <t>4312</t>
  </si>
  <si>
    <t>Phelps</t>
  </si>
  <si>
    <t>4330</t>
  </si>
  <si>
    <t>Phillips</t>
  </si>
  <si>
    <t>4347</t>
  </si>
  <si>
    <t>Pittsville</t>
  </si>
  <si>
    <t>4368</t>
  </si>
  <si>
    <t>Tri-County Area</t>
  </si>
  <si>
    <t>4375</t>
  </si>
  <si>
    <t>Platteville</t>
  </si>
  <si>
    <t>4389</t>
  </si>
  <si>
    <t>Plum City</t>
  </si>
  <si>
    <t>4459</t>
  </si>
  <si>
    <t>Plymouth</t>
  </si>
  <si>
    <t>4473</t>
  </si>
  <si>
    <t>Portage Community</t>
  </si>
  <si>
    <t>4501</t>
  </si>
  <si>
    <t>Port Edwards</t>
  </si>
  <si>
    <t>4508</t>
  </si>
  <si>
    <t>Port Washington-Saukville</t>
  </si>
  <si>
    <t>4515</t>
  </si>
  <si>
    <t>South Shore</t>
  </si>
  <si>
    <t>4522</t>
  </si>
  <si>
    <t>Potosi</t>
  </si>
  <si>
    <t>4529</t>
  </si>
  <si>
    <t>Poynette</t>
  </si>
  <si>
    <t>4536</t>
  </si>
  <si>
    <t>Prairie Du Chien Area</t>
  </si>
  <si>
    <t>4543</t>
  </si>
  <si>
    <t>Prairie Farm</t>
  </si>
  <si>
    <t>4557</t>
  </si>
  <si>
    <t>Prentice</t>
  </si>
  <si>
    <t>4571</t>
  </si>
  <si>
    <t>Prescott</t>
  </si>
  <si>
    <t>4578</t>
  </si>
  <si>
    <t>Princeton</t>
  </si>
  <si>
    <t>4606</t>
  </si>
  <si>
    <t>Pulaski Community</t>
  </si>
  <si>
    <t>4613</t>
  </si>
  <si>
    <t>Racine</t>
  </si>
  <si>
    <t>4620</t>
  </si>
  <si>
    <t>Randall J1</t>
  </si>
  <si>
    <t>4627</t>
  </si>
  <si>
    <t>Randolph</t>
  </si>
  <si>
    <t>4634</t>
  </si>
  <si>
    <t>Random Lake</t>
  </si>
  <si>
    <t>4641</t>
  </si>
  <si>
    <t>Raymond #14</t>
  </si>
  <si>
    <t>4686</t>
  </si>
  <si>
    <t>North Cape</t>
  </si>
  <si>
    <t>4690</t>
  </si>
  <si>
    <t>Reedsburg</t>
  </si>
  <si>
    <t>4753</t>
  </si>
  <si>
    <t>Reedsville</t>
  </si>
  <si>
    <t>4760</t>
  </si>
  <si>
    <t>Rhinelander</t>
  </si>
  <si>
    <t>4781</t>
  </si>
  <si>
    <t>Rib Lake</t>
  </si>
  <si>
    <t>4795</t>
  </si>
  <si>
    <t>Rice Lake Area</t>
  </si>
  <si>
    <t>4802</t>
  </si>
  <si>
    <t>Richland</t>
  </si>
  <si>
    <t>4851</t>
  </si>
  <si>
    <t>Rio Community</t>
  </si>
  <si>
    <t>4865</t>
  </si>
  <si>
    <t>Ripon Area</t>
  </si>
  <si>
    <t>4872</t>
  </si>
  <si>
    <t>River Falls</t>
  </si>
  <si>
    <t>4893</t>
  </si>
  <si>
    <t>River Ridge</t>
  </si>
  <si>
    <t>4904</t>
  </si>
  <si>
    <t>Rosendale-Brandon</t>
  </si>
  <si>
    <t>4956</t>
  </si>
  <si>
    <t>Rosholt</t>
  </si>
  <si>
    <t>4963</t>
  </si>
  <si>
    <t>D C Everest Area</t>
  </si>
  <si>
    <t>4970</t>
  </si>
  <si>
    <t>Saint Croix Falls</t>
  </si>
  <si>
    <t>5019</t>
  </si>
  <si>
    <t>Central/Westosha UHS</t>
  </si>
  <si>
    <t>5054</t>
  </si>
  <si>
    <t>Salem</t>
  </si>
  <si>
    <t>5068</t>
  </si>
  <si>
    <t>Sauk Prairie</t>
  </si>
  <si>
    <t>5100</t>
  </si>
  <si>
    <t>Seneca</t>
  </si>
  <si>
    <t>5124</t>
  </si>
  <si>
    <t>Sevastopol</t>
  </si>
  <si>
    <t>5130</t>
  </si>
  <si>
    <t>Seymour Community</t>
  </si>
  <si>
    <t>5138</t>
  </si>
  <si>
    <t>Sharon J11</t>
  </si>
  <si>
    <t>5258</t>
  </si>
  <si>
    <t>Shawano</t>
  </si>
  <si>
    <t>5264</t>
  </si>
  <si>
    <t>Sheboygan Area</t>
  </si>
  <si>
    <t>5271</t>
  </si>
  <si>
    <t>Sheboygan Falls</t>
  </si>
  <si>
    <t>5278</t>
  </si>
  <si>
    <t>Shell Lake</t>
  </si>
  <si>
    <t>5306</t>
  </si>
  <si>
    <t>Shiocton</t>
  </si>
  <si>
    <t>5348</t>
  </si>
  <si>
    <t>Shullsburg</t>
  </si>
  <si>
    <t>5362</t>
  </si>
  <si>
    <t>Silver Lake J1</t>
  </si>
  <si>
    <t>5369</t>
  </si>
  <si>
    <t>Siren</t>
  </si>
  <si>
    <t>5376</t>
  </si>
  <si>
    <t>Slinger</t>
  </si>
  <si>
    <t>5390</t>
  </si>
  <si>
    <t>Solon Springs</t>
  </si>
  <si>
    <t>5397</t>
  </si>
  <si>
    <t>Somerset</t>
  </si>
  <si>
    <t>5432</t>
  </si>
  <si>
    <t>Southern Door County</t>
  </si>
  <si>
    <t>5457</t>
  </si>
  <si>
    <t>Sparta Area</t>
  </si>
  <si>
    <t>5460</t>
  </si>
  <si>
    <t>Spencer</t>
  </si>
  <si>
    <t>5467</t>
  </si>
  <si>
    <t>Spooner</t>
  </si>
  <si>
    <t>5474</t>
  </si>
  <si>
    <t>River Valley</t>
  </si>
  <si>
    <t>5523</t>
  </si>
  <si>
    <t>Spring Valley</t>
  </si>
  <si>
    <t>5586</t>
  </si>
  <si>
    <t>Stanley-Boyd Area</t>
  </si>
  <si>
    <t>5593</t>
  </si>
  <si>
    <t>Stevens Point Area</t>
  </si>
  <si>
    <t>5607</t>
  </si>
  <si>
    <t>Stockbridge</t>
  </si>
  <si>
    <t>5614</t>
  </si>
  <si>
    <t>Stoughton Area</t>
  </si>
  <si>
    <t>5621</t>
  </si>
  <si>
    <t>Stratford</t>
  </si>
  <si>
    <t>5628</t>
  </si>
  <si>
    <t>Sturgeon Bay</t>
  </si>
  <si>
    <t>5642</t>
  </si>
  <si>
    <t>Sun Prairie Area</t>
  </si>
  <si>
    <t>5656</t>
  </si>
  <si>
    <t>Superior</t>
  </si>
  <si>
    <t>5663</t>
  </si>
  <si>
    <t>Suring</t>
  </si>
  <si>
    <t>5670</t>
  </si>
  <si>
    <t>Thorp</t>
  </si>
  <si>
    <t>5726</t>
  </si>
  <si>
    <t>Three Lakes</t>
  </si>
  <si>
    <t>5733</t>
  </si>
  <si>
    <t>Tigerton</t>
  </si>
  <si>
    <t>5740</t>
  </si>
  <si>
    <t>Tomah Area</t>
  </si>
  <si>
    <t>5747</t>
  </si>
  <si>
    <t>Tomahawk</t>
  </si>
  <si>
    <t>5754</t>
  </si>
  <si>
    <t>Flambeau</t>
  </si>
  <si>
    <t>5757</t>
  </si>
  <si>
    <t>Trevor-Wilmot Consolidated</t>
  </si>
  <si>
    <t>5780</t>
  </si>
  <si>
    <t>Turtle Lake</t>
  </si>
  <si>
    <t>5810</t>
  </si>
  <si>
    <t>Twin Lakes #4</t>
  </si>
  <si>
    <t>5817</t>
  </si>
  <si>
    <t>Two Rivers</t>
  </si>
  <si>
    <t>5824</t>
  </si>
  <si>
    <t>Union Grove UHS</t>
  </si>
  <si>
    <t>5852</t>
  </si>
  <si>
    <t>Union Grove J1</t>
  </si>
  <si>
    <t>5859</t>
  </si>
  <si>
    <t>Valders Area</t>
  </si>
  <si>
    <t>5866</t>
  </si>
  <si>
    <t>Verona Area</t>
  </si>
  <si>
    <t>5901</t>
  </si>
  <si>
    <t>Kickapoo Area</t>
  </si>
  <si>
    <t>5960</t>
  </si>
  <si>
    <t>Viroqua Area</t>
  </si>
  <si>
    <t>5985</t>
  </si>
  <si>
    <t>Wabeno Area</t>
  </si>
  <si>
    <t>5992</t>
  </si>
  <si>
    <t>Big Foot UHS</t>
  </si>
  <si>
    <t>6013</t>
  </si>
  <si>
    <t>Walworth J1</t>
  </si>
  <si>
    <t>6022</t>
  </si>
  <si>
    <t>Washburn</t>
  </si>
  <si>
    <t>6027</t>
  </si>
  <si>
    <t>Washington</t>
  </si>
  <si>
    <t>6069</t>
  </si>
  <si>
    <t>Waterford UHS</t>
  </si>
  <si>
    <t>6083</t>
  </si>
  <si>
    <t>Washington-Caldwell</t>
  </si>
  <si>
    <t>6104</t>
  </si>
  <si>
    <t>Waterford Graded</t>
  </si>
  <si>
    <t>6113</t>
  </si>
  <si>
    <t>Waterloo</t>
  </si>
  <si>
    <t>6118</t>
  </si>
  <si>
    <t>Watertown</t>
  </si>
  <si>
    <t>6125</t>
  </si>
  <si>
    <t>Waukesha</t>
  </si>
  <si>
    <t>6174</t>
  </si>
  <si>
    <t>Waunakee Community</t>
  </si>
  <si>
    <t>6181</t>
  </si>
  <si>
    <t>Waupaca</t>
  </si>
  <si>
    <t>6195</t>
  </si>
  <si>
    <t>Waupun</t>
  </si>
  <si>
    <t>6216</t>
  </si>
  <si>
    <t>Wausau</t>
  </si>
  <si>
    <t>6223</t>
  </si>
  <si>
    <t>Wausaukee</t>
  </si>
  <si>
    <t>6230</t>
  </si>
  <si>
    <t>Wautoma Area</t>
  </si>
  <si>
    <t>6237</t>
  </si>
  <si>
    <t>Wauzeka-Steuben</t>
  </si>
  <si>
    <t>6251</t>
  </si>
  <si>
    <t>Webster</t>
  </si>
  <si>
    <t>6293</t>
  </si>
  <si>
    <t>West Allis</t>
  </si>
  <si>
    <t>6300</t>
  </si>
  <si>
    <t>West Bend</t>
  </si>
  <si>
    <t>6307</t>
  </si>
  <si>
    <t>Westby Area</t>
  </si>
  <si>
    <t>6321</t>
  </si>
  <si>
    <t>West Depere</t>
  </si>
  <si>
    <t>6328</t>
  </si>
  <si>
    <t>Westfield</t>
  </si>
  <si>
    <t>6335</t>
  </si>
  <si>
    <t>Weston</t>
  </si>
  <si>
    <t>6354</t>
  </si>
  <si>
    <t>West Salem</t>
  </si>
  <si>
    <t>6370</t>
  </si>
  <si>
    <t>Weyauwega-Fremont</t>
  </si>
  <si>
    <t>6384</t>
  </si>
  <si>
    <t>Wheatland J1</t>
  </si>
  <si>
    <t>6412</t>
  </si>
  <si>
    <t>Whitefish Bay</t>
  </si>
  <si>
    <t>6419</t>
  </si>
  <si>
    <t>Whitehall</t>
  </si>
  <si>
    <t>6426</t>
  </si>
  <si>
    <t>White Lake</t>
  </si>
  <si>
    <t>6440</t>
  </si>
  <si>
    <t>Whitewater</t>
  </si>
  <si>
    <t>6461</t>
  </si>
  <si>
    <t>Whitnall</t>
  </si>
  <si>
    <t>6470</t>
  </si>
  <si>
    <t>Wild Rose</t>
  </si>
  <si>
    <t>6475</t>
  </si>
  <si>
    <t>Williams Bay</t>
  </si>
  <si>
    <t>6482</t>
  </si>
  <si>
    <t>Wilmot UHS</t>
  </si>
  <si>
    <t>6545</t>
  </si>
  <si>
    <t>Winneconne Community</t>
  </si>
  <si>
    <t>6608</t>
  </si>
  <si>
    <t>Winter</t>
  </si>
  <si>
    <t>6615</t>
  </si>
  <si>
    <t>Wisconsin Dells</t>
  </si>
  <si>
    <t>6678</t>
  </si>
  <si>
    <t>Wisconsin Rapids</t>
  </si>
  <si>
    <t>6685</t>
  </si>
  <si>
    <t>Wittenberg-Birnamwood</t>
  </si>
  <si>
    <t>6692</t>
  </si>
  <si>
    <t>Wonewoc-Union Center</t>
  </si>
  <si>
    <t>6713</t>
  </si>
  <si>
    <t>Woodruff J1</t>
  </si>
  <si>
    <t>6720</t>
  </si>
  <si>
    <t>Wrightstown Community</t>
  </si>
  <si>
    <t>6734</t>
  </si>
  <si>
    <t>Yorkville J2</t>
  </si>
  <si>
    <t>6748</t>
  </si>
  <si>
    <t>Seeds of Health Inc.</t>
  </si>
  <si>
    <t>8001</t>
  </si>
  <si>
    <t>Milwaukee Academy of Science</t>
  </si>
  <si>
    <t>8008</t>
  </si>
  <si>
    <t>Dr Howard Fuller Colleg Acad</t>
  </si>
  <si>
    <t>8011</t>
  </si>
  <si>
    <t>Mil Scholars-Ntl Heritage Acad</t>
  </si>
  <si>
    <t>8013</t>
  </si>
  <si>
    <t>The Lincoln Academy</t>
  </si>
  <si>
    <t>8023</t>
  </si>
  <si>
    <t>Grand Total</t>
  </si>
  <si>
    <t xml:space="preserve">2023-2024 APPROPRIATION </t>
  </si>
  <si>
    <t xml:space="preserve">   Estimated Aid Earned </t>
  </si>
  <si>
    <t xml:space="preserve">   Balance Available</t>
  </si>
  <si>
    <t xml:space="preserve">   LESS: TRANSPORTATION OVER ICE</t>
  </si>
  <si>
    <t xml:space="preserve">June </t>
  </si>
  <si>
    <t>Payment</t>
  </si>
  <si>
    <t>FY 2023-2024 Aid, Based on FY 2022-2023 Pupil Transportation Data</t>
  </si>
  <si>
    <t xml:space="preserve">As of 2:12 PM on 5/31/2024 </t>
  </si>
  <si>
    <t>For Payment on June 17, 2024</t>
  </si>
  <si>
    <t>Balance Available after Over Ice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</si>
</sst>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%"/>
    <numFmt numFmtId="166" formatCode="0.000%"/>
    <numFmt numFmtId="168" formatCode="0.000000000%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11"/>
      <color rgb="FFC00000"/>
      <name val="Calibri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89999084444715716"/>
        <bgColor rgb="FF000000"/>
      </patternFill>
    </fill>
    <fill>
      <patternFill patternType="solid">
        <fgColor theme="3" tint="0.8999908444471571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164" fontId="3" fillId="0" borderId="8" xfId="0" applyNumberFormat="1" applyFont="1" applyBorder="1"/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3" fontId="4" fillId="2" borderId="8" xfId="0" applyNumberFormat="1" applyFont="1" applyFill="1" applyBorder="1" applyAlignment="1">
      <alignment vertical="center"/>
    </xf>
    <xf numFmtId="166" fontId="4" fillId="2" borderId="8" xfId="3" applyNumberFormat="1" applyFont="1" applyFill="1" applyBorder="1" applyAlignment="1">
      <alignment vertical="center"/>
    </xf>
    <xf numFmtId="166" fontId="4" fillId="3" borderId="8" xfId="3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wrapText="1" indent="1"/>
    </xf>
    <xf numFmtId="49" fontId="3" fillId="0" borderId="8" xfId="0" applyNumberFormat="1" applyFont="1" applyBorder="1" applyAlignment="1">
      <alignment horizontal="right" wrapText="1"/>
    </xf>
    <xf numFmtId="0" fontId="3" fillId="0" borderId="8" xfId="0" applyFont="1" applyBorder="1" applyAlignment="1">
      <alignment horizontal="right" wrapText="1" indent="1"/>
    </xf>
    <xf numFmtId="8" fontId="3" fillId="0" borderId="8" xfId="0" applyNumberFormat="1" applyFont="1" applyBorder="1" applyAlignment="1">
      <alignment horizontal="right" wrapText="1" indent="1"/>
    </xf>
    <xf numFmtId="0" fontId="3" fillId="0" borderId="8" xfId="0" applyFont="1" applyBorder="1" applyAlignment="1">
      <alignment horizontal="left"/>
    </xf>
    <xf numFmtId="44" fontId="3" fillId="0" borderId="8" xfId="2" applyFont="1" applyBorder="1"/>
    <xf numFmtId="44" fontId="3" fillId="0" borderId="8" xfId="0" applyNumberFormat="1" applyFont="1" applyBorder="1"/>
    <xf numFmtId="165" fontId="3" fillId="0" borderId="8" xfId="3" applyNumberFormat="1" applyFont="1" applyBorder="1"/>
    <xf numFmtId="3" fontId="3" fillId="0" borderId="8" xfId="0" applyNumberFormat="1" applyFont="1" applyBorder="1" applyAlignment="1">
      <alignment horizontal="right" wrapText="1" indent="1"/>
    </xf>
    <xf numFmtId="44" fontId="3" fillId="0" borderId="8" xfId="2" applyFont="1" applyFill="1" applyBorder="1"/>
    <xf numFmtId="0" fontId="3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44" fontId="9" fillId="0" borderId="8" xfId="2" applyFont="1" applyBorder="1"/>
    <xf numFmtId="0" fontId="3" fillId="4" borderId="8" xfId="0" applyFont="1" applyFill="1" applyBorder="1" applyAlignment="1">
      <alignment horizontal="left" wrapText="1" indent="1"/>
    </xf>
    <xf numFmtId="49" fontId="3" fillId="4" borderId="8" xfId="0" applyNumberFormat="1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 wrapText="1" indent="1"/>
    </xf>
    <xf numFmtId="8" fontId="3" fillId="4" borderId="8" xfId="0" applyNumberFormat="1" applyFont="1" applyFill="1" applyBorder="1" applyAlignment="1">
      <alignment horizontal="right" wrapText="1" indent="1"/>
    </xf>
    <xf numFmtId="164" fontId="3" fillId="4" borderId="8" xfId="0" applyNumberFormat="1" applyFont="1" applyFill="1" applyBorder="1"/>
    <xf numFmtId="0" fontId="3" fillId="4" borderId="8" xfId="0" applyFont="1" applyFill="1" applyBorder="1" applyAlignment="1">
      <alignment horizontal="left"/>
    </xf>
    <xf numFmtId="44" fontId="3" fillId="4" borderId="8" xfId="2" applyFont="1" applyFill="1" applyBorder="1"/>
    <xf numFmtId="44" fontId="3" fillId="4" borderId="8" xfId="0" applyNumberFormat="1" applyFont="1" applyFill="1" applyBorder="1"/>
    <xf numFmtId="165" fontId="3" fillId="4" borderId="8" xfId="3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wrapText="1"/>
    </xf>
    <xf numFmtId="8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44" fontId="2" fillId="0" borderId="8" xfId="2" applyFont="1" applyFill="1" applyBorder="1"/>
    <xf numFmtId="165" fontId="3" fillId="0" borderId="8" xfId="0" applyNumberFormat="1" applyFont="1" applyBorder="1"/>
    <xf numFmtId="0" fontId="2" fillId="0" borderId="0" xfId="0" applyFont="1" applyAlignment="1">
      <alignment horizontal="center" vertical="center" wrapText="1"/>
    </xf>
    <xf numFmtId="44" fontId="0" fillId="0" borderId="0" xfId="0" applyNumberFormat="1"/>
    <xf numFmtId="44" fontId="0" fillId="0" borderId="0" xfId="2" applyFont="1"/>
    <xf numFmtId="0" fontId="2" fillId="0" borderId="0" xfId="0" applyFont="1" applyAlignment="1">
      <alignment horizontal="center"/>
    </xf>
    <xf numFmtId="44" fontId="0" fillId="0" borderId="0" xfId="2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4" xfId="0" applyBorder="1"/>
    <xf numFmtId="44" fontId="3" fillId="0" borderId="15" xfId="0" applyNumberFormat="1" applyFont="1" applyBorder="1"/>
    <xf numFmtId="44" fontId="3" fillId="0" borderId="16" xfId="0" applyNumberFormat="1" applyFont="1" applyBorder="1"/>
    <xf numFmtId="44" fontId="3" fillId="0" borderId="17" xfId="0" applyNumberFormat="1" applyFont="1" applyBorder="1"/>
    <xf numFmtId="44" fontId="3" fillId="0" borderId="18" xfId="0" applyNumberFormat="1" applyFont="1" applyBorder="1"/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6" xfId="0" applyBorder="1"/>
    <xf numFmtId="0" fontId="0" fillId="0" borderId="0" xfId="0" applyBorder="1"/>
    <xf numFmtId="0" fontId="0" fillId="0" borderId="24" xfId="0" applyBorder="1"/>
    <xf numFmtId="0" fontId="3" fillId="0" borderId="26" xfId="0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44" fontId="9" fillId="0" borderId="8" xfId="2" applyFont="1" applyFill="1" applyBorder="1"/>
    <xf numFmtId="44" fontId="3" fillId="6" borderId="8" xfId="2" applyFont="1" applyFill="1" applyBorder="1"/>
    <xf numFmtId="44" fontId="3" fillId="8" borderId="8" xfId="2" applyFont="1" applyFill="1" applyBorder="1"/>
    <xf numFmtId="44" fontId="3" fillId="9" borderId="8" xfId="2" applyFont="1" applyFill="1" applyBorder="1"/>
    <xf numFmtId="49" fontId="4" fillId="3" borderId="10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vertical="center"/>
    </xf>
    <xf numFmtId="44" fontId="3" fillId="10" borderId="8" xfId="2" applyFont="1" applyFill="1" applyBorder="1"/>
    <xf numFmtId="166" fontId="4" fillId="11" borderId="8" xfId="3" applyNumberFormat="1" applyFont="1" applyFill="1" applyBorder="1" applyAlignment="1">
      <alignment vertical="center"/>
    </xf>
    <xf numFmtId="44" fontId="3" fillId="12" borderId="8" xfId="2" applyFont="1" applyFill="1" applyBorder="1"/>
    <xf numFmtId="0" fontId="4" fillId="5" borderId="8" xfId="0" applyFont="1" applyFill="1" applyBorder="1"/>
    <xf numFmtId="49" fontId="4" fillId="5" borderId="8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horizontal="left"/>
    </xf>
    <xf numFmtId="49" fontId="4" fillId="7" borderId="8" xfId="0" applyNumberFormat="1" applyFont="1" applyFill="1" applyBorder="1" applyAlignment="1">
      <alignment horizontal="right"/>
    </xf>
    <xf numFmtId="0" fontId="4" fillId="7" borderId="8" xfId="0" applyFont="1" applyFill="1" applyBorder="1"/>
    <xf numFmtId="6" fontId="4" fillId="7" borderId="8" xfId="0" applyNumberFormat="1" applyFont="1" applyFill="1" applyBorder="1" applyAlignment="1">
      <alignment horizontal="right" wrapText="1"/>
    </xf>
    <xf numFmtId="168" fontId="3" fillId="0" borderId="8" xfId="1" applyNumberFormat="1" applyFont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right"/>
    </xf>
    <xf numFmtId="3" fontId="5" fillId="11" borderId="18" xfId="0" applyNumberFormat="1" applyFont="1" applyFill="1" applyBorder="1" applyAlignment="1">
      <alignment vertical="center"/>
    </xf>
    <xf numFmtId="0" fontId="4" fillId="3" borderId="12" xfId="0" applyFont="1" applyFill="1" applyBorder="1"/>
    <xf numFmtId="0" fontId="4" fillId="3" borderId="18" xfId="0" applyFont="1" applyFill="1" applyBorder="1"/>
    <xf numFmtId="0" fontId="4" fillId="11" borderId="12" xfId="0" applyFont="1" applyFill="1" applyBorder="1"/>
    <xf numFmtId="49" fontId="4" fillId="11" borderId="10" xfId="0" applyNumberFormat="1" applyFont="1" applyFill="1" applyBorder="1" applyAlignment="1">
      <alignment horizontal="right"/>
    </xf>
    <xf numFmtId="0" fontId="4" fillId="11" borderId="18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theme="3" tint="0.899960325937681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4E62-4855-4210-8D20-39C0240F191C}">
  <dimension ref="A1:S438"/>
  <sheetViews>
    <sheetView tabSelected="1" topLeftCell="A50" workbookViewId="0">
      <selection activeCell="R64" sqref="R64"/>
    </sheetView>
  </sheetViews>
  <sheetFormatPr defaultRowHeight="14.5" x14ac:dyDescent="0.35"/>
  <cols>
    <col min="1" max="1" width="30.54296875" customWidth="1"/>
    <col min="2" max="2" width="8.54296875" customWidth="1"/>
    <col min="3" max="5" width="12.54296875" customWidth="1"/>
    <col min="6" max="6" width="14.453125" bestFit="1" customWidth="1"/>
    <col min="7" max="7" width="12.54296875" customWidth="1"/>
    <col min="8" max="8" width="8.54296875" hidden="1" customWidth="1"/>
    <col min="9" max="9" width="12.54296875" customWidth="1"/>
    <col min="10" max="10" width="13.54296875" customWidth="1"/>
    <col min="11" max="11" width="16.7265625" customWidth="1"/>
    <col min="12" max="12" width="13.90625" bestFit="1" customWidth="1"/>
    <col min="13" max="13" width="15.26953125" bestFit="1" customWidth="1"/>
    <col min="14" max="14" width="16.6328125" customWidth="1"/>
    <col min="15" max="15" width="16.26953125" hidden="1" customWidth="1"/>
    <col min="17" max="17" width="15.26953125" bestFit="1" customWidth="1"/>
    <col min="18" max="18" width="14.26953125" bestFit="1" customWidth="1"/>
    <col min="19" max="19" width="15.26953125" bestFit="1" customWidth="1"/>
  </cols>
  <sheetData>
    <row r="1" spans="1:18" s="1" customFormat="1" ht="31" x14ac:dyDescent="0.7">
      <c r="A1" s="23" t="s">
        <v>0</v>
      </c>
      <c r="B1" s="3"/>
    </row>
    <row r="2" spans="1:18" s="1" customFormat="1" x14ac:dyDescent="0.35">
      <c r="B2" s="3"/>
    </row>
    <row r="3" spans="1:18" s="1" customFormat="1" ht="23.5" x14ac:dyDescent="0.55000000000000004">
      <c r="A3" s="24" t="s">
        <v>876</v>
      </c>
      <c r="B3" s="3"/>
    </row>
    <row r="4" spans="1:18" ht="15" thickBot="1" x14ac:dyDescent="0.4">
      <c r="A4" s="1" t="s">
        <v>877</v>
      </c>
      <c r="B4" s="3"/>
      <c r="C4" s="1"/>
      <c r="D4" s="1"/>
      <c r="E4" s="1"/>
      <c r="F4" s="1"/>
      <c r="G4" s="35"/>
      <c r="H4" s="1"/>
      <c r="I4" s="1"/>
      <c r="J4" s="1"/>
      <c r="K4" s="1"/>
      <c r="L4" s="1"/>
      <c r="M4" s="79" t="s">
        <v>878</v>
      </c>
      <c r="O4" s="1"/>
    </row>
    <row r="5" spans="1:18" x14ac:dyDescent="0.35">
      <c r="A5" s="63" t="s">
        <v>1</v>
      </c>
      <c r="B5" s="64" t="s">
        <v>1</v>
      </c>
      <c r="C5" s="65" t="s">
        <v>3</v>
      </c>
      <c r="D5" s="65" t="s">
        <v>4</v>
      </c>
      <c r="E5" s="65" t="s">
        <v>5</v>
      </c>
      <c r="F5" s="66" t="s">
        <v>5</v>
      </c>
      <c r="G5" s="20" t="s">
        <v>6</v>
      </c>
      <c r="H5" s="36"/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67" t="s">
        <v>5</v>
      </c>
      <c r="O5" s="55"/>
      <c r="Q5" s="53"/>
      <c r="R5" s="53"/>
    </row>
    <row r="6" spans="1:18" x14ac:dyDescent="0.35">
      <c r="A6" s="68" t="s">
        <v>2</v>
      </c>
      <c r="B6" s="38" t="s">
        <v>2</v>
      </c>
      <c r="C6" s="37" t="s">
        <v>14</v>
      </c>
      <c r="D6" s="37" t="s">
        <v>14</v>
      </c>
      <c r="E6" s="37" t="s">
        <v>14</v>
      </c>
      <c r="F6" s="39" t="s">
        <v>15</v>
      </c>
      <c r="G6" s="21" t="s">
        <v>16</v>
      </c>
      <c r="H6" s="40" t="s">
        <v>2</v>
      </c>
      <c r="I6" s="21" t="s">
        <v>17</v>
      </c>
      <c r="J6" s="40" t="s">
        <v>18</v>
      </c>
      <c r="K6" s="40" t="s">
        <v>19</v>
      </c>
      <c r="L6" s="40" t="s">
        <v>20</v>
      </c>
      <c r="M6" s="40" t="s">
        <v>21</v>
      </c>
      <c r="N6" s="69" t="s">
        <v>15</v>
      </c>
      <c r="O6" s="56" t="s">
        <v>874</v>
      </c>
      <c r="Q6" s="50"/>
      <c r="R6" s="50"/>
    </row>
    <row r="7" spans="1:18" ht="14.15" customHeight="1" thickBot="1" x14ac:dyDescent="0.4">
      <c r="A7" s="70" t="s">
        <v>12</v>
      </c>
      <c r="B7" s="42" t="s">
        <v>13</v>
      </c>
      <c r="C7" s="41" t="s">
        <v>22</v>
      </c>
      <c r="D7" s="41" t="s">
        <v>22</v>
      </c>
      <c r="E7" s="41" t="s">
        <v>22</v>
      </c>
      <c r="F7" s="43" t="s">
        <v>23</v>
      </c>
      <c r="G7" s="22" t="s">
        <v>23</v>
      </c>
      <c r="H7" s="44" t="s">
        <v>13</v>
      </c>
      <c r="I7" s="22" t="s">
        <v>24</v>
      </c>
      <c r="J7" s="44" t="s">
        <v>25</v>
      </c>
      <c r="K7" s="44" t="s">
        <v>26</v>
      </c>
      <c r="L7" s="44" t="s">
        <v>5</v>
      </c>
      <c r="M7" s="44" t="s">
        <v>27</v>
      </c>
      <c r="N7" s="71" t="s">
        <v>28</v>
      </c>
      <c r="O7" s="57" t="s">
        <v>875</v>
      </c>
      <c r="Q7" s="50"/>
      <c r="R7" s="50"/>
    </row>
    <row r="8" spans="1:18" hidden="1" x14ac:dyDescent="0.3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  <c r="O8" s="58"/>
    </row>
    <row r="9" spans="1:18" hidden="1" x14ac:dyDescent="0.3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58"/>
    </row>
    <row r="10" spans="1:18" ht="15" customHeight="1" x14ac:dyDescent="0.35">
      <c r="A10" s="26" t="s">
        <v>29</v>
      </c>
      <c r="B10" s="27" t="s">
        <v>30</v>
      </c>
      <c r="C10" s="28">
        <v>262</v>
      </c>
      <c r="D10" s="28"/>
      <c r="E10" s="28">
        <v>262</v>
      </c>
      <c r="F10" s="29">
        <v>10970</v>
      </c>
      <c r="G10" s="30">
        <f t="shared" ref="G10:G73" si="0">F10/F$431</f>
        <v>5.7295680443657639E-4</v>
      </c>
      <c r="H10" s="31" t="s">
        <v>30</v>
      </c>
      <c r="I10" s="32"/>
      <c r="J10" s="32"/>
      <c r="K10" s="33">
        <v>10970</v>
      </c>
      <c r="L10" s="34">
        <f>+K10/$K$431</f>
        <v>5.6440928677085347E-4</v>
      </c>
      <c r="M10" s="33">
        <v>2571.59</v>
      </c>
      <c r="N10" s="33">
        <f>+K10+M10</f>
        <v>13541.59</v>
      </c>
      <c r="O10" s="59">
        <f>SUM(N10-F10)</f>
        <v>2571.59</v>
      </c>
      <c r="P10" s="1"/>
      <c r="Q10" s="51"/>
      <c r="R10" s="54"/>
    </row>
    <row r="11" spans="1:18" ht="15" customHeight="1" x14ac:dyDescent="0.35">
      <c r="A11" s="9" t="s">
        <v>31</v>
      </c>
      <c r="B11" s="10" t="s">
        <v>32</v>
      </c>
      <c r="C11" s="11">
        <v>887</v>
      </c>
      <c r="D11" s="11"/>
      <c r="E11" s="11">
        <v>887</v>
      </c>
      <c r="F11" s="12">
        <v>112045</v>
      </c>
      <c r="G11" s="2">
        <f t="shared" si="0"/>
        <v>5.8520460485958249E-3</v>
      </c>
      <c r="H11" s="13" t="s">
        <v>32</v>
      </c>
      <c r="I11" s="14">
        <v>5000</v>
      </c>
      <c r="J11" s="14"/>
      <c r="K11" s="15">
        <v>117045</v>
      </c>
      <c r="L11" s="16">
        <f t="shared" ref="L11:L74" si="1">+K11/$K$431</f>
        <v>6.0219949836002318E-3</v>
      </c>
      <c r="M11" s="15">
        <v>27437.71</v>
      </c>
      <c r="N11" s="15">
        <f t="shared" ref="N11:N74" si="2">+K11+M11</f>
        <v>144482.71</v>
      </c>
      <c r="O11" s="59">
        <f t="shared" ref="O11:O74" si="3">SUM(N11-F11)</f>
        <v>32437.709999999992</v>
      </c>
      <c r="P11" s="1"/>
      <c r="Q11" s="51"/>
      <c r="R11" s="52"/>
    </row>
    <row r="12" spans="1:18" ht="15" customHeight="1" x14ac:dyDescent="0.35">
      <c r="A12" s="26" t="s">
        <v>33</v>
      </c>
      <c r="B12" s="27" t="s">
        <v>34</v>
      </c>
      <c r="C12" s="28">
        <v>160</v>
      </c>
      <c r="D12" s="28">
        <v>2</v>
      </c>
      <c r="E12" s="28">
        <v>162</v>
      </c>
      <c r="F12" s="29">
        <v>5765</v>
      </c>
      <c r="G12" s="30">
        <f t="shared" si="0"/>
        <v>3.0110264152934026E-4</v>
      </c>
      <c r="H12" s="31" t="s">
        <v>34</v>
      </c>
      <c r="I12" s="32">
        <v>50</v>
      </c>
      <c r="J12" s="32"/>
      <c r="K12" s="33">
        <v>5815</v>
      </c>
      <c r="L12" s="34">
        <f t="shared" si="1"/>
        <v>2.9918322721718437E-4</v>
      </c>
      <c r="M12" s="33">
        <v>1363.15</v>
      </c>
      <c r="N12" s="33">
        <f t="shared" si="2"/>
        <v>7178.15</v>
      </c>
      <c r="O12" s="59">
        <f t="shared" si="3"/>
        <v>1413.1499999999996</v>
      </c>
      <c r="P12" s="1"/>
      <c r="Q12" s="51"/>
      <c r="R12" s="52"/>
    </row>
    <row r="13" spans="1:18" ht="15" customHeight="1" x14ac:dyDescent="0.35">
      <c r="A13" s="9" t="s">
        <v>35</v>
      </c>
      <c r="B13" s="10" t="s">
        <v>36</v>
      </c>
      <c r="C13" s="11">
        <v>135</v>
      </c>
      <c r="D13" s="11">
        <v>6</v>
      </c>
      <c r="E13" s="11">
        <v>141</v>
      </c>
      <c r="F13" s="12">
        <v>6500</v>
      </c>
      <c r="G13" s="2">
        <f t="shared" si="0"/>
        <v>3.3949126972085202E-4</v>
      </c>
      <c r="H13" s="13" t="s">
        <v>36</v>
      </c>
      <c r="I13" s="14"/>
      <c r="J13" s="14"/>
      <c r="K13" s="15">
        <v>6500</v>
      </c>
      <c r="L13" s="16">
        <f t="shared" si="1"/>
        <v>3.3442665123159044E-4</v>
      </c>
      <c r="M13" s="15">
        <v>1523.73</v>
      </c>
      <c r="N13" s="15">
        <f t="shared" si="2"/>
        <v>8023.73</v>
      </c>
      <c r="O13" s="59">
        <f t="shared" si="3"/>
        <v>1523.7299999999996</v>
      </c>
      <c r="P13" s="1"/>
      <c r="Q13" s="51"/>
      <c r="R13" s="52"/>
    </row>
    <row r="14" spans="1:18" ht="15" customHeight="1" x14ac:dyDescent="0.35">
      <c r="A14" s="26" t="s">
        <v>37</v>
      </c>
      <c r="B14" s="27" t="s">
        <v>38</v>
      </c>
      <c r="C14" s="28">
        <v>448</v>
      </c>
      <c r="D14" s="28"/>
      <c r="E14" s="28">
        <v>448</v>
      </c>
      <c r="F14" s="29">
        <v>23930</v>
      </c>
      <c r="G14" s="30">
        <f t="shared" si="0"/>
        <v>1.2498501668338443E-3</v>
      </c>
      <c r="H14" s="31" t="s">
        <v>38</v>
      </c>
      <c r="I14" s="32">
        <v>575</v>
      </c>
      <c r="J14" s="32"/>
      <c r="K14" s="33">
        <v>24505</v>
      </c>
      <c r="L14" s="34">
        <f t="shared" si="1"/>
        <v>1.260788475143096E-3</v>
      </c>
      <c r="M14" s="33">
        <v>5744.47</v>
      </c>
      <c r="N14" s="33">
        <f t="shared" si="2"/>
        <v>30249.47</v>
      </c>
      <c r="O14" s="59">
        <f t="shared" si="3"/>
        <v>6319.4700000000012</v>
      </c>
      <c r="P14" s="1"/>
      <c r="Q14" s="51"/>
      <c r="R14" s="52"/>
    </row>
    <row r="15" spans="1:18" ht="15" customHeight="1" x14ac:dyDescent="0.35">
      <c r="A15" s="9" t="s">
        <v>39</v>
      </c>
      <c r="B15" s="10" t="s">
        <v>40</v>
      </c>
      <c r="C15" s="11">
        <v>678</v>
      </c>
      <c r="D15" s="11"/>
      <c r="E15" s="11">
        <v>678</v>
      </c>
      <c r="F15" s="12">
        <v>26670</v>
      </c>
      <c r="G15" s="2">
        <f t="shared" si="0"/>
        <v>1.3929587943777111E-3</v>
      </c>
      <c r="H15" s="13" t="s">
        <v>40</v>
      </c>
      <c r="I15" s="14">
        <v>175</v>
      </c>
      <c r="J15" s="14"/>
      <c r="K15" s="15">
        <v>26845</v>
      </c>
      <c r="L15" s="16">
        <f t="shared" si="1"/>
        <v>1.3811820695864686E-3</v>
      </c>
      <c r="M15" s="15">
        <v>6293.01</v>
      </c>
      <c r="N15" s="15">
        <f t="shared" si="2"/>
        <v>33138.01</v>
      </c>
      <c r="O15" s="59">
        <f t="shared" si="3"/>
        <v>6468.010000000002</v>
      </c>
      <c r="P15" s="1"/>
      <c r="Q15" s="51"/>
      <c r="R15" s="52"/>
    </row>
    <row r="16" spans="1:18" ht="15" customHeight="1" x14ac:dyDescent="0.35">
      <c r="A16" s="9" t="s">
        <v>41</v>
      </c>
      <c r="B16" s="10" t="s">
        <v>42</v>
      </c>
      <c r="C16" s="11">
        <v>241</v>
      </c>
      <c r="D16" s="11"/>
      <c r="E16" s="11">
        <v>241</v>
      </c>
      <c r="F16" s="12">
        <v>16050</v>
      </c>
      <c r="G16" s="2">
        <f t="shared" si="0"/>
        <v>8.3828228907994995E-4</v>
      </c>
      <c r="H16" s="13" t="s">
        <v>42</v>
      </c>
      <c r="I16" s="14"/>
      <c r="J16" s="14"/>
      <c r="K16" s="15">
        <v>16050</v>
      </c>
      <c r="L16" s="16">
        <f t="shared" si="1"/>
        <v>8.2577657727185029E-4</v>
      </c>
      <c r="M16" s="15">
        <v>3762.44</v>
      </c>
      <c r="N16" s="15">
        <f t="shared" si="2"/>
        <v>19812.439999999999</v>
      </c>
      <c r="O16" s="59">
        <f t="shared" si="3"/>
        <v>3762.4399999999987</v>
      </c>
      <c r="P16" s="1"/>
      <c r="Q16" s="51"/>
      <c r="R16" s="52"/>
    </row>
    <row r="17" spans="1:19" ht="15" customHeight="1" x14ac:dyDescent="0.35">
      <c r="A17" s="9" t="s">
        <v>43</v>
      </c>
      <c r="B17" s="10" t="s">
        <v>44</v>
      </c>
      <c r="C17" s="17">
        <v>1482</v>
      </c>
      <c r="D17" s="11">
        <v>62</v>
      </c>
      <c r="E17" s="17">
        <v>1544</v>
      </c>
      <c r="F17" s="12">
        <v>37485</v>
      </c>
      <c r="G17" s="2">
        <f t="shared" si="0"/>
        <v>1.9578200377670979E-3</v>
      </c>
      <c r="H17" s="13" t="s">
        <v>44</v>
      </c>
      <c r="I17" s="14">
        <v>50</v>
      </c>
      <c r="J17" s="14"/>
      <c r="K17" s="15">
        <v>37535</v>
      </c>
      <c r="L17" s="16">
        <f t="shared" si="1"/>
        <v>1.9311852852273458E-3</v>
      </c>
      <c r="M17" s="15">
        <v>8798.9599999999991</v>
      </c>
      <c r="N17" s="15">
        <f t="shared" si="2"/>
        <v>46333.96</v>
      </c>
      <c r="O17" s="59">
        <f t="shared" si="3"/>
        <v>8848.9599999999991</v>
      </c>
      <c r="P17" s="1"/>
      <c r="Q17" s="51"/>
      <c r="R17" s="52"/>
    </row>
    <row r="18" spans="1:19" ht="15" customHeight="1" x14ac:dyDescent="0.35">
      <c r="A18" s="9" t="s">
        <v>45</v>
      </c>
      <c r="B18" s="10" t="s">
        <v>46</v>
      </c>
      <c r="C18" s="17">
        <v>1563</v>
      </c>
      <c r="D18" s="11"/>
      <c r="E18" s="17">
        <v>1563</v>
      </c>
      <c r="F18" s="12">
        <v>64895</v>
      </c>
      <c r="G18" s="2">
        <f t="shared" si="0"/>
        <v>3.3894286074668753E-3</v>
      </c>
      <c r="H18" s="13" t="s">
        <v>46</v>
      </c>
      <c r="I18" s="14">
        <v>500</v>
      </c>
      <c r="J18" s="14">
        <v>615</v>
      </c>
      <c r="K18" s="15">
        <v>66010</v>
      </c>
      <c r="L18" s="16">
        <f t="shared" si="1"/>
        <v>3.3962312688918901E-3</v>
      </c>
      <c r="M18" s="15">
        <v>15474.08</v>
      </c>
      <c r="N18" s="15">
        <f t="shared" si="2"/>
        <v>81484.08</v>
      </c>
      <c r="O18" s="59">
        <f t="shared" si="3"/>
        <v>16589.080000000002</v>
      </c>
      <c r="P18" s="1"/>
      <c r="Q18" s="51"/>
      <c r="R18" s="52"/>
      <c r="S18" s="51"/>
    </row>
    <row r="19" spans="1:19" ht="15" customHeight="1" x14ac:dyDescent="0.35">
      <c r="A19" s="9" t="s">
        <v>47</v>
      </c>
      <c r="B19" s="10" t="s">
        <v>48</v>
      </c>
      <c r="C19" s="11">
        <v>701</v>
      </c>
      <c r="D19" s="11"/>
      <c r="E19" s="11">
        <v>701</v>
      </c>
      <c r="F19" s="12">
        <v>39620</v>
      </c>
      <c r="G19" s="2">
        <f t="shared" si="0"/>
        <v>2.0693298625138702E-3</v>
      </c>
      <c r="H19" s="13" t="s">
        <v>48</v>
      </c>
      <c r="I19" s="14">
        <v>25</v>
      </c>
      <c r="J19" s="14"/>
      <c r="K19" s="15">
        <v>39645</v>
      </c>
      <c r="L19" s="16">
        <f t="shared" si="1"/>
        <v>2.0397453212425238E-3</v>
      </c>
      <c r="M19" s="15">
        <v>9293.59</v>
      </c>
      <c r="N19" s="15">
        <f t="shared" si="2"/>
        <v>48938.59</v>
      </c>
      <c r="O19" s="59">
        <f t="shared" si="3"/>
        <v>9318.5899999999965</v>
      </c>
      <c r="P19" s="1"/>
      <c r="Q19" s="51"/>
      <c r="R19" s="52"/>
      <c r="S19" s="51"/>
    </row>
    <row r="20" spans="1:19" ht="15" customHeight="1" x14ac:dyDescent="0.35">
      <c r="A20" s="9" t="s">
        <v>49</v>
      </c>
      <c r="B20" s="10" t="s">
        <v>50</v>
      </c>
      <c r="C20" s="11">
        <v>502</v>
      </c>
      <c r="D20" s="11">
        <v>64</v>
      </c>
      <c r="E20" s="11">
        <v>566</v>
      </c>
      <c r="F20" s="12">
        <v>83845</v>
      </c>
      <c r="G20" s="2">
        <f t="shared" si="0"/>
        <v>4.3791762322684365E-3</v>
      </c>
      <c r="H20" s="13" t="s">
        <v>50</v>
      </c>
      <c r="I20" s="14">
        <v>3600</v>
      </c>
      <c r="J20" s="14"/>
      <c r="K20" s="15">
        <v>87445</v>
      </c>
      <c r="L20" s="16">
        <f t="shared" si="1"/>
        <v>4.4990674641456046E-3</v>
      </c>
      <c r="M20" s="15">
        <v>20498.88</v>
      </c>
      <c r="N20" s="15">
        <f t="shared" si="2"/>
        <v>107943.88</v>
      </c>
      <c r="O20" s="59">
        <f t="shared" si="3"/>
        <v>24098.880000000005</v>
      </c>
      <c r="P20" s="1"/>
      <c r="Q20" s="51"/>
      <c r="R20" s="52"/>
      <c r="S20" s="51"/>
    </row>
    <row r="21" spans="1:19" ht="15" customHeight="1" x14ac:dyDescent="0.35">
      <c r="A21" s="9" t="s">
        <v>51</v>
      </c>
      <c r="B21" s="10" t="s">
        <v>52</v>
      </c>
      <c r="C21" s="17">
        <v>2256</v>
      </c>
      <c r="D21" s="11">
        <v>145</v>
      </c>
      <c r="E21" s="17">
        <v>2401</v>
      </c>
      <c r="F21" s="12">
        <v>68615</v>
      </c>
      <c r="G21" s="2">
        <f t="shared" si="0"/>
        <v>3.5837220725994244E-3</v>
      </c>
      <c r="H21" s="13" t="s">
        <v>52</v>
      </c>
      <c r="I21" s="14"/>
      <c r="J21" s="14"/>
      <c r="K21" s="15">
        <v>68615</v>
      </c>
      <c r="L21" s="16">
        <f t="shared" si="1"/>
        <v>3.5302591806547043E-3</v>
      </c>
      <c r="M21" s="15">
        <v>16084.74</v>
      </c>
      <c r="N21" s="15">
        <f t="shared" si="2"/>
        <v>84699.74</v>
      </c>
      <c r="O21" s="59">
        <f t="shared" si="3"/>
        <v>16084.740000000005</v>
      </c>
      <c r="P21" s="1"/>
      <c r="Q21" s="51"/>
      <c r="R21" s="52"/>
      <c r="S21" s="51"/>
    </row>
    <row r="22" spans="1:19" ht="15" customHeight="1" x14ac:dyDescent="0.35">
      <c r="A22" s="9" t="s">
        <v>53</v>
      </c>
      <c r="B22" s="10" t="s">
        <v>54</v>
      </c>
      <c r="C22" s="11">
        <v>840</v>
      </c>
      <c r="D22" s="11">
        <v>109</v>
      </c>
      <c r="E22" s="11">
        <v>949</v>
      </c>
      <c r="F22" s="12">
        <v>34595</v>
      </c>
      <c r="G22" s="2">
        <f t="shared" si="0"/>
        <v>1.806876996306596E-3</v>
      </c>
      <c r="H22" s="13" t="s">
        <v>54</v>
      </c>
      <c r="I22" s="14">
        <v>575</v>
      </c>
      <c r="J22" s="14"/>
      <c r="K22" s="15">
        <v>35170</v>
      </c>
      <c r="L22" s="16">
        <f t="shared" si="1"/>
        <v>1.8095054344330825E-3</v>
      </c>
      <c r="M22" s="15">
        <v>8244.56</v>
      </c>
      <c r="N22" s="15">
        <f t="shared" si="2"/>
        <v>43414.559999999998</v>
      </c>
      <c r="O22" s="59">
        <f t="shared" si="3"/>
        <v>8819.5599999999977</v>
      </c>
      <c r="P22" s="1"/>
      <c r="Q22" s="51"/>
      <c r="R22" s="52"/>
      <c r="S22" s="51"/>
    </row>
    <row r="23" spans="1:19" ht="15" customHeight="1" x14ac:dyDescent="0.35">
      <c r="A23" s="9" t="s">
        <v>55</v>
      </c>
      <c r="B23" s="10" t="s">
        <v>56</v>
      </c>
      <c r="C23" s="11">
        <v>120</v>
      </c>
      <c r="D23" s="11"/>
      <c r="E23" s="11">
        <v>120</v>
      </c>
      <c r="F23" s="12">
        <v>6735</v>
      </c>
      <c r="G23" s="2">
        <f t="shared" si="0"/>
        <v>3.5176518485691355E-4</v>
      </c>
      <c r="H23" s="13" t="s">
        <v>56</v>
      </c>
      <c r="I23" s="14">
        <v>50</v>
      </c>
      <c r="J23" s="14"/>
      <c r="K23" s="15">
        <v>6785</v>
      </c>
      <c r="L23" s="16">
        <f t="shared" si="1"/>
        <v>3.490899736317448E-4</v>
      </c>
      <c r="M23" s="15">
        <v>1590.54</v>
      </c>
      <c r="N23" s="15">
        <f t="shared" si="2"/>
        <v>8375.5400000000009</v>
      </c>
      <c r="O23" s="59">
        <f t="shared" si="3"/>
        <v>1640.5400000000009</v>
      </c>
      <c r="P23" s="1"/>
      <c r="Q23" s="51"/>
      <c r="R23" s="52"/>
      <c r="S23" s="51"/>
    </row>
    <row r="24" spans="1:19" ht="15" customHeight="1" x14ac:dyDescent="0.35">
      <c r="A24" s="9" t="s">
        <v>57</v>
      </c>
      <c r="B24" s="10" t="s">
        <v>58</v>
      </c>
      <c r="C24" s="17">
        <v>1222</v>
      </c>
      <c r="D24" s="11">
        <v>57</v>
      </c>
      <c r="E24" s="17">
        <v>1279</v>
      </c>
      <c r="F24" s="12">
        <v>184755</v>
      </c>
      <c r="G24" s="2">
        <f t="shared" si="0"/>
        <v>9.6496476211193859E-3</v>
      </c>
      <c r="H24" s="13" t="s">
        <v>58</v>
      </c>
      <c r="I24" s="14">
        <v>10225</v>
      </c>
      <c r="J24" s="14"/>
      <c r="K24" s="15">
        <v>194980</v>
      </c>
      <c r="L24" s="16">
        <f t="shared" si="1"/>
        <v>1.0031770531867001E-2</v>
      </c>
      <c r="M24" s="15">
        <v>45707.25</v>
      </c>
      <c r="N24" s="15">
        <f t="shared" si="2"/>
        <v>240687.25</v>
      </c>
      <c r="O24" s="59">
        <f t="shared" si="3"/>
        <v>55932.25</v>
      </c>
      <c r="P24" s="1"/>
      <c r="Q24" s="51"/>
      <c r="R24" s="52"/>
      <c r="S24" s="51"/>
    </row>
    <row r="25" spans="1:19" ht="15" customHeight="1" x14ac:dyDescent="0.35">
      <c r="A25" s="9" t="s">
        <v>59</v>
      </c>
      <c r="B25" s="10" t="s">
        <v>60</v>
      </c>
      <c r="C25" s="11">
        <v>636</v>
      </c>
      <c r="D25" s="11">
        <v>94</v>
      </c>
      <c r="E25" s="11">
        <v>730</v>
      </c>
      <c r="F25" s="12">
        <v>17330</v>
      </c>
      <c r="G25" s="2">
        <f t="shared" si="0"/>
        <v>9.0513595450190238E-4</v>
      </c>
      <c r="H25" s="13" t="s">
        <v>60</v>
      </c>
      <c r="I25" s="14"/>
      <c r="J25" s="14"/>
      <c r="K25" s="15">
        <v>17330</v>
      </c>
      <c r="L25" s="16">
        <f t="shared" si="1"/>
        <v>8.9163290243745577E-4</v>
      </c>
      <c r="M25" s="15">
        <v>4062.5</v>
      </c>
      <c r="N25" s="15">
        <f t="shared" si="2"/>
        <v>21392.5</v>
      </c>
      <c r="O25" s="59">
        <f t="shared" si="3"/>
        <v>4062.5</v>
      </c>
      <c r="P25" s="1"/>
      <c r="Q25" s="51"/>
      <c r="R25" s="52"/>
      <c r="S25" s="51"/>
    </row>
    <row r="26" spans="1:19" ht="15" customHeight="1" x14ac:dyDescent="0.35">
      <c r="A26" s="9" t="s">
        <v>61</v>
      </c>
      <c r="B26" s="10" t="s">
        <v>62</v>
      </c>
      <c r="C26" s="11">
        <v>452</v>
      </c>
      <c r="D26" s="11">
        <v>120</v>
      </c>
      <c r="E26" s="11">
        <v>572</v>
      </c>
      <c r="F26" s="12">
        <v>33740</v>
      </c>
      <c r="G26" s="2">
        <f t="shared" si="0"/>
        <v>1.7622208369817763E-3</v>
      </c>
      <c r="H26" s="13" t="s">
        <v>62</v>
      </c>
      <c r="I26" s="14">
        <v>850</v>
      </c>
      <c r="J26" s="14"/>
      <c r="K26" s="15">
        <v>34590</v>
      </c>
      <c r="L26" s="16">
        <f t="shared" si="1"/>
        <v>1.7796642870924176E-3</v>
      </c>
      <c r="M26" s="15">
        <v>8108.6</v>
      </c>
      <c r="N26" s="15">
        <f t="shared" si="2"/>
        <v>42698.6</v>
      </c>
      <c r="O26" s="59">
        <f t="shared" si="3"/>
        <v>8958.5999999999985</v>
      </c>
      <c r="P26" s="1"/>
      <c r="Q26" s="51"/>
      <c r="R26" s="52"/>
      <c r="S26" s="51"/>
    </row>
    <row r="27" spans="1:19" ht="15" customHeight="1" x14ac:dyDescent="0.35">
      <c r="A27" s="9" t="s">
        <v>63</v>
      </c>
      <c r="B27" s="10" t="s">
        <v>64</v>
      </c>
      <c r="C27" s="11">
        <v>565</v>
      </c>
      <c r="D27" s="11">
        <v>28</v>
      </c>
      <c r="E27" s="11">
        <v>593</v>
      </c>
      <c r="F27" s="12">
        <v>41545</v>
      </c>
      <c r="G27" s="2">
        <f t="shared" si="0"/>
        <v>2.1698715077773535E-3</v>
      </c>
      <c r="H27" s="13" t="s">
        <v>64</v>
      </c>
      <c r="I27" s="14">
        <v>200</v>
      </c>
      <c r="J27" s="14"/>
      <c r="K27" s="15">
        <v>41745</v>
      </c>
      <c r="L27" s="16">
        <f t="shared" si="1"/>
        <v>2.1477908547173452E-3</v>
      </c>
      <c r="M27" s="15">
        <v>9785.8700000000008</v>
      </c>
      <c r="N27" s="15">
        <f t="shared" si="2"/>
        <v>51530.87</v>
      </c>
      <c r="O27" s="59">
        <f t="shared" si="3"/>
        <v>9985.8700000000026</v>
      </c>
      <c r="P27" s="1"/>
      <c r="Q27" s="51"/>
      <c r="R27" s="52"/>
      <c r="S27" s="51"/>
    </row>
    <row r="28" spans="1:19" ht="15" customHeight="1" x14ac:dyDescent="0.35">
      <c r="A28" s="9" t="s">
        <v>65</v>
      </c>
      <c r="B28" s="10" t="s">
        <v>66</v>
      </c>
      <c r="C28" s="11">
        <v>690</v>
      </c>
      <c r="D28" s="11"/>
      <c r="E28" s="11">
        <v>690</v>
      </c>
      <c r="F28" s="12">
        <v>40820</v>
      </c>
      <c r="G28" s="2">
        <f t="shared" si="0"/>
        <v>2.1320051738469505E-3</v>
      </c>
      <c r="H28" s="13" t="s">
        <v>66</v>
      </c>
      <c r="I28" s="14">
        <v>1600</v>
      </c>
      <c r="J28" s="14"/>
      <c r="K28" s="15">
        <v>42420</v>
      </c>
      <c r="L28" s="16">
        <f t="shared" si="1"/>
        <v>2.182519776191395E-3</v>
      </c>
      <c r="M28" s="15">
        <v>9944.11</v>
      </c>
      <c r="N28" s="15">
        <f t="shared" si="2"/>
        <v>52364.11</v>
      </c>
      <c r="O28" s="59">
        <f t="shared" si="3"/>
        <v>11544.11</v>
      </c>
      <c r="P28" s="1"/>
      <c r="Q28" s="51"/>
      <c r="R28" s="52"/>
      <c r="S28" s="51"/>
    </row>
    <row r="29" spans="1:19" ht="15" customHeight="1" x14ac:dyDescent="0.35">
      <c r="A29" s="9" t="s">
        <v>67</v>
      </c>
      <c r="B29" s="10" t="s">
        <v>68</v>
      </c>
      <c r="C29" s="17">
        <v>1209</v>
      </c>
      <c r="D29" s="11">
        <v>4</v>
      </c>
      <c r="E29" s="17">
        <v>1213</v>
      </c>
      <c r="F29" s="12">
        <v>55060</v>
      </c>
      <c r="G29" s="2">
        <f t="shared" si="0"/>
        <v>2.8757522016661708E-3</v>
      </c>
      <c r="H29" s="13" t="s">
        <v>68</v>
      </c>
      <c r="I29" s="14">
        <v>50</v>
      </c>
      <c r="J29" s="14"/>
      <c r="K29" s="15">
        <v>55110</v>
      </c>
      <c r="L29" s="16">
        <f t="shared" si="1"/>
        <v>2.8354234999035306E-3</v>
      </c>
      <c r="M29" s="15">
        <v>12918.9</v>
      </c>
      <c r="N29" s="15">
        <f t="shared" si="2"/>
        <v>68028.899999999994</v>
      </c>
      <c r="O29" s="59">
        <f t="shared" si="3"/>
        <v>12968.899999999994</v>
      </c>
      <c r="P29" s="1"/>
      <c r="Q29" s="51"/>
      <c r="R29" s="52"/>
      <c r="S29" s="51"/>
    </row>
    <row r="30" spans="1:19" ht="15" customHeight="1" x14ac:dyDescent="0.35">
      <c r="A30" s="9" t="s">
        <v>69</v>
      </c>
      <c r="B30" s="10" t="s">
        <v>70</v>
      </c>
      <c r="C30" s="17">
        <v>1051</v>
      </c>
      <c r="D30" s="11"/>
      <c r="E30" s="17">
        <v>1051</v>
      </c>
      <c r="F30" s="12">
        <v>59135</v>
      </c>
      <c r="G30" s="2">
        <f t="shared" si="0"/>
        <v>3.0885871130680899E-3</v>
      </c>
      <c r="H30" s="13" t="s">
        <v>70</v>
      </c>
      <c r="I30" s="14">
        <v>1700</v>
      </c>
      <c r="J30" s="14"/>
      <c r="K30" s="15">
        <v>60835</v>
      </c>
      <c r="L30" s="16">
        <f t="shared" si="1"/>
        <v>3.1299762042575085E-3</v>
      </c>
      <c r="M30" s="15">
        <v>14260.95</v>
      </c>
      <c r="N30" s="15">
        <f t="shared" si="2"/>
        <v>75095.95</v>
      </c>
      <c r="O30" s="59">
        <f t="shared" si="3"/>
        <v>15960.949999999997</v>
      </c>
      <c r="P30" s="1"/>
      <c r="Q30" s="51"/>
      <c r="R30" s="52"/>
      <c r="S30" s="51"/>
    </row>
    <row r="31" spans="1:19" ht="15" customHeight="1" x14ac:dyDescent="0.35">
      <c r="A31" s="9" t="s">
        <v>71</v>
      </c>
      <c r="B31" s="10" t="s">
        <v>72</v>
      </c>
      <c r="C31" s="11">
        <v>461</v>
      </c>
      <c r="D31" s="11">
        <v>19</v>
      </c>
      <c r="E31" s="11">
        <v>480</v>
      </c>
      <c r="F31" s="12">
        <v>21375</v>
      </c>
      <c r="G31" s="2">
        <f t="shared" si="0"/>
        <v>1.1164039831204941E-3</v>
      </c>
      <c r="H31" s="13" t="s">
        <v>72</v>
      </c>
      <c r="I31" s="14">
        <v>300</v>
      </c>
      <c r="J31" s="14"/>
      <c r="K31" s="15">
        <v>21675</v>
      </c>
      <c r="L31" s="16">
        <f t="shared" si="1"/>
        <v>1.1151842562222652E-3</v>
      </c>
      <c r="M31" s="15">
        <v>5081.0600000000004</v>
      </c>
      <c r="N31" s="15">
        <f t="shared" si="2"/>
        <v>26756.06</v>
      </c>
      <c r="O31" s="59">
        <f t="shared" si="3"/>
        <v>5381.0600000000013</v>
      </c>
      <c r="P31" s="1"/>
      <c r="Q31" s="51"/>
      <c r="R31" s="52"/>
      <c r="S31" s="51"/>
    </row>
    <row r="32" spans="1:19" ht="15" customHeight="1" x14ac:dyDescent="0.35">
      <c r="A32" s="9" t="s">
        <v>73</v>
      </c>
      <c r="B32" s="10" t="s">
        <v>74</v>
      </c>
      <c r="C32" s="11">
        <v>652</v>
      </c>
      <c r="D32" s="11">
        <v>39</v>
      </c>
      <c r="E32" s="11">
        <v>691</v>
      </c>
      <c r="F32" s="12">
        <v>33055</v>
      </c>
      <c r="G32" s="2">
        <f t="shared" si="0"/>
        <v>1.7264436800958096E-3</v>
      </c>
      <c r="H32" s="13" t="s">
        <v>74</v>
      </c>
      <c r="I32" s="14">
        <v>150</v>
      </c>
      <c r="J32" s="14"/>
      <c r="K32" s="15">
        <v>33205</v>
      </c>
      <c r="L32" s="16">
        <f t="shared" si="1"/>
        <v>1.7084056852530709E-3</v>
      </c>
      <c r="M32" s="15">
        <v>7783.92</v>
      </c>
      <c r="N32" s="15">
        <f t="shared" si="2"/>
        <v>40988.92</v>
      </c>
      <c r="O32" s="59">
        <f t="shared" si="3"/>
        <v>7933.9199999999983</v>
      </c>
      <c r="P32" s="1"/>
      <c r="Q32" s="51"/>
      <c r="R32" s="52"/>
      <c r="S32" s="51"/>
    </row>
    <row r="33" spans="1:19" ht="15" customHeight="1" x14ac:dyDescent="0.35">
      <c r="A33" s="9" t="s">
        <v>75</v>
      </c>
      <c r="B33" s="10" t="s">
        <v>76</v>
      </c>
      <c r="C33" s="11">
        <v>218</v>
      </c>
      <c r="D33" s="11"/>
      <c r="E33" s="11">
        <v>218</v>
      </c>
      <c r="F33" s="12">
        <v>6785</v>
      </c>
      <c r="G33" s="2">
        <f t="shared" si="0"/>
        <v>3.5437665616245857E-4</v>
      </c>
      <c r="H33" s="13" t="s">
        <v>76</v>
      </c>
      <c r="I33" s="14"/>
      <c r="J33" s="14"/>
      <c r="K33" s="15">
        <v>6785</v>
      </c>
      <c r="L33" s="16">
        <f t="shared" si="1"/>
        <v>3.490899736317448E-4</v>
      </c>
      <c r="M33" s="15">
        <v>1590.54</v>
      </c>
      <c r="N33" s="15">
        <f t="shared" si="2"/>
        <v>8375.5400000000009</v>
      </c>
      <c r="O33" s="59">
        <f t="shared" si="3"/>
        <v>1590.5400000000009</v>
      </c>
      <c r="P33" s="1"/>
      <c r="Q33" s="51"/>
      <c r="R33" s="52"/>
      <c r="S33" s="51"/>
    </row>
    <row r="34" spans="1:19" ht="15" customHeight="1" x14ac:dyDescent="0.35">
      <c r="A34" s="9" t="s">
        <v>77</v>
      </c>
      <c r="B34" s="10" t="s">
        <v>78</v>
      </c>
      <c r="C34" s="17">
        <v>1040</v>
      </c>
      <c r="D34" s="11"/>
      <c r="E34" s="17">
        <v>1040</v>
      </c>
      <c r="F34" s="12">
        <v>68330</v>
      </c>
      <c r="G34" s="2">
        <f t="shared" si="0"/>
        <v>3.5688366861578182E-3</v>
      </c>
      <c r="H34" s="13" t="s">
        <v>78</v>
      </c>
      <c r="I34" s="14">
        <v>2075</v>
      </c>
      <c r="J34" s="14"/>
      <c r="K34" s="15">
        <v>70405</v>
      </c>
      <c r="L34" s="16">
        <f t="shared" si="1"/>
        <v>3.6223551353784808E-3</v>
      </c>
      <c r="M34" s="15">
        <v>16504.36</v>
      </c>
      <c r="N34" s="15">
        <f t="shared" si="2"/>
        <v>86909.36</v>
      </c>
      <c r="O34" s="59">
        <f t="shared" si="3"/>
        <v>18579.36</v>
      </c>
      <c r="P34" s="1"/>
      <c r="Q34" s="51"/>
      <c r="R34" s="52"/>
      <c r="S34" s="51"/>
    </row>
    <row r="35" spans="1:19" ht="15" customHeight="1" x14ac:dyDescent="0.35">
      <c r="A35" s="9" t="s">
        <v>79</v>
      </c>
      <c r="B35" s="10" t="s">
        <v>80</v>
      </c>
      <c r="C35" s="11">
        <v>356</v>
      </c>
      <c r="D35" s="11">
        <v>1</v>
      </c>
      <c r="E35" s="11">
        <v>357</v>
      </c>
      <c r="F35" s="12">
        <v>17985</v>
      </c>
      <c r="G35" s="2">
        <f t="shared" si="0"/>
        <v>9.3934622860454206E-4</v>
      </c>
      <c r="H35" s="13" t="s">
        <v>80</v>
      </c>
      <c r="I35" s="14">
        <v>175</v>
      </c>
      <c r="J35" s="14"/>
      <c r="K35" s="15">
        <v>18160</v>
      </c>
      <c r="L35" s="16">
        <f t="shared" si="1"/>
        <v>9.3433661328702806E-4</v>
      </c>
      <c r="M35" s="15">
        <v>4257.07</v>
      </c>
      <c r="N35" s="15">
        <f t="shared" si="2"/>
        <v>22417.07</v>
      </c>
      <c r="O35" s="59">
        <f t="shared" si="3"/>
        <v>4432.07</v>
      </c>
      <c r="P35" s="1"/>
      <c r="Q35" s="51"/>
      <c r="R35" s="52"/>
      <c r="S35" s="51"/>
    </row>
    <row r="36" spans="1:19" ht="15" customHeight="1" x14ac:dyDescent="0.35">
      <c r="A36" s="9" t="s">
        <v>81</v>
      </c>
      <c r="B36" s="10" t="s">
        <v>82</v>
      </c>
      <c r="C36" s="11">
        <v>960</v>
      </c>
      <c r="D36" s="11">
        <v>61</v>
      </c>
      <c r="E36" s="17">
        <v>1021</v>
      </c>
      <c r="F36" s="12">
        <v>34530</v>
      </c>
      <c r="G36" s="2">
        <f t="shared" si="0"/>
        <v>1.8034820836093876E-3</v>
      </c>
      <c r="H36" s="13" t="s">
        <v>82</v>
      </c>
      <c r="I36" s="14"/>
      <c r="J36" s="14"/>
      <c r="K36" s="15">
        <v>34530</v>
      </c>
      <c r="L36" s="16">
        <f t="shared" si="1"/>
        <v>1.7765772718502798E-3</v>
      </c>
      <c r="M36" s="15">
        <v>8094.53</v>
      </c>
      <c r="N36" s="15">
        <f t="shared" si="2"/>
        <v>42624.53</v>
      </c>
      <c r="O36" s="59">
        <f t="shared" si="3"/>
        <v>8094.5299999999988</v>
      </c>
      <c r="P36" s="1"/>
      <c r="Q36" s="51"/>
      <c r="R36" s="52"/>
      <c r="S36" s="51"/>
    </row>
    <row r="37" spans="1:19" ht="15" customHeight="1" x14ac:dyDescent="0.35">
      <c r="A37" s="9" t="s">
        <v>83</v>
      </c>
      <c r="B37" s="10" t="s">
        <v>84</v>
      </c>
      <c r="C37" s="11">
        <v>469</v>
      </c>
      <c r="D37" s="11"/>
      <c r="E37" s="11">
        <v>469</v>
      </c>
      <c r="F37" s="12">
        <v>16435</v>
      </c>
      <c r="G37" s="2">
        <f t="shared" si="0"/>
        <v>8.5839061813264652E-4</v>
      </c>
      <c r="H37" s="13" t="s">
        <v>84</v>
      </c>
      <c r="I37" s="14"/>
      <c r="J37" s="14"/>
      <c r="K37" s="15">
        <v>16435</v>
      </c>
      <c r="L37" s="16">
        <f t="shared" si="1"/>
        <v>8.4558492507556761E-4</v>
      </c>
      <c r="M37" s="15">
        <v>3852.7</v>
      </c>
      <c r="N37" s="15">
        <f t="shared" si="2"/>
        <v>20287.7</v>
      </c>
      <c r="O37" s="59">
        <f t="shared" si="3"/>
        <v>3852.7000000000007</v>
      </c>
      <c r="P37" s="1"/>
      <c r="Q37" s="51"/>
      <c r="R37" s="52"/>
      <c r="S37" s="51"/>
    </row>
    <row r="38" spans="1:19" ht="15" customHeight="1" x14ac:dyDescent="0.35">
      <c r="A38" s="9" t="s">
        <v>85</v>
      </c>
      <c r="B38" s="10" t="s">
        <v>86</v>
      </c>
      <c r="C38" s="11">
        <v>165</v>
      </c>
      <c r="D38" s="11"/>
      <c r="E38" s="11">
        <v>165</v>
      </c>
      <c r="F38" s="12">
        <v>8765</v>
      </c>
      <c r="G38" s="2">
        <f t="shared" si="0"/>
        <v>4.5779091986204121E-4</v>
      </c>
      <c r="H38" s="13" t="s">
        <v>86</v>
      </c>
      <c r="I38" s="14"/>
      <c r="J38" s="14"/>
      <c r="K38" s="15">
        <v>8765</v>
      </c>
      <c r="L38" s="16">
        <f t="shared" si="1"/>
        <v>4.5096147662229084E-4</v>
      </c>
      <c r="M38" s="15">
        <v>2054.69</v>
      </c>
      <c r="N38" s="15">
        <f t="shared" si="2"/>
        <v>10819.69</v>
      </c>
      <c r="O38" s="59">
        <f t="shared" si="3"/>
        <v>2054.6900000000005</v>
      </c>
      <c r="P38" s="1"/>
      <c r="Q38" s="51"/>
      <c r="R38" s="52"/>
      <c r="S38" s="51"/>
    </row>
    <row r="39" spans="1:19" ht="15" customHeight="1" x14ac:dyDescent="0.35">
      <c r="A39" s="9" t="s">
        <v>87</v>
      </c>
      <c r="B39" s="10" t="s">
        <v>88</v>
      </c>
      <c r="C39" s="11">
        <v>628</v>
      </c>
      <c r="D39" s="11">
        <v>141</v>
      </c>
      <c r="E39" s="11">
        <v>769</v>
      </c>
      <c r="F39" s="12">
        <v>36110</v>
      </c>
      <c r="G39" s="2">
        <f t="shared" si="0"/>
        <v>1.8860045768646101E-3</v>
      </c>
      <c r="H39" s="13" t="s">
        <v>88</v>
      </c>
      <c r="I39" s="14">
        <v>825</v>
      </c>
      <c r="J39" s="14"/>
      <c r="K39" s="15">
        <v>36935</v>
      </c>
      <c r="L39" s="16">
        <f t="shared" si="1"/>
        <v>1.9003151328059681E-3</v>
      </c>
      <c r="M39" s="15">
        <v>8658.31</v>
      </c>
      <c r="N39" s="15">
        <f t="shared" si="2"/>
        <v>45593.31</v>
      </c>
      <c r="O39" s="59">
        <f t="shared" si="3"/>
        <v>9483.3099999999977</v>
      </c>
      <c r="P39" s="1"/>
      <c r="Q39" s="51"/>
      <c r="R39" s="52"/>
      <c r="S39" s="51"/>
    </row>
    <row r="40" spans="1:19" ht="15" customHeight="1" x14ac:dyDescent="0.35">
      <c r="A40" s="9" t="s">
        <v>89</v>
      </c>
      <c r="B40" s="10" t="s">
        <v>90</v>
      </c>
      <c r="C40" s="11">
        <v>770</v>
      </c>
      <c r="D40" s="11">
        <v>15</v>
      </c>
      <c r="E40" s="11">
        <v>785</v>
      </c>
      <c r="F40" s="12">
        <v>22290</v>
      </c>
      <c r="G40" s="2">
        <f t="shared" si="0"/>
        <v>1.1641939080119679E-3</v>
      </c>
      <c r="H40" s="13" t="s">
        <v>90</v>
      </c>
      <c r="I40" s="14">
        <v>25</v>
      </c>
      <c r="J40" s="14"/>
      <c r="K40" s="15">
        <v>22315</v>
      </c>
      <c r="L40" s="16">
        <f t="shared" si="1"/>
        <v>1.1481124188050678E-3</v>
      </c>
      <c r="M40" s="15">
        <v>5231.09</v>
      </c>
      <c r="N40" s="15">
        <f t="shared" si="2"/>
        <v>27546.09</v>
      </c>
      <c r="O40" s="59">
        <f t="shared" si="3"/>
        <v>5256.09</v>
      </c>
      <c r="P40" s="1"/>
      <c r="Q40" s="51"/>
      <c r="R40" s="52"/>
      <c r="S40" s="51"/>
    </row>
    <row r="41" spans="1:19" ht="15" customHeight="1" x14ac:dyDescent="0.35">
      <c r="A41" s="9" t="s">
        <v>91</v>
      </c>
      <c r="B41" s="10" t="s">
        <v>92</v>
      </c>
      <c r="C41" s="11">
        <v>120</v>
      </c>
      <c r="D41" s="11">
        <v>3</v>
      </c>
      <c r="E41" s="11">
        <v>123</v>
      </c>
      <c r="F41" s="12">
        <v>3920</v>
      </c>
      <c r="G41" s="2">
        <f t="shared" si="0"/>
        <v>2.047393503547292E-4</v>
      </c>
      <c r="H41" s="13" t="s">
        <v>92</v>
      </c>
      <c r="I41" s="14">
        <v>50</v>
      </c>
      <c r="J41" s="14"/>
      <c r="K41" s="15">
        <v>3970</v>
      </c>
      <c r="L41" s="16">
        <f t="shared" si="1"/>
        <v>2.0425750852144832E-4</v>
      </c>
      <c r="M41" s="15">
        <v>930.65</v>
      </c>
      <c r="N41" s="15">
        <f t="shared" si="2"/>
        <v>4900.6499999999996</v>
      </c>
      <c r="O41" s="59">
        <f t="shared" si="3"/>
        <v>980.64999999999964</v>
      </c>
      <c r="P41" s="1"/>
      <c r="Q41" s="51"/>
      <c r="R41" s="52"/>
      <c r="S41" s="51"/>
    </row>
    <row r="42" spans="1:19" ht="15" customHeight="1" x14ac:dyDescent="0.35">
      <c r="A42" s="9" t="s">
        <v>93</v>
      </c>
      <c r="B42" s="10" t="s">
        <v>94</v>
      </c>
      <c r="C42" s="11">
        <v>495</v>
      </c>
      <c r="D42" s="11">
        <v>96</v>
      </c>
      <c r="E42" s="11">
        <v>591</v>
      </c>
      <c r="F42" s="12">
        <v>41895</v>
      </c>
      <c r="G42" s="2">
        <f t="shared" si="0"/>
        <v>2.1881518069161686E-3</v>
      </c>
      <c r="H42" s="13" t="s">
        <v>94</v>
      </c>
      <c r="I42" s="14">
        <v>1200</v>
      </c>
      <c r="J42" s="14"/>
      <c r="K42" s="15">
        <v>43095</v>
      </c>
      <c r="L42" s="16">
        <f t="shared" si="1"/>
        <v>2.2172486976654447E-3</v>
      </c>
      <c r="M42" s="15">
        <v>10102.34</v>
      </c>
      <c r="N42" s="15">
        <f t="shared" si="2"/>
        <v>53197.34</v>
      </c>
      <c r="O42" s="59">
        <f t="shared" si="3"/>
        <v>11302.339999999997</v>
      </c>
      <c r="P42" s="1"/>
      <c r="Q42" s="51"/>
      <c r="R42" s="52"/>
      <c r="S42" s="51"/>
    </row>
    <row r="43" spans="1:19" ht="15" customHeight="1" x14ac:dyDescent="0.35">
      <c r="A43" s="9" t="s">
        <v>95</v>
      </c>
      <c r="B43" s="10" t="s">
        <v>96</v>
      </c>
      <c r="C43" s="11">
        <v>186</v>
      </c>
      <c r="D43" s="11"/>
      <c r="E43" s="11">
        <v>186</v>
      </c>
      <c r="F43" s="12">
        <v>31790</v>
      </c>
      <c r="G43" s="2">
        <f t="shared" si="0"/>
        <v>1.6603734560655208E-3</v>
      </c>
      <c r="H43" s="13" t="s">
        <v>96</v>
      </c>
      <c r="I43" s="14">
        <v>1775</v>
      </c>
      <c r="J43" s="14"/>
      <c r="K43" s="15">
        <v>33565</v>
      </c>
      <c r="L43" s="16">
        <f t="shared" si="1"/>
        <v>1.7269277767058976E-3</v>
      </c>
      <c r="M43" s="15">
        <v>7868.31</v>
      </c>
      <c r="N43" s="15">
        <f t="shared" si="2"/>
        <v>41433.31</v>
      </c>
      <c r="O43" s="59">
        <f t="shared" si="3"/>
        <v>9643.3099999999977</v>
      </c>
      <c r="P43" s="1"/>
      <c r="Q43" s="51"/>
      <c r="R43" s="52"/>
      <c r="S43" s="51"/>
    </row>
    <row r="44" spans="1:19" ht="15" customHeight="1" x14ac:dyDescent="0.35">
      <c r="A44" s="9" t="s">
        <v>97</v>
      </c>
      <c r="B44" s="10" t="s">
        <v>98</v>
      </c>
      <c r="C44" s="11">
        <v>559</v>
      </c>
      <c r="D44" s="11">
        <v>21</v>
      </c>
      <c r="E44" s="11">
        <v>580</v>
      </c>
      <c r="F44" s="12">
        <v>24695</v>
      </c>
      <c r="G44" s="2">
        <f t="shared" si="0"/>
        <v>1.2898056778086831E-3</v>
      </c>
      <c r="H44" s="13" t="s">
        <v>98</v>
      </c>
      <c r="I44" s="14">
        <v>100</v>
      </c>
      <c r="J44" s="14"/>
      <c r="K44" s="15">
        <v>24795</v>
      </c>
      <c r="L44" s="16">
        <f t="shared" si="1"/>
        <v>1.2757090488134284E-3</v>
      </c>
      <c r="M44" s="15">
        <v>5812.45</v>
      </c>
      <c r="N44" s="15">
        <f t="shared" si="2"/>
        <v>30607.45</v>
      </c>
      <c r="O44" s="59">
        <f t="shared" si="3"/>
        <v>5912.4500000000007</v>
      </c>
      <c r="P44" s="1"/>
      <c r="Q44" s="51"/>
      <c r="R44" s="52"/>
      <c r="S44" s="51"/>
    </row>
    <row r="45" spans="1:19" ht="15" customHeight="1" x14ac:dyDescent="0.35">
      <c r="A45" s="9" t="s">
        <v>99</v>
      </c>
      <c r="B45" s="10" t="s">
        <v>100</v>
      </c>
      <c r="C45" s="17">
        <v>1057</v>
      </c>
      <c r="D45" s="11"/>
      <c r="E45" s="17">
        <v>1057</v>
      </c>
      <c r="F45" s="12">
        <v>70270</v>
      </c>
      <c r="G45" s="2">
        <f t="shared" si="0"/>
        <v>3.6701617728129646E-3</v>
      </c>
      <c r="H45" s="13" t="s">
        <v>100</v>
      </c>
      <c r="I45" s="14">
        <v>1350</v>
      </c>
      <c r="J45" s="14"/>
      <c r="K45" s="15">
        <v>71620</v>
      </c>
      <c r="L45" s="16">
        <f t="shared" si="1"/>
        <v>3.6848671940317703E-3</v>
      </c>
      <c r="M45" s="15">
        <v>16789.18</v>
      </c>
      <c r="N45" s="15">
        <f t="shared" si="2"/>
        <v>88409.18</v>
      </c>
      <c r="O45" s="59">
        <f t="shared" si="3"/>
        <v>18139.179999999993</v>
      </c>
      <c r="P45" s="1"/>
      <c r="Q45" s="51"/>
      <c r="R45" s="52"/>
      <c r="S45" s="51"/>
    </row>
    <row r="46" spans="1:19" ht="15" customHeight="1" x14ac:dyDescent="0.35">
      <c r="A46" s="9" t="s">
        <v>101</v>
      </c>
      <c r="B46" s="10" t="s">
        <v>102</v>
      </c>
      <c r="C46" s="11">
        <v>603</v>
      </c>
      <c r="D46" s="11">
        <v>1</v>
      </c>
      <c r="E46" s="11">
        <v>604</v>
      </c>
      <c r="F46" s="12">
        <v>30480</v>
      </c>
      <c r="G46" s="2">
        <f t="shared" si="0"/>
        <v>1.5919529078602414E-3</v>
      </c>
      <c r="H46" s="13" t="s">
        <v>102</v>
      </c>
      <c r="I46" s="14">
        <v>225</v>
      </c>
      <c r="J46" s="14"/>
      <c r="K46" s="15">
        <v>30705</v>
      </c>
      <c r="L46" s="16">
        <f t="shared" si="1"/>
        <v>1.5797800501639978E-3</v>
      </c>
      <c r="M46" s="15">
        <v>7197.87</v>
      </c>
      <c r="N46" s="15">
        <f t="shared" si="2"/>
        <v>37902.870000000003</v>
      </c>
      <c r="O46" s="59">
        <f t="shared" si="3"/>
        <v>7422.8700000000026</v>
      </c>
      <c r="P46" s="1"/>
      <c r="Q46" s="51"/>
      <c r="R46" s="52"/>
      <c r="S46" s="51"/>
    </row>
    <row r="47" spans="1:19" ht="15" customHeight="1" x14ac:dyDescent="0.35">
      <c r="A47" s="9" t="s">
        <v>103</v>
      </c>
      <c r="B47" s="10" t="s">
        <v>104</v>
      </c>
      <c r="C47" s="11">
        <v>493</v>
      </c>
      <c r="D47" s="11"/>
      <c r="E47" s="11">
        <v>493</v>
      </c>
      <c r="F47" s="12">
        <v>21830</v>
      </c>
      <c r="G47" s="2">
        <f t="shared" si="0"/>
        <v>1.1401683720009537E-3</v>
      </c>
      <c r="H47" s="13" t="s">
        <v>104</v>
      </c>
      <c r="I47" s="14">
        <v>100</v>
      </c>
      <c r="J47" s="14"/>
      <c r="K47" s="15">
        <v>21930</v>
      </c>
      <c r="L47" s="16">
        <f t="shared" si="1"/>
        <v>1.1283040710013505E-3</v>
      </c>
      <c r="M47" s="15">
        <v>5140.84</v>
      </c>
      <c r="N47" s="15">
        <f t="shared" si="2"/>
        <v>27070.84</v>
      </c>
      <c r="O47" s="59">
        <f t="shared" si="3"/>
        <v>5240.84</v>
      </c>
      <c r="P47" s="1"/>
      <c r="Q47" s="51"/>
      <c r="R47" s="52"/>
      <c r="S47" s="51"/>
    </row>
    <row r="48" spans="1:19" ht="15" customHeight="1" x14ac:dyDescent="0.35">
      <c r="A48" s="9" t="s">
        <v>105</v>
      </c>
      <c r="B48" s="10" t="s">
        <v>106</v>
      </c>
      <c r="C48" s="11">
        <v>934</v>
      </c>
      <c r="D48" s="11">
        <v>43</v>
      </c>
      <c r="E48" s="11">
        <v>977</v>
      </c>
      <c r="F48" s="12">
        <v>44890</v>
      </c>
      <c r="G48" s="2">
        <f t="shared" si="0"/>
        <v>2.3445789381183147E-3</v>
      </c>
      <c r="H48" s="13" t="s">
        <v>106</v>
      </c>
      <c r="I48" s="14">
        <v>525</v>
      </c>
      <c r="J48" s="14"/>
      <c r="K48" s="15">
        <v>45415</v>
      </c>
      <c r="L48" s="16">
        <f t="shared" si="1"/>
        <v>2.3366132870281048E-3</v>
      </c>
      <c r="M48" s="15">
        <v>10646.19</v>
      </c>
      <c r="N48" s="15">
        <f t="shared" si="2"/>
        <v>56061.19</v>
      </c>
      <c r="O48" s="59">
        <f t="shared" si="3"/>
        <v>11171.190000000002</v>
      </c>
      <c r="P48" s="1"/>
      <c r="Q48" s="51"/>
      <c r="R48" s="52"/>
      <c r="S48" s="51"/>
    </row>
    <row r="49" spans="1:19" ht="15" customHeight="1" x14ac:dyDescent="0.35">
      <c r="A49" s="9" t="s">
        <v>107</v>
      </c>
      <c r="B49" s="10" t="s">
        <v>108</v>
      </c>
      <c r="C49" s="11">
        <v>827</v>
      </c>
      <c r="D49" s="11">
        <v>152</v>
      </c>
      <c r="E49" s="11">
        <v>979</v>
      </c>
      <c r="F49" s="12">
        <v>46715</v>
      </c>
      <c r="G49" s="2">
        <f t="shared" si="0"/>
        <v>2.4398976407707077E-3</v>
      </c>
      <c r="H49" s="13" t="s">
        <v>108</v>
      </c>
      <c r="I49" s="14"/>
      <c r="J49" s="14"/>
      <c r="K49" s="15">
        <v>46715</v>
      </c>
      <c r="L49" s="16">
        <f t="shared" si="1"/>
        <v>2.403498617274423E-3</v>
      </c>
      <c r="M49" s="15">
        <v>10950.94</v>
      </c>
      <c r="N49" s="15">
        <f t="shared" si="2"/>
        <v>57665.94</v>
      </c>
      <c r="O49" s="59">
        <f t="shared" si="3"/>
        <v>10950.940000000002</v>
      </c>
      <c r="P49" s="1"/>
      <c r="Q49" s="51"/>
      <c r="R49" s="52"/>
      <c r="S49" s="51"/>
    </row>
    <row r="50" spans="1:19" ht="15" customHeight="1" x14ac:dyDescent="0.35">
      <c r="A50" s="9" t="s">
        <v>109</v>
      </c>
      <c r="B50" s="10" t="s">
        <v>110</v>
      </c>
      <c r="C50" s="11">
        <v>272</v>
      </c>
      <c r="D50" s="11"/>
      <c r="E50" s="11">
        <v>272</v>
      </c>
      <c r="F50" s="12">
        <v>15155</v>
      </c>
      <c r="G50" s="2">
        <f t="shared" si="0"/>
        <v>7.9153695271069421E-4</v>
      </c>
      <c r="H50" s="13" t="s">
        <v>110</v>
      </c>
      <c r="I50" s="14">
        <v>300</v>
      </c>
      <c r="J50" s="14"/>
      <c r="K50" s="15">
        <v>15455</v>
      </c>
      <c r="L50" s="16">
        <f t="shared" si="1"/>
        <v>7.9516367612065088E-4</v>
      </c>
      <c r="M50" s="15">
        <v>3622.96</v>
      </c>
      <c r="N50" s="15">
        <f t="shared" si="2"/>
        <v>19077.96</v>
      </c>
      <c r="O50" s="59">
        <f t="shared" si="3"/>
        <v>3922.9599999999991</v>
      </c>
      <c r="P50" s="1"/>
      <c r="Q50" s="51"/>
      <c r="R50" s="52"/>
      <c r="S50" s="51"/>
    </row>
    <row r="51" spans="1:19" ht="15" customHeight="1" x14ac:dyDescent="0.35">
      <c r="A51" s="9" t="s">
        <v>111</v>
      </c>
      <c r="B51" s="10" t="s">
        <v>112</v>
      </c>
      <c r="C51" s="11">
        <v>135</v>
      </c>
      <c r="D51" s="11"/>
      <c r="E51" s="11">
        <v>135</v>
      </c>
      <c r="F51" s="12">
        <v>22630</v>
      </c>
      <c r="G51" s="2">
        <f t="shared" si="0"/>
        <v>1.1819519128896739E-3</v>
      </c>
      <c r="H51" s="13" t="s">
        <v>112</v>
      </c>
      <c r="I51" s="14">
        <v>950</v>
      </c>
      <c r="J51" s="14"/>
      <c r="K51" s="15">
        <v>23580</v>
      </c>
      <c r="L51" s="16">
        <f t="shared" si="1"/>
        <v>1.2131969901601389E-3</v>
      </c>
      <c r="M51" s="15">
        <v>5527.63</v>
      </c>
      <c r="N51" s="15">
        <f t="shared" si="2"/>
        <v>29107.63</v>
      </c>
      <c r="O51" s="59">
        <f t="shared" si="3"/>
        <v>6477.630000000001</v>
      </c>
      <c r="P51" s="1"/>
      <c r="Q51" s="51"/>
      <c r="R51" s="52"/>
      <c r="S51" s="51"/>
    </row>
    <row r="52" spans="1:19" ht="15" customHeight="1" x14ac:dyDescent="0.35">
      <c r="A52" s="9" t="s">
        <v>113</v>
      </c>
      <c r="B52" s="10" t="s">
        <v>114</v>
      </c>
      <c r="C52" s="11">
        <v>328</v>
      </c>
      <c r="D52" s="11"/>
      <c r="E52" s="11">
        <v>328</v>
      </c>
      <c r="F52" s="12">
        <v>13745</v>
      </c>
      <c r="G52" s="2">
        <f t="shared" si="0"/>
        <v>7.178934618943247E-4</v>
      </c>
      <c r="H52" s="13" t="s">
        <v>114</v>
      </c>
      <c r="I52" s="14"/>
      <c r="J52" s="14"/>
      <c r="K52" s="15">
        <v>13745</v>
      </c>
      <c r="L52" s="16">
        <f t="shared" si="1"/>
        <v>7.0718374171972471E-4</v>
      </c>
      <c r="M52" s="15">
        <v>3222.11</v>
      </c>
      <c r="N52" s="15">
        <f t="shared" si="2"/>
        <v>16967.11</v>
      </c>
      <c r="O52" s="59">
        <f t="shared" si="3"/>
        <v>3222.1100000000006</v>
      </c>
      <c r="P52" s="1"/>
      <c r="Q52" s="51"/>
      <c r="R52" s="52"/>
      <c r="S52" s="51"/>
    </row>
    <row r="53" spans="1:19" ht="15" customHeight="1" x14ac:dyDescent="0.35">
      <c r="A53" s="9" t="s">
        <v>115</v>
      </c>
      <c r="B53" s="10" t="s">
        <v>116</v>
      </c>
      <c r="C53" s="11">
        <v>473</v>
      </c>
      <c r="D53" s="11"/>
      <c r="E53" s="11">
        <v>473</v>
      </c>
      <c r="F53" s="12">
        <v>34680</v>
      </c>
      <c r="G53" s="2">
        <f t="shared" si="0"/>
        <v>1.8113164975260226E-3</v>
      </c>
      <c r="H53" s="13" t="s">
        <v>116</v>
      </c>
      <c r="I53" s="14">
        <v>775</v>
      </c>
      <c r="J53" s="14"/>
      <c r="K53" s="15">
        <v>35455</v>
      </c>
      <c r="L53" s="16">
        <f t="shared" si="1"/>
        <v>1.8241687568332368E-3</v>
      </c>
      <c r="M53" s="15">
        <v>8311.3700000000008</v>
      </c>
      <c r="N53" s="15">
        <f t="shared" si="2"/>
        <v>43766.37</v>
      </c>
      <c r="O53" s="59">
        <f t="shared" si="3"/>
        <v>9086.3700000000026</v>
      </c>
      <c r="P53" s="1"/>
      <c r="Q53" s="51"/>
      <c r="R53" s="52"/>
      <c r="S53" s="51"/>
    </row>
    <row r="54" spans="1:19" ht="15" customHeight="1" x14ac:dyDescent="0.35">
      <c r="A54" s="9" t="s">
        <v>117</v>
      </c>
      <c r="B54" s="10" t="s">
        <v>118</v>
      </c>
      <c r="C54" s="11">
        <v>134</v>
      </c>
      <c r="D54" s="11"/>
      <c r="E54" s="11">
        <v>134</v>
      </c>
      <c r="F54" s="12">
        <v>5235</v>
      </c>
      <c r="G54" s="2">
        <f t="shared" si="0"/>
        <v>2.7342104569056313E-4</v>
      </c>
      <c r="H54" s="13" t="s">
        <v>118</v>
      </c>
      <c r="I54" s="14"/>
      <c r="J54" s="14"/>
      <c r="K54" s="15">
        <v>5235</v>
      </c>
      <c r="L54" s="16">
        <f t="shared" si="1"/>
        <v>2.693420798765194E-4</v>
      </c>
      <c r="M54" s="15">
        <v>1227.19</v>
      </c>
      <c r="N54" s="15">
        <f t="shared" si="2"/>
        <v>6462.1900000000005</v>
      </c>
      <c r="O54" s="59">
        <f t="shared" si="3"/>
        <v>1227.1900000000005</v>
      </c>
      <c r="P54" s="1"/>
      <c r="Q54" s="51"/>
      <c r="R54" s="52"/>
      <c r="S54" s="51"/>
    </row>
    <row r="55" spans="1:19" ht="15" customHeight="1" x14ac:dyDescent="0.35">
      <c r="A55" s="9" t="s">
        <v>119</v>
      </c>
      <c r="B55" s="10" t="s">
        <v>120</v>
      </c>
      <c r="C55" s="11">
        <v>454</v>
      </c>
      <c r="D55" s="11">
        <v>50</v>
      </c>
      <c r="E55" s="11">
        <v>504</v>
      </c>
      <c r="F55" s="12">
        <v>24035</v>
      </c>
      <c r="G55" s="2">
        <f t="shared" si="0"/>
        <v>1.2553342565754888E-3</v>
      </c>
      <c r="H55" s="13" t="s">
        <v>120</v>
      </c>
      <c r="I55" s="14"/>
      <c r="J55" s="14"/>
      <c r="K55" s="15">
        <v>24035</v>
      </c>
      <c r="L55" s="16">
        <f t="shared" si="1"/>
        <v>1.2366068557463502E-3</v>
      </c>
      <c r="M55" s="15">
        <v>5634.29</v>
      </c>
      <c r="N55" s="15">
        <f t="shared" si="2"/>
        <v>29669.29</v>
      </c>
      <c r="O55" s="59">
        <f t="shared" si="3"/>
        <v>5634.2900000000009</v>
      </c>
      <c r="P55" s="1"/>
      <c r="Q55" s="51"/>
      <c r="R55" s="52"/>
      <c r="S55" s="51"/>
    </row>
    <row r="56" spans="1:19" ht="15" customHeight="1" x14ac:dyDescent="0.35">
      <c r="A56" s="9" t="s">
        <v>121</v>
      </c>
      <c r="B56" s="10" t="s">
        <v>122</v>
      </c>
      <c r="C56" s="11">
        <v>509</v>
      </c>
      <c r="D56" s="11"/>
      <c r="E56" s="11">
        <v>509</v>
      </c>
      <c r="F56" s="12">
        <v>17235</v>
      </c>
      <c r="G56" s="2">
        <f t="shared" si="0"/>
        <v>9.0017415902136683E-4</v>
      </c>
      <c r="H56" s="13" t="s">
        <v>122</v>
      </c>
      <c r="I56" s="14"/>
      <c r="J56" s="14"/>
      <c r="K56" s="15">
        <v>17235</v>
      </c>
      <c r="L56" s="16">
        <f t="shared" si="1"/>
        <v>8.8674512830407102E-4</v>
      </c>
      <c r="M56" s="15">
        <v>4040.23</v>
      </c>
      <c r="N56" s="15">
        <f t="shared" si="2"/>
        <v>21275.23</v>
      </c>
      <c r="O56" s="59">
        <f t="shared" si="3"/>
        <v>4040.2299999999996</v>
      </c>
      <c r="P56" s="1"/>
      <c r="Q56" s="51"/>
      <c r="R56" s="52"/>
      <c r="S56" s="51"/>
    </row>
    <row r="57" spans="1:19" ht="15" customHeight="1" x14ac:dyDescent="0.35">
      <c r="A57" s="9" t="s">
        <v>123</v>
      </c>
      <c r="B57" s="10" t="s">
        <v>124</v>
      </c>
      <c r="C57" s="11">
        <v>624</v>
      </c>
      <c r="D57" s="11">
        <v>20</v>
      </c>
      <c r="E57" s="11">
        <v>644</v>
      </c>
      <c r="F57" s="12">
        <v>17020</v>
      </c>
      <c r="G57" s="2">
        <f t="shared" si="0"/>
        <v>8.8894483240752325E-4</v>
      </c>
      <c r="H57" s="13" t="s">
        <v>124</v>
      </c>
      <c r="I57" s="14"/>
      <c r="J57" s="14"/>
      <c r="K57" s="15">
        <v>17020</v>
      </c>
      <c r="L57" s="16">
        <f t="shared" si="1"/>
        <v>8.7568332368641072E-4</v>
      </c>
      <c r="M57" s="15">
        <v>3989.83</v>
      </c>
      <c r="N57" s="15">
        <f t="shared" si="2"/>
        <v>21009.83</v>
      </c>
      <c r="O57" s="59">
        <f t="shared" si="3"/>
        <v>3989.8300000000017</v>
      </c>
      <c r="P57" s="1"/>
      <c r="Q57" s="51"/>
      <c r="R57" s="52"/>
      <c r="S57" s="51"/>
    </row>
    <row r="58" spans="1:19" ht="15" customHeight="1" x14ac:dyDescent="0.35">
      <c r="A58" s="9" t="s">
        <v>125</v>
      </c>
      <c r="B58" s="10" t="s">
        <v>126</v>
      </c>
      <c r="C58" s="17">
        <v>5155</v>
      </c>
      <c r="D58" s="11">
        <v>619</v>
      </c>
      <c r="E58" s="17">
        <v>5774</v>
      </c>
      <c r="F58" s="12">
        <v>157060</v>
      </c>
      <c r="G58" s="2">
        <f t="shared" si="0"/>
        <v>8.2031536649780027E-3</v>
      </c>
      <c r="H58" s="13" t="s">
        <v>126</v>
      </c>
      <c r="I58" s="14">
        <v>25</v>
      </c>
      <c r="J58" s="14"/>
      <c r="K58" s="15">
        <v>157085</v>
      </c>
      <c r="L58" s="16">
        <f t="shared" si="1"/>
        <v>8.0820631551868291E-3</v>
      </c>
      <c r="M58" s="15">
        <v>36823.9</v>
      </c>
      <c r="N58" s="15">
        <f t="shared" si="2"/>
        <v>193908.9</v>
      </c>
      <c r="O58" s="59">
        <f t="shared" si="3"/>
        <v>36848.899999999994</v>
      </c>
      <c r="P58" s="1"/>
      <c r="Q58" s="51"/>
      <c r="R58" s="52"/>
      <c r="S58" s="51"/>
    </row>
    <row r="59" spans="1:19" ht="15" customHeight="1" x14ac:dyDescent="0.35">
      <c r="A59" s="9" t="s">
        <v>127</v>
      </c>
      <c r="B59" s="10" t="s">
        <v>128</v>
      </c>
      <c r="C59" s="11">
        <v>791</v>
      </c>
      <c r="D59" s="11"/>
      <c r="E59" s="11">
        <v>791</v>
      </c>
      <c r="F59" s="12">
        <v>16265</v>
      </c>
      <c r="G59" s="2">
        <f t="shared" si="0"/>
        <v>8.4951161569379353E-4</v>
      </c>
      <c r="H59" s="13" t="s">
        <v>128</v>
      </c>
      <c r="I59" s="14"/>
      <c r="J59" s="14"/>
      <c r="K59" s="15">
        <v>16265</v>
      </c>
      <c r="L59" s="16">
        <f t="shared" si="1"/>
        <v>8.3683838188951059E-4</v>
      </c>
      <c r="M59" s="15">
        <v>3812.84</v>
      </c>
      <c r="N59" s="15">
        <f t="shared" si="2"/>
        <v>20077.84</v>
      </c>
      <c r="O59" s="59">
        <f t="shared" si="3"/>
        <v>3812.84</v>
      </c>
      <c r="P59" s="1"/>
      <c r="Q59" s="51"/>
      <c r="R59" s="52"/>
      <c r="S59" s="51"/>
    </row>
    <row r="60" spans="1:19" ht="15" customHeight="1" x14ac:dyDescent="0.35">
      <c r="A60" s="9" t="s">
        <v>129</v>
      </c>
      <c r="B60" s="10" t="s">
        <v>130</v>
      </c>
      <c r="C60" s="11">
        <v>378</v>
      </c>
      <c r="D60" s="11"/>
      <c r="E60" s="11">
        <v>378</v>
      </c>
      <c r="F60" s="12">
        <v>36230</v>
      </c>
      <c r="G60" s="2">
        <f t="shared" si="0"/>
        <v>1.8922721079979181E-3</v>
      </c>
      <c r="H60" s="13" t="s">
        <v>130</v>
      </c>
      <c r="I60" s="14">
        <v>1475</v>
      </c>
      <c r="J60" s="14"/>
      <c r="K60" s="15">
        <v>37705</v>
      </c>
      <c r="L60" s="16">
        <f t="shared" si="1"/>
        <v>1.9399318284134028E-3</v>
      </c>
      <c r="M60" s="15">
        <v>8838.81</v>
      </c>
      <c r="N60" s="15">
        <f t="shared" si="2"/>
        <v>46543.81</v>
      </c>
      <c r="O60" s="59">
        <f t="shared" si="3"/>
        <v>10313.809999999998</v>
      </c>
      <c r="P60" s="1"/>
      <c r="Q60" s="51"/>
      <c r="R60" s="52"/>
      <c r="S60" s="51"/>
    </row>
    <row r="61" spans="1:19" ht="15" customHeight="1" x14ac:dyDescent="0.35">
      <c r="A61" s="9" t="s">
        <v>131</v>
      </c>
      <c r="B61" s="10" t="s">
        <v>132</v>
      </c>
      <c r="C61" s="17">
        <v>1860</v>
      </c>
      <c r="D61" s="11">
        <v>313</v>
      </c>
      <c r="E61" s="17">
        <v>2173</v>
      </c>
      <c r="F61" s="12">
        <v>90430</v>
      </c>
      <c r="G61" s="2">
        <f t="shared" si="0"/>
        <v>4.7231070032087144E-3</v>
      </c>
      <c r="H61" s="13" t="s">
        <v>132</v>
      </c>
      <c r="I61" s="14">
        <v>100</v>
      </c>
      <c r="J61" s="14"/>
      <c r="K61" s="15">
        <v>90530</v>
      </c>
      <c r="L61" s="16">
        <f t="shared" si="1"/>
        <v>4.6577914978455206E-3</v>
      </c>
      <c r="M61" s="15">
        <v>21222.06</v>
      </c>
      <c r="N61" s="15">
        <f t="shared" si="2"/>
        <v>111752.06</v>
      </c>
      <c r="O61" s="59">
        <f t="shared" si="3"/>
        <v>21322.059999999998</v>
      </c>
      <c r="P61" s="1"/>
      <c r="Q61" s="51"/>
      <c r="R61" s="52"/>
      <c r="S61" s="51"/>
    </row>
    <row r="62" spans="1:19" ht="15" customHeight="1" x14ac:dyDescent="0.35">
      <c r="A62" s="9" t="s">
        <v>133</v>
      </c>
      <c r="B62" s="10" t="s">
        <v>134</v>
      </c>
      <c r="C62" s="11">
        <v>70</v>
      </c>
      <c r="D62" s="11"/>
      <c r="E62" s="11">
        <v>70</v>
      </c>
      <c r="F62" s="12">
        <v>1970</v>
      </c>
      <c r="G62" s="2">
        <f t="shared" si="0"/>
        <v>1.028919694384736E-4</v>
      </c>
      <c r="H62" s="13" t="s">
        <v>134</v>
      </c>
      <c r="I62" s="14"/>
      <c r="J62" s="14"/>
      <c r="K62" s="15">
        <v>1970</v>
      </c>
      <c r="L62" s="16">
        <f t="shared" si="1"/>
        <v>1.0135700045018972E-4</v>
      </c>
      <c r="M62" s="15">
        <v>461.81</v>
      </c>
      <c r="N62" s="15">
        <f t="shared" si="2"/>
        <v>2431.81</v>
      </c>
      <c r="O62" s="59">
        <f t="shared" si="3"/>
        <v>461.80999999999995</v>
      </c>
      <c r="P62" s="1"/>
      <c r="Q62" s="51"/>
      <c r="R62" s="52"/>
      <c r="S62" s="51"/>
    </row>
    <row r="63" spans="1:19" ht="15" customHeight="1" x14ac:dyDescent="0.35">
      <c r="A63" s="9" t="s">
        <v>135</v>
      </c>
      <c r="B63" s="10" t="s">
        <v>136</v>
      </c>
      <c r="C63" s="11">
        <v>492</v>
      </c>
      <c r="D63" s="11">
        <v>15</v>
      </c>
      <c r="E63" s="11">
        <v>507</v>
      </c>
      <c r="F63" s="12">
        <v>29030</v>
      </c>
      <c r="G63" s="2">
        <f t="shared" si="0"/>
        <v>1.5162202399994359E-3</v>
      </c>
      <c r="H63" s="13" t="s">
        <v>136</v>
      </c>
      <c r="I63" s="14">
        <v>175</v>
      </c>
      <c r="J63" s="14"/>
      <c r="K63" s="15">
        <v>29205</v>
      </c>
      <c r="L63" s="16">
        <f t="shared" si="1"/>
        <v>1.5026046691105537E-3</v>
      </c>
      <c r="M63" s="15">
        <v>6846.24</v>
      </c>
      <c r="N63" s="15">
        <f t="shared" si="2"/>
        <v>36051.24</v>
      </c>
      <c r="O63" s="59">
        <f t="shared" si="3"/>
        <v>7021.239999999998</v>
      </c>
      <c r="P63" s="1"/>
      <c r="Q63" s="51"/>
      <c r="R63" s="52"/>
      <c r="S63" s="51"/>
    </row>
    <row r="64" spans="1:19" ht="15" customHeight="1" x14ac:dyDescent="0.35">
      <c r="A64" s="9" t="s">
        <v>137</v>
      </c>
      <c r="B64" s="10" t="s">
        <v>138</v>
      </c>
      <c r="C64" s="11">
        <v>142</v>
      </c>
      <c r="D64" s="11">
        <v>3</v>
      </c>
      <c r="E64" s="11">
        <v>145</v>
      </c>
      <c r="F64" s="12">
        <v>6280</v>
      </c>
      <c r="G64" s="2">
        <f t="shared" si="0"/>
        <v>3.2800079597645392E-4</v>
      </c>
      <c r="H64" s="13" t="s">
        <v>138</v>
      </c>
      <c r="I64" s="14"/>
      <c r="J64" s="14"/>
      <c r="K64" s="15">
        <v>6280</v>
      </c>
      <c r="L64" s="16">
        <f t="shared" si="1"/>
        <v>3.2310759534375199E-4</v>
      </c>
      <c r="M64" s="15">
        <v>1472.16</v>
      </c>
      <c r="N64" s="15">
        <f t="shared" si="2"/>
        <v>7752.16</v>
      </c>
      <c r="O64" s="59">
        <f t="shared" si="3"/>
        <v>1472.1599999999999</v>
      </c>
      <c r="P64" s="1"/>
      <c r="Q64" s="51"/>
      <c r="R64" s="52"/>
      <c r="S64" s="51"/>
    </row>
    <row r="65" spans="1:19" ht="15" customHeight="1" x14ac:dyDescent="0.35">
      <c r="A65" s="9" t="s">
        <v>139</v>
      </c>
      <c r="B65" s="10" t="s">
        <v>140</v>
      </c>
      <c r="C65" s="11">
        <v>321</v>
      </c>
      <c r="D65" s="11">
        <v>10</v>
      </c>
      <c r="E65" s="11">
        <v>331</v>
      </c>
      <c r="F65" s="12">
        <v>11865</v>
      </c>
      <c r="G65" s="2">
        <f t="shared" si="0"/>
        <v>6.1970214080583213E-4</v>
      </c>
      <c r="H65" s="13" t="s">
        <v>140</v>
      </c>
      <c r="I65" s="14">
        <v>25</v>
      </c>
      <c r="J65" s="14"/>
      <c r="K65" s="15">
        <v>11890</v>
      </c>
      <c r="L65" s="16">
        <f t="shared" si="1"/>
        <v>6.1174352048363242E-4</v>
      </c>
      <c r="M65" s="15">
        <v>2787.26</v>
      </c>
      <c r="N65" s="15">
        <f t="shared" si="2"/>
        <v>14677.26</v>
      </c>
      <c r="O65" s="59">
        <f t="shared" si="3"/>
        <v>2812.26</v>
      </c>
      <c r="P65" s="1"/>
      <c r="Q65" s="51"/>
      <c r="R65" s="52"/>
      <c r="S65" s="51"/>
    </row>
    <row r="66" spans="1:19" ht="15" customHeight="1" x14ac:dyDescent="0.35">
      <c r="A66" s="9" t="s">
        <v>141</v>
      </c>
      <c r="B66" s="10" t="s">
        <v>142</v>
      </c>
      <c r="C66" s="11">
        <v>895</v>
      </c>
      <c r="D66" s="11"/>
      <c r="E66" s="11">
        <v>895</v>
      </c>
      <c r="F66" s="12">
        <v>23205</v>
      </c>
      <c r="G66" s="2">
        <f t="shared" si="0"/>
        <v>1.2119838329034416E-3</v>
      </c>
      <c r="H66" s="13" t="s">
        <v>142</v>
      </c>
      <c r="I66" s="14"/>
      <c r="J66" s="14"/>
      <c r="K66" s="15">
        <v>23205</v>
      </c>
      <c r="L66" s="16">
        <f t="shared" si="1"/>
        <v>1.193903144896778E-3</v>
      </c>
      <c r="M66" s="15">
        <v>5439.72</v>
      </c>
      <c r="N66" s="15">
        <f t="shared" si="2"/>
        <v>28644.720000000001</v>
      </c>
      <c r="O66" s="59">
        <f t="shared" si="3"/>
        <v>5439.7200000000012</v>
      </c>
      <c r="P66" s="1"/>
      <c r="Q66" s="51"/>
      <c r="R66" s="52"/>
      <c r="S66" s="51"/>
    </row>
    <row r="67" spans="1:19" ht="15" customHeight="1" x14ac:dyDescent="0.35">
      <c r="A67" s="9" t="s">
        <v>143</v>
      </c>
      <c r="B67" s="10" t="s">
        <v>144</v>
      </c>
      <c r="C67" s="11">
        <v>660</v>
      </c>
      <c r="D67" s="11">
        <v>113</v>
      </c>
      <c r="E67" s="11">
        <v>773</v>
      </c>
      <c r="F67" s="12">
        <v>73295</v>
      </c>
      <c r="G67" s="2">
        <f t="shared" si="0"/>
        <v>3.8281557867984382E-3</v>
      </c>
      <c r="H67" s="13" t="s">
        <v>144</v>
      </c>
      <c r="I67" s="14">
        <v>2300</v>
      </c>
      <c r="J67" s="14"/>
      <c r="K67" s="15">
        <v>75595</v>
      </c>
      <c r="L67" s="16">
        <f t="shared" si="1"/>
        <v>3.8893819538233969E-3</v>
      </c>
      <c r="M67" s="15">
        <v>17721</v>
      </c>
      <c r="N67" s="15">
        <f t="shared" si="2"/>
        <v>93316</v>
      </c>
      <c r="O67" s="59">
        <f t="shared" si="3"/>
        <v>20021</v>
      </c>
      <c r="P67" s="1"/>
      <c r="Q67" s="51"/>
      <c r="R67" s="52"/>
      <c r="S67" s="51"/>
    </row>
    <row r="68" spans="1:19" ht="15" customHeight="1" x14ac:dyDescent="0.35">
      <c r="A68" s="9" t="s">
        <v>145</v>
      </c>
      <c r="B68" s="10" t="s">
        <v>146</v>
      </c>
      <c r="C68" s="11">
        <v>254</v>
      </c>
      <c r="D68" s="11">
        <v>16</v>
      </c>
      <c r="E68" s="11">
        <v>270</v>
      </c>
      <c r="F68" s="12">
        <v>20750</v>
      </c>
      <c r="G68" s="2">
        <f t="shared" si="0"/>
        <v>1.0837605918011814E-3</v>
      </c>
      <c r="H68" s="13" t="s">
        <v>146</v>
      </c>
      <c r="I68" s="14">
        <v>300</v>
      </c>
      <c r="J68" s="14"/>
      <c r="K68" s="15">
        <v>21050</v>
      </c>
      <c r="L68" s="16">
        <f t="shared" si="1"/>
        <v>1.0830278474499968E-3</v>
      </c>
      <c r="M68" s="15">
        <v>4934.55</v>
      </c>
      <c r="N68" s="15">
        <f t="shared" si="2"/>
        <v>25984.55</v>
      </c>
      <c r="O68" s="59">
        <f t="shared" si="3"/>
        <v>5234.5499999999993</v>
      </c>
      <c r="P68" s="1"/>
      <c r="Q68" s="51"/>
      <c r="R68" s="52"/>
      <c r="S68" s="51"/>
    </row>
    <row r="69" spans="1:19" ht="15" customHeight="1" x14ac:dyDescent="0.35">
      <c r="A69" s="9" t="s">
        <v>147</v>
      </c>
      <c r="B69" s="10" t="s">
        <v>148</v>
      </c>
      <c r="C69" s="11">
        <v>84</v>
      </c>
      <c r="D69" s="11">
        <v>2</v>
      </c>
      <c r="E69" s="11">
        <v>86</v>
      </c>
      <c r="F69" s="12">
        <v>7745</v>
      </c>
      <c r="G69" s="2">
        <f t="shared" si="0"/>
        <v>4.0451690522892285E-4</v>
      </c>
      <c r="H69" s="13" t="s">
        <v>148</v>
      </c>
      <c r="I69" s="14">
        <v>225</v>
      </c>
      <c r="J69" s="14"/>
      <c r="K69" s="15">
        <v>7970</v>
      </c>
      <c r="L69" s="16">
        <f t="shared" si="1"/>
        <v>4.1005852466396552E-4</v>
      </c>
      <c r="M69" s="15">
        <v>1868.33</v>
      </c>
      <c r="N69" s="15">
        <f t="shared" si="2"/>
        <v>9838.33</v>
      </c>
      <c r="O69" s="59">
        <f t="shared" si="3"/>
        <v>2093.33</v>
      </c>
      <c r="P69" s="1"/>
      <c r="Q69" s="51"/>
      <c r="R69" s="52"/>
      <c r="S69" s="51"/>
    </row>
    <row r="70" spans="1:19" ht="15" customHeight="1" x14ac:dyDescent="0.35">
      <c r="A70" s="9" t="s">
        <v>149</v>
      </c>
      <c r="B70" s="10">
        <v>1015</v>
      </c>
      <c r="C70" s="11">
        <v>748</v>
      </c>
      <c r="D70" s="11">
        <v>126</v>
      </c>
      <c r="E70" s="11">
        <v>874</v>
      </c>
      <c r="F70" s="12">
        <v>31190</v>
      </c>
      <c r="G70" s="2">
        <f t="shared" si="0"/>
        <v>1.6290358003989806E-3</v>
      </c>
      <c r="H70" s="13" t="s">
        <v>150</v>
      </c>
      <c r="I70" s="14"/>
      <c r="J70" s="14"/>
      <c r="K70" s="15">
        <v>31190</v>
      </c>
      <c r="L70" s="16">
        <f t="shared" si="1"/>
        <v>1.6047334233712778E-3</v>
      </c>
      <c r="M70" s="15">
        <v>7311.57</v>
      </c>
      <c r="N70" s="15">
        <f t="shared" si="2"/>
        <v>38501.57</v>
      </c>
      <c r="O70" s="59">
        <f t="shared" si="3"/>
        <v>7311.57</v>
      </c>
      <c r="P70" s="1"/>
      <c r="Q70" s="51"/>
      <c r="R70" s="52"/>
      <c r="S70" s="51"/>
    </row>
    <row r="71" spans="1:19" ht="15" customHeight="1" x14ac:dyDescent="0.35">
      <c r="A71" s="9" t="s">
        <v>151</v>
      </c>
      <c r="B71" s="10">
        <v>1029</v>
      </c>
      <c r="C71" s="11">
        <v>554</v>
      </c>
      <c r="D71" s="11">
        <v>53</v>
      </c>
      <c r="E71" s="11">
        <v>607</v>
      </c>
      <c r="F71" s="12">
        <v>26570</v>
      </c>
      <c r="G71" s="2">
        <f t="shared" si="0"/>
        <v>1.3877358517666212E-3</v>
      </c>
      <c r="H71" s="13" t="s">
        <v>152</v>
      </c>
      <c r="I71" s="14">
        <v>50</v>
      </c>
      <c r="J71" s="14"/>
      <c r="K71" s="15">
        <v>26620</v>
      </c>
      <c r="L71" s="16">
        <f t="shared" si="1"/>
        <v>1.3696057624284521E-3</v>
      </c>
      <c r="M71" s="15">
        <v>6240.27</v>
      </c>
      <c r="N71" s="15">
        <f t="shared" si="2"/>
        <v>32860.270000000004</v>
      </c>
      <c r="O71" s="59">
        <f t="shared" si="3"/>
        <v>6290.2700000000041</v>
      </c>
      <c r="P71" s="1"/>
      <c r="Q71" s="51"/>
      <c r="R71" s="52"/>
      <c r="S71" s="51"/>
    </row>
    <row r="72" spans="1:19" ht="15" customHeight="1" x14ac:dyDescent="0.35">
      <c r="A72" s="9" t="s">
        <v>153</v>
      </c>
      <c r="B72" s="10">
        <v>1071</v>
      </c>
      <c r="C72" s="11">
        <v>555</v>
      </c>
      <c r="D72" s="11"/>
      <c r="E72" s="11">
        <v>555</v>
      </c>
      <c r="F72" s="12">
        <v>88235</v>
      </c>
      <c r="G72" s="2">
        <f t="shared" si="0"/>
        <v>4.6084634128952884E-3</v>
      </c>
      <c r="H72" s="13" t="s">
        <v>154</v>
      </c>
      <c r="I72" s="14">
        <v>5025</v>
      </c>
      <c r="J72" s="14"/>
      <c r="K72" s="15">
        <v>93260</v>
      </c>
      <c r="L72" s="16">
        <f t="shared" si="1"/>
        <v>4.7982506913627886E-3</v>
      </c>
      <c r="M72" s="15">
        <v>21862.03</v>
      </c>
      <c r="N72" s="15">
        <f t="shared" si="2"/>
        <v>115122.03</v>
      </c>
      <c r="O72" s="59">
        <f t="shared" si="3"/>
        <v>26887.03</v>
      </c>
      <c r="P72" s="1"/>
      <c r="Q72" s="51"/>
      <c r="R72" s="52"/>
      <c r="S72" s="51"/>
    </row>
    <row r="73" spans="1:19" ht="15" customHeight="1" x14ac:dyDescent="0.35">
      <c r="A73" s="9" t="s">
        <v>155</v>
      </c>
      <c r="B73" s="10">
        <v>1080</v>
      </c>
      <c r="C73" s="11">
        <v>647</v>
      </c>
      <c r="D73" s="11">
        <v>22</v>
      </c>
      <c r="E73" s="11">
        <v>669</v>
      </c>
      <c r="F73" s="12">
        <v>73030</v>
      </c>
      <c r="G73" s="2">
        <f t="shared" si="0"/>
        <v>3.8143149888790495E-3</v>
      </c>
      <c r="H73" s="13" t="s">
        <v>156</v>
      </c>
      <c r="I73" s="14">
        <v>2850</v>
      </c>
      <c r="J73" s="14"/>
      <c r="K73" s="15">
        <v>75880</v>
      </c>
      <c r="L73" s="16">
        <f t="shared" si="1"/>
        <v>3.9040452762235515E-3</v>
      </c>
      <c r="M73" s="15">
        <v>17787.810000000001</v>
      </c>
      <c r="N73" s="15">
        <f t="shared" si="2"/>
        <v>93667.81</v>
      </c>
      <c r="O73" s="59">
        <f t="shared" si="3"/>
        <v>20637.809999999998</v>
      </c>
      <c r="P73" s="1"/>
      <c r="Q73" s="51"/>
      <c r="R73" s="52"/>
      <c r="S73" s="51"/>
    </row>
    <row r="74" spans="1:19" ht="15" customHeight="1" x14ac:dyDescent="0.35">
      <c r="A74" s="9" t="s">
        <v>157</v>
      </c>
      <c r="B74" s="10">
        <v>1085</v>
      </c>
      <c r="C74" s="11">
        <v>461</v>
      </c>
      <c r="D74" s="11">
        <v>48</v>
      </c>
      <c r="E74" s="11">
        <v>509</v>
      </c>
      <c r="F74" s="12">
        <v>25290</v>
      </c>
      <c r="G74" s="2">
        <f t="shared" ref="G74:G137" si="4">F74/F$431</f>
        <v>1.3208821863446689E-3</v>
      </c>
      <c r="H74" s="13" t="s">
        <v>158</v>
      </c>
      <c r="I74" s="14">
        <v>150</v>
      </c>
      <c r="J74" s="14"/>
      <c r="K74" s="15">
        <v>25440</v>
      </c>
      <c r="L74" s="16">
        <f t="shared" si="1"/>
        <v>1.3088944626664094E-3</v>
      </c>
      <c r="M74" s="15">
        <v>5963.65</v>
      </c>
      <c r="N74" s="15">
        <f t="shared" si="2"/>
        <v>31403.65</v>
      </c>
      <c r="O74" s="59">
        <f t="shared" si="3"/>
        <v>6113.6500000000015</v>
      </c>
      <c r="P74" s="1"/>
      <c r="Q74" s="51"/>
      <c r="R74" s="52"/>
      <c r="S74" s="51"/>
    </row>
    <row r="75" spans="1:19" ht="15" customHeight="1" x14ac:dyDescent="0.35">
      <c r="A75" s="9" t="s">
        <v>159</v>
      </c>
      <c r="B75" s="10">
        <v>1092</v>
      </c>
      <c r="C75" s="17">
        <v>3701</v>
      </c>
      <c r="D75" s="11">
        <v>419</v>
      </c>
      <c r="E75" s="17">
        <v>4120</v>
      </c>
      <c r="F75" s="12">
        <v>194940</v>
      </c>
      <c r="G75" s="2">
        <f t="shared" si="4"/>
        <v>1.0181604326058906E-2</v>
      </c>
      <c r="H75" s="13" t="s">
        <v>160</v>
      </c>
      <c r="I75" s="14">
        <v>2175</v>
      </c>
      <c r="J75" s="14"/>
      <c r="K75" s="15">
        <v>197115</v>
      </c>
      <c r="L75" s="16">
        <f t="shared" ref="L75:L138" si="5">+K75/$K$431</f>
        <v>1.014161682423307E-2</v>
      </c>
      <c r="M75" s="15">
        <v>46207.74</v>
      </c>
      <c r="N75" s="15">
        <f t="shared" ref="N75:N138" si="6">+K75+M75</f>
        <v>243322.74</v>
      </c>
      <c r="O75" s="59">
        <f t="shared" ref="O75:O138" si="7">SUM(N75-F75)</f>
        <v>48382.739999999991</v>
      </c>
      <c r="P75" s="1"/>
      <c r="Q75" s="51"/>
      <c r="R75" s="52"/>
      <c r="S75" s="51"/>
    </row>
    <row r="76" spans="1:19" ht="15" customHeight="1" x14ac:dyDescent="0.35">
      <c r="A76" s="9" t="s">
        <v>161</v>
      </c>
      <c r="B76" s="10">
        <v>1120</v>
      </c>
      <c r="C76" s="11">
        <v>169</v>
      </c>
      <c r="D76" s="11"/>
      <c r="E76" s="11">
        <v>169</v>
      </c>
      <c r="F76" s="12">
        <v>6875</v>
      </c>
      <c r="G76" s="2">
        <f t="shared" si="4"/>
        <v>3.5907730451243959E-4</v>
      </c>
      <c r="H76" s="13" t="s">
        <v>162</v>
      </c>
      <c r="I76" s="14">
        <v>100</v>
      </c>
      <c r="J76" s="14"/>
      <c r="K76" s="15">
        <v>6975</v>
      </c>
      <c r="L76" s="16">
        <f t="shared" si="5"/>
        <v>3.5886552189851436E-4</v>
      </c>
      <c r="M76" s="15">
        <v>1635.08</v>
      </c>
      <c r="N76" s="15">
        <f t="shared" si="6"/>
        <v>8610.08</v>
      </c>
      <c r="O76" s="59">
        <f t="shared" si="7"/>
        <v>1735.08</v>
      </c>
      <c r="P76" s="1"/>
      <c r="Q76" s="51"/>
      <c r="R76" s="52"/>
      <c r="S76" s="51"/>
    </row>
    <row r="77" spans="1:19" ht="15" customHeight="1" x14ac:dyDescent="0.35">
      <c r="A77" s="9" t="s">
        <v>163</v>
      </c>
      <c r="B77" s="10">
        <v>1127</v>
      </c>
      <c r="C77" s="11">
        <v>524</v>
      </c>
      <c r="D77" s="11">
        <v>9</v>
      </c>
      <c r="E77" s="11">
        <v>533</v>
      </c>
      <c r="F77" s="12">
        <v>19560</v>
      </c>
      <c r="G77" s="2">
        <f t="shared" si="4"/>
        <v>1.0216075747292101E-3</v>
      </c>
      <c r="H77" s="13" t="s">
        <v>164</v>
      </c>
      <c r="I77" s="14">
        <v>25</v>
      </c>
      <c r="J77" s="25">
        <v>-145</v>
      </c>
      <c r="K77" s="15">
        <v>19440</v>
      </c>
      <c r="L77" s="16">
        <f t="shared" si="5"/>
        <v>1.0001929384526335E-3</v>
      </c>
      <c r="M77" s="15">
        <v>4557.13</v>
      </c>
      <c r="N77" s="15">
        <f t="shared" si="6"/>
        <v>23997.13</v>
      </c>
      <c r="O77" s="59">
        <f t="shared" si="7"/>
        <v>4437.130000000001</v>
      </c>
      <c r="P77" s="1"/>
      <c r="Q77" s="51"/>
      <c r="R77" s="52"/>
      <c r="S77" s="51"/>
    </row>
    <row r="78" spans="1:19" ht="15" customHeight="1" x14ac:dyDescent="0.35">
      <c r="A78" s="9" t="s">
        <v>165</v>
      </c>
      <c r="B78" s="10">
        <v>1134</v>
      </c>
      <c r="C78" s="11">
        <v>439</v>
      </c>
      <c r="D78" s="11">
        <v>13</v>
      </c>
      <c r="E78" s="11">
        <v>452</v>
      </c>
      <c r="F78" s="12">
        <v>17880</v>
      </c>
      <c r="G78" s="2">
        <f t="shared" si="4"/>
        <v>9.3386213886289746E-4</v>
      </c>
      <c r="H78" s="13" t="s">
        <v>166</v>
      </c>
      <c r="I78" s="14"/>
      <c r="J78" s="14"/>
      <c r="K78" s="15">
        <v>17880</v>
      </c>
      <c r="L78" s="16">
        <f t="shared" si="5"/>
        <v>9.199305421570519E-4</v>
      </c>
      <c r="M78" s="15">
        <v>4191.43</v>
      </c>
      <c r="N78" s="15">
        <f t="shared" si="6"/>
        <v>22071.43</v>
      </c>
      <c r="O78" s="59">
        <f t="shared" si="7"/>
        <v>4191.43</v>
      </c>
      <c r="P78" s="1"/>
      <c r="Q78" s="51"/>
      <c r="R78" s="52"/>
      <c r="S78" s="51"/>
    </row>
    <row r="79" spans="1:19" ht="15" customHeight="1" x14ac:dyDescent="0.35">
      <c r="A79" s="9" t="s">
        <v>167</v>
      </c>
      <c r="B79" s="10">
        <v>1141</v>
      </c>
      <c r="C79" s="11">
        <v>668</v>
      </c>
      <c r="D79" s="11">
        <v>184</v>
      </c>
      <c r="E79" s="11">
        <v>852</v>
      </c>
      <c r="F79" s="12">
        <v>49500</v>
      </c>
      <c r="G79" s="2">
        <f t="shared" si="4"/>
        <v>2.5853565924895652E-3</v>
      </c>
      <c r="H79" s="13" t="s">
        <v>168</v>
      </c>
      <c r="I79" s="14">
        <v>550</v>
      </c>
      <c r="J79" s="14"/>
      <c r="K79" s="15">
        <v>50050</v>
      </c>
      <c r="L79" s="16">
        <f t="shared" si="5"/>
        <v>2.5750852144832467E-3</v>
      </c>
      <c r="M79" s="15">
        <v>11732.73</v>
      </c>
      <c r="N79" s="15">
        <f t="shared" si="6"/>
        <v>61782.729999999996</v>
      </c>
      <c r="O79" s="59">
        <f t="shared" si="7"/>
        <v>12282.729999999996</v>
      </c>
      <c r="P79" s="1"/>
      <c r="Q79" s="51"/>
      <c r="R79" s="52"/>
      <c r="S79" s="51"/>
    </row>
    <row r="80" spans="1:19" ht="15" customHeight="1" x14ac:dyDescent="0.35">
      <c r="A80" s="9" t="s">
        <v>169</v>
      </c>
      <c r="B80" s="10">
        <v>1155</v>
      </c>
      <c r="C80" s="11">
        <v>844</v>
      </c>
      <c r="D80" s="11">
        <v>4</v>
      </c>
      <c r="E80" s="11">
        <v>848</v>
      </c>
      <c r="F80" s="12">
        <v>59340</v>
      </c>
      <c r="G80" s="2">
        <f t="shared" si="4"/>
        <v>3.0992941454208241E-3</v>
      </c>
      <c r="H80" s="13" t="s">
        <v>170</v>
      </c>
      <c r="I80" s="14">
        <v>2125</v>
      </c>
      <c r="J80" s="14"/>
      <c r="K80" s="15">
        <v>61465</v>
      </c>
      <c r="L80" s="16">
        <f t="shared" si="5"/>
        <v>3.1623898642999548E-3</v>
      </c>
      <c r="M80" s="15">
        <v>14408.64</v>
      </c>
      <c r="N80" s="15">
        <f t="shared" si="6"/>
        <v>75873.64</v>
      </c>
      <c r="O80" s="59">
        <f t="shared" si="7"/>
        <v>16533.64</v>
      </c>
      <c r="P80" s="1"/>
      <c r="Q80" s="51"/>
      <c r="R80" s="52"/>
      <c r="S80" s="51"/>
    </row>
    <row r="81" spans="1:19" ht="15" customHeight="1" x14ac:dyDescent="0.35">
      <c r="A81" s="9" t="s">
        <v>171</v>
      </c>
      <c r="B81" s="10">
        <v>1162</v>
      </c>
      <c r="C81" s="11">
        <v>750</v>
      </c>
      <c r="D81" s="11">
        <v>35</v>
      </c>
      <c r="E81" s="11">
        <v>785</v>
      </c>
      <c r="F81" s="12">
        <v>39370</v>
      </c>
      <c r="G81" s="2">
        <f t="shared" si="4"/>
        <v>2.056272505986145E-3</v>
      </c>
      <c r="H81" s="13" t="s">
        <v>172</v>
      </c>
      <c r="I81" s="14">
        <v>75</v>
      </c>
      <c r="J81" s="14"/>
      <c r="K81" s="15">
        <v>39445</v>
      </c>
      <c r="L81" s="16">
        <f t="shared" si="5"/>
        <v>2.0294552704353979E-3</v>
      </c>
      <c r="M81" s="15">
        <v>9246.7099999999991</v>
      </c>
      <c r="N81" s="15">
        <f t="shared" si="6"/>
        <v>48691.71</v>
      </c>
      <c r="O81" s="59">
        <f t="shared" si="7"/>
        <v>9321.7099999999991</v>
      </c>
      <c r="P81" s="1"/>
      <c r="Q81" s="51"/>
      <c r="R81" s="52"/>
      <c r="S81" s="51"/>
    </row>
    <row r="82" spans="1:19" ht="15" customHeight="1" x14ac:dyDescent="0.35">
      <c r="A82" s="9" t="s">
        <v>173</v>
      </c>
      <c r="B82" s="10">
        <v>1169</v>
      </c>
      <c r="C82" s="11">
        <v>703</v>
      </c>
      <c r="D82" s="11">
        <v>29</v>
      </c>
      <c r="E82" s="11">
        <v>732</v>
      </c>
      <c r="F82" s="12">
        <v>56595</v>
      </c>
      <c r="G82" s="2">
        <f t="shared" si="4"/>
        <v>2.9559243707464027E-3</v>
      </c>
      <c r="H82" s="13" t="s">
        <v>174</v>
      </c>
      <c r="I82" s="14">
        <v>1625</v>
      </c>
      <c r="J82" s="14"/>
      <c r="K82" s="15">
        <v>58220</v>
      </c>
      <c r="L82" s="16">
        <f t="shared" si="5"/>
        <v>2.9954337899543381E-3</v>
      </c>
      <c r="M82" s="15">
        <v>13647.95</v>
      </c>
      <c r="N82" s="15">
        <f t="shared" si="6"/>
        <v>71867.95</v>
      </c>
      <c r="O82" s="59">
        <f t="shared" si="7"/>
        <v>15272.949999999997</v>
      </c>
      <c r="P82" s="1"/>
      <c r="Q82" s="51"/>
      <c r="R82" s="52"/>
      <c r="S82" s="51"/>
    </row>
    <row r="83" spans="1:19" ht="15" customHeight="1" x14ac:dyDescent="0.35">
      <c r="A83" s="9" t="s">
        <v>175</v>
      </c>
      <c r="B83" s="10">
        <v>1176</v>
      </c>
      <c r="C83" s="11">
        <v>968</v>
      </c>
      <c r="D83" s="11"/>
      <c r="E83" s="11">
        <v>968</v>
      </c>
      <c r="F83" s="12">
        <v>52985</v>
      </c>
      <c r="G83" s="2">
        <f t="shared" si="4"/>
        <v>2.7673761424860527E-3</v>
      </c>
      <c r="H83" s="13" t="s">
        <v>176</v>
      </c>
      <c r="I83" s="14">
        <v>1275</v>
      </c>
      <c r="J83" s="14"/>
      <c r="K83" s="15">
        <v>54260</v>
      </c>
      <c r="L83" s="16">
        <f t="shared" si="5"/>
        <v>2.791690783973246E-3</v>
      </c>
      <c r="M83" s="15">
        <v>12719.64</v>
      </c>
      <c r="N83" s="15">
        <f t="shared" si="6"/>
        <v>66979.64</v>
      </c>
      <c r="O83" s="59">
        <f t="shared" si="7"/>
        <v>13994.64</v>
      </c>
      <c r="P83" s="1"/>
      <c r="Q83" s="51"/>
      <c r="R83" s="52"/>
      <c r="S83" s="51"/>
    </row>
    <row r="84" spans="1:19" ht="15" customHeight="1" x14ac:dyDescent="0.35">
      <c r="A84" s="9" t="s">
        <v>177</v>
      </c>
      <c r="B84" s="10">
        <v>1183</v>
      </c>
      <c r="C84" s="11">
        <v>335</v>
      </c>
      <c r="D84" s="11">
        <v>64</v>
      </c>
      <c r="E84" s="11">
        <v>399</v>
      </c>
      <c r="F84" s="12">
        <v>18675</v>
      </c>
      <c r="G84" s="2">
        <f t="shared" si="4"/>
        <v>9.7538453262106329E-4</v>
      </c>
      <c r="H84" s="13" t="s">
        <v>178</v>
      </c>
      <c r="I84" s="14">
        <v>50</v>
      </c>
      <c r="J84" s="14"/>
      <c r="K84" s="15">
        <v>18725</v>
      </c>
      <c r="L84" s="16">
        <f t="shared" si="5"/>
        <v>9.6340600681715869E-4</v>
      </c>
      <c r="M84" s="15">
        <v>4389.5200000000004</v>
      </c>
      <c r="N84" s="15">
        <f t="shared" si="6"/>
        <v>23114.52</v>
      </c>
      <c r="O84" s="59">
        <f t="shared" si="7"/>
        <v>4439.5200000000004</v>
      </c>
      <c r="P84" s="1"/>
      <c r="Q84" s="51"/>
      <c r="R84" s="52"/>
      <c r="S84" s="51"/>
    </row>
    <row r="85" spans="1:19" ht="15" customHeight="1" x14ac:dyDescent="0.35">
      <c r="A85" s="9" t="s">
        <v>179</v>
      </c>
      <c r="B85" s="10">
        <v>1204</v>
      </c>
      <c r="C85" s="11">
        <v>312</v>
      </c>
      <c r="D85" s="11"/>
      <c r="E85" s="11">
        <v>312</v>
      </c>
      <c r="F85" s="12">
        <v>10545</v>
      </c>
      <c r="G85" s="2">
        <f t="shared" si="4"/>
        <v>5.507592983394437E-4</v>
      </c>
      <c r="H85" s="13" t="s">
        <v>180</v>
      </c>
      <c r="I85" s="14"/>
      <c r="J85" s="14"/>
      <c r="K85" s="15">
        <v>10545</v>
      </c>
      <c r="L85" s="16">
        <f t="shared" si="5"/>
        <v>5.4254292880571097E-4</v>
      </c>
      <c r="M85" s="15">
        <v>2471.96</v>
      </c>
      <c r="N85" s="15">
        <f t="shared" si="6"/>
        <v>13016.96</v>
      </c>
      <c r="O85" s="59">
        <f t="shared" si="7"/>
        <v>2471.9599999999991</v>
      </c>
      <c r="P85" s="1"/>
      <c r="Q85" s="51"/>
      <c r="R85" s="52"/>
      <c r="S85" s="51"/>
    </row>
    <row r="86" spans="1:19" ht="15" customHeight="1" x14ac:dyDescent="0.35">
      <c r="A86" s="9" t="s">
        <v>181</v>
      </c>
      <c r="B86" s="10">
        <v>1218</v>
      </c>
      <c r="C86" s="11">
        <v>539</v>
      </c>
      <c r="D86" s="11"/>
      <c r="E86" s="11">
        <v>539</v>
      </c>
      <c r="F86" s="12">
        <v>28515</v>
      </c>
      <c r="G86" s="2">
        <f t="shared" si="4"/>
        <v>1.4893220855523223E-3</v>
      </c>
      <c r="H86" s="13" t="s">
        <v>182</v>
      </c>
      <c r="I86" s="14">
        <v>250</v>
      </c>
      <c r="J86" s="14"/>
      <c r="K86" s="15">
        <v>28765</v>
      </c>
      <c r="L86" s="16">
        <f t="shared" si="5"/>
        <v>1.4799665573348769E-3</v>
      </c>
      <c r="M86" s="15">
        <v>6743.1</v>
      </c>
      <c r="N86" s="15">
        <f t="shared" si="6"/>
        <v>35508.1</v>
      </c>
      <c r="O86" s="59">
        <f t="shared" si="7"/>
        <v>6993.0999999999985</v>
      </c>
      <c r="P86" s="1"/>
      <c r="Q86" s="51"/>
      <c r="R86" s="52"/>
      <c r="S86" s="51"/>
    </row>
    <row r="87" spans="1:19" ht="15" customHeight="1" x14ac:dyDescent="0.35">
      <c r="A87" s="9" t="s">
        <v>183</v>
      </c>
      <c r="B87" s="10">
        <v>1232</v>
      </c>
      <c r="C87" s="11">
        <v>617</v>
      </c>
      <c r="D87" s="11"/>
      <c r="E87" s="11">
        <v>617</v>
      </c>
      <c r="F87" s="12">
        <v>54150</v>
      </c>
      <c r="G87" s="2">
        <f t="shared" si="4"/>
        <v>2.8282234239052515E-3</v>
      </c>
      <c r="H87" s="13" t="s">
        <v>184</v>
      </c>
      <c r="I87" s="14">
        <v>1825</v>
      </c>
      <c r="J87" s="14"/>
      <c r="K87" s="15">
        <v>55975</v>
      </c>
      <c r="L87" s="16">
        <f t="shared" si="5"/>
        <v>2.8799279696443501E-3</v>
      </c>
      <c r="M87" s="15">
        <v>13121.67</v>
      </c>
      <c r="N87" s="15">
        <f t="shared" si="6"/>
        <v>69096.67</v>
      </c>
      <c r="O87" s="59">
        <f t="shared" si="7"/>
        <v>14946.669999999998</v>
      </c>
      <c r="P87" s="1"/>
      <c r="Q87" s="51"/>
      <c r="R87" s="52"/>
      <c r="S87" s="51"/>
    </row>
    <row r="88" spans="1:19" ht="15" customHeight="1" x14ac:dyDescent="0.35">
      <c r="A88" s="9" t="s">
        <v>185</v>
      </c>
      <c r="B88" s="10">
        <v>1246</v>
      </c>
      <c r="C88" s="11">
        <v>427</v>
      </c>
      <c r="D88" s="11">
        <v>67</v>
      </c>
      <c r="E88" s="11">
        <v>494</v>
      </c>
      <c r="F88" s="12">
        <v>32730</v>
      </c>
      <c r="G88" s="2">
        <f t="shared" si="4"/>
        <v>1.7094691166097671E-3</v>
      </c>
      <c r="H88" s="13" t="s">
        <v>186</v>
      </c>
      <c r="I88" s="14">
        <v>400</v>
      </c>
      <c r="J88" s="14"/>
      <c r="K88" s="15">
        <v>33130</v>
      </c>
      <c r="L88" s="16">
        <f t="shared" si="5"/>
        <v>1.7045469162003987E-3</v>
      </c>
      <c r="M88" s="15">
        <v>7766.34</v>
      </c>
      <c r="N88" s="15">
        <f t="shared" si="6"/>
        <v>40896.339999999997</v>
      </c>
      <c r="O88" s="59">
        <f t="shared" si="7"/>
        <v>8166.3399999999965</v>
      </c>
      <c r="P88" s="1"/>
      <c r="Q88" s="51"/>
      <c r="R88" s="52"/>
      <c r="S88" s="51"/>
    </row>
    <row r="89" spans="1:19" ht="15" customHeight="1" x14ac:dyDescent="0.35">
      <c r="A89" s="9" t="s">
        <v>187</v>
      </c>
      <c r="B89" s="10">
        <v>1260</v>
      </c>
      <c r="C89" s="11">
        <v>853</v>
      </c>
      <c r="D89" s="11"/>
      <c r="E89" s="11">
        <v>853</v>
      </c>
      <c r="F89" s="12">
        <v>36345</v>
      </c>
      <c r="G89" s="2">
        <f t="shared" si="4"/>
        <v>1.8982784920006717E-3</v>
      </c>
      <c r="H89" s="13" t="s">
        <v>188</v>
      </c>
      <c r="I89" s="14">
        <v>425</v>
      </c>
      <c r="J89" s="14"/>
      <c r="K89" s="15">
        <v>36770</v>
      </c>
      <c r="L89" s="16">
        <f t="shared" si="5"/>
        <v>1.8918258408900893E-3</v>
      </c>
      <c r="M89" s="15">
        <v>8619.6299999999992</v>
      </c>
      <c r="N89" s="15">
        <f t="shared" si="6"/>
        <v>45389.63</v>
      </c>
      <c r="O89" s="59">
        <f t="shared" si="7"/>
        <v>9044.6299999999974</v>
      </c>
      <c r="P89" s="1"/>
      <c r="Q89" s="51"/>
      <c r="R89" s="52"/>
      <c r="S89" s="51"/>
    </row>
    <row r="90" spans="1:19" ht="15" customHeight="1" x14ac:dyDescent="0.35">
      <c r="A90" s="9" t="s">
        <v>189</v>
      </c>
      <c r="B90" s="10">
        <v>1295</v>
      </c>
      <c r="C90" s="11">
        <v>523</v>
      </c>
      <c r="D90" s="11">
        <v>15</v>
      </c>
      <c r="E90" s="11">
        <v>538</v>
      </c>
      <c r="F90" s="12">
        <v>19055</v>
      </c>
      <c r="G90" s="2">
        <f t="shared" si="4"/>
        <v>9.9523171454320527E-4</v>
      </c>
      <c r="H90" s="13" t="s">
        <v>190</v>
      </c>
      <c r="I90" s="14">
        <v>50</v>
      </c>
      <c r="J90" s="14"/>
      <c r="K90" s="15">
        <v>19105</v>
      </c>
      <c r="L90" s="16">
        <f t="shared" si="5"/>
        <v>9.8295710335069781E-4</v>
      </c>
      <c r="M90" s="15">
        <v>4478.6000000000004</v>
      </c>
      <c r="N90" s="15">
        <f t="shared" si="6"/>
        <v>23583.599999999999</v>
      </c>
      <c r="O90" s="59">
        <f t="shared" si="7"/>
        <v>4528.5999999999985</v>
      </c>
      <c r="P90" s="1"/>
      <c r="Q90" s="51"/>
      <c r="R90" s="52"/>
      <c r="S90" s="51"/>
    </row>
    <row r="91" spans="1:19" ht="15" customHeight="1" x14ac:dyDescent="0.35">
      <c r="A91" s="9" t="s">
        <v>191</v>
      </c>
      <c r="B91" s="10">
        <v>1309</v>
      </c>
      <c r="C91" s="11">
        <v>136</v>
      </c>
      <c r="D91" s="11">
        <v>8</v>
      </c>
      <c r="E91" s="11">
        <v>144</v>
      </c>
      <c r="F91" s="12">
        <v>8470</v>
      </c>
      <c r="G91" s="2">
        <f t="shared" si="4"/>
        <v>4.4238323915932561E-4</v>
      </c>
      <c r="H91" s="13" t="s">
        <v>192</v>
      </c>
      <c r="I91" s="14">
        <v>175</v>
      </c>
      <c r="J91" s="14"/>
      <c r="K91" s="15">
        <v>8645</v>
      </c>
      <c r="L91" s="16">
        <f t="shared" si="5"/>
        <v>4.4478744613801529E-4</v>
      </c>
      <c r="M91" s="15">
        <v>2026.56</v>
      </c>
      <c r="N91" s="15">
        <f t="shared" si="6"/>
        <v>10671.56</v>
      </c>
      <c r="O91" s="59">
        <f t="shared" si="7"/>
        <v>2201.5599999999995</v>
      </c>
      <c r="P91" s="1"/>
      <c r="Q91" s="51"/>
      <c r="R91" s="52"/>
      <c r="S91" s="51"/>
    </row>
    <row r="92" spans="1:19" ht="15" customHeight="1" x14ac:dyDescent="0.35">
      <c r="A92" s="9" t="s">
        <v>193</v>
      </c>
      <c r="B92" s="10">
        <v>1316</v>
      </c>
      <c r="C92" s="17">
        <v>2295</v>
      </c>
      <c r="D92" s="11">
        <v>172</v>
      </c>
      <c r="E92" s="17">
        <v>2467</v>
      </c>
      <c r="F92" s="12">
        <v>82500</v>
      </c>
      <c r="G92" s="2">
        <f t="shared" si="4"/>
        <v>4.3089276541492753E-3</v>
      </c>
      <c r="H92" s="13" t="s">
        <v>194</v>
      </c>
      <c r="I92" s="14">
        <v>275</v>
      </c>
      <c r="J92" s="14"/>
      <c r="K92" s="15">
        <v>82775</v>
      </c>
      <c r="L92" s="16">
        <f t="shared" si="5"/>
        <v>4.2587947777992154E-3</v>
      </c>
      <c r="M92" s="15">
        <v>19404.13</v>
      </c>
      <c r="N92" s="15">
        <f t="shared" si="6"/>
        <v>102179.13</v>
      </c>
      <c r="O92" s="59">
        <f t="shared" si="7"/>
        <v>19679.130000000005</v>
      </c>
      <c r="P92" s="1"/>
      <c r="Q92" s="51"/>
      <c r="R92" s="52"/>
      <c r="S92" s="51"/>
    </row>
    <row r="93" spans="1:19" ht="15" customHeight="1" x14ac:dyDescent="0.35">
      <c r="A93" s="9" t="s">
        <v>195</v>
      </c>
      <c r="B93" s="10">
        <v>1376</v>
      </c>
      <c r="C93" s="17">
        <v>1856</v>
      </c>
      <c r="D93" s="11">
        <v>163</v>
      </c>
      <c r="E93" s="17">
        <v>2019</v>
      </c>
      <c r="F93" s="12">
        <v>88340</v>
      </c>
      <c r="G93" s="2">
        <f t="shared" si="4"/>
        <v>4.6139475026369331E-3</v>
      </c>
      <c r="H93" s="13" t="s">
        <v>196</v>
      </c>
      <c r="I93" s="14">
        <v>250</v>
      </c>
      <c r="J93" s="14">
        <v>0</v>
      </c>
      <c r="K93" s="15">
        <v>88590</v>
      </c>
      <c r="L93" s="16">
        <f t="shared" si="5"/>
        <v>4.5579780050163995E-3</v>
      </c>
      <c r="M93" s="15">
        <v>20767.29</v>
      </c>
      <c r="N93" s="15">
        <f t="shared" si="6"/>
        <v>109357.29000000001</v>
      </c>
      <c r="O93" s="59">
        <f t="shared" si="7"/>
        <v>21017.290000000008</v>
      </c>
      <c r="P93" s="1"/>
      <c r="Q93" s="51"/>
      <c r="R93" s="52"/>
      <c r="S93" s="51"/>
    </row>
    <row r="94" spans="1:19" ht="15" customHeight="1" x14ac:dyDescent="0.35">
      <c r="A94" s="9" t="s">
        <v>197</v>
      </c>
      <c r="B94" s="10">
        <v>1380</v>
      </c>
      <c r="C94" s="17">
        <v>1347</v>
      </c>
      <c r="D94" s="11">
        <v>92</v>
      </c>
      <c r="E94" s="17">
        <v>1439</v>
      </c>
      <c r="F94" s="12">
        <v>43250</v>
      </c>
      <c r="G94" s="2">
        <f t="shared" si="4"/>
        <v>2.2589226792964381E-3</v>
      </c>
      <c r="H94" s="13" t="s">
        <v>198</v>
      </c>
      <c r="I94" s="14">
        <v>0</v>
      </c>
      <c r="J94" s="14"/>
      <c r="K94" s="15">
        <v>43250</v>
      </c>
      <c r="L94" s="16">
        <f t="shared" si="5"/>
        <v>2.2252234870409671E-3</v>
      </c>
      <c r="M94" s="15">
        <v>10138.67</v>
      </c>
      <c r="N94" s="15">
        <f t="shared" si="6"/>
        <v>53388.67</v>
      </c>
      <c r="O94" s="59">
        <f t="shared" si="7"/>
        <v>10138.669999999998</v>
      </c>
      <c r="P94" s="1"/>
      <c r="Q94" s="51"/>
      <c r="R94" s="52"/>
      <c r="S94" s="51"/>
    </row>
    <row r="95" spans="1:19" ht="15" customHeight="1" x14ac:dyDescent="0.35">
      <c r="A95" s="9" t="s">
        <v>199</v>
      </c>
      <c r="B95" s="10">
        <v>1407</v>
      </c>
      <c r="C95" s="11">
        <v>675</v>
      </c>
      <c r="D95" s="11">
        <v>39</v>
      </c>
      <c r="E95" s="11">
        <v>714</v>
      </c>
      <c r="F95" s="12">
        <v>42870</v>
      </c>
      <c r="G95" s="2">
        <f t="shared" si="4"/>
        <v>2.2390754973742964E-3</v>
      </c>
      <c r="H95" s="13" t="s">
        <v>200</v>
      </c>
      <c r="I95" s="14">
        <v>25</v>
      </c>
      <c r="J95" s="14"/>
      <c r="K95" s="15">
        <v>42895</v>
      </c>
      <c r="L95" s="16">
        <f t="shared" si="5"/>
        <v>2.2069586468583188E-3</v>
      </c>
      <c r="M95" s="15">
        <v>10055.459999999999</v>
      </c>
      <c r="N95" s="15">
        <f t="shared" si="6"/>
        <v>52950.46</v>
      </c>
      <c r="O95" s="59">
        <f t="shared" si="7"/>
        <v>10080.459999999999</v>
      </c>
      <c r="P95" s="1"/>
      <c r="Q95" s="51"/>
      <c r="R95" s="52"/>
      <c r="S95" s="51"/>
    </row>
    <row r="96" spans="1:19" ht="15" customHeight="1" x14ac:dyDescent="0.35">
      <c r="A96" s="9" t="s">
        <v>201</v>
      </c>
      <c r="B96" s="10">
        <v>1414</v>
      </c>
      <c r="C96" s="17">
        <v>1131</v>
      </c>
      <c r="D96" s="11">
        <v>132</v>
      </c>
      <c r="E96" s="17">
        <v>1263</v>
      </c>
      <c r="F96" s="12">
        <v>51255</v>
      </c>
      <c r="G96" s="2">
        <f t="shared" si="4"/>
        <v>2.6770192353141953E-3</v>
      </c>
      <c r="H96" s="13" t="s">
        <v>202</v>
      </c>
      <c r="I96" s="14">
        <v>475</v>
      </c>
      <c r="J96" s="14"/>
      <c r="K96" s="15">
        <v>51730</v>
      </c>
      <c r="L96" s="16">
        <f t="shared" si="5"/>
        <v>2.6615216412631038E-3</v>
      </c>
      <c r="M96" s="15">
        <v>12126.56</v>
      </c>
      <c r="N96" s="15">
        <f t="shared" si="6"/>
        <v>63856.56</v>
      </c>
      <c r="O96" s="59">
        <f t="shared" si="7"/>
        <v>12601.559999999998</v>
      </c>
      <c r="P96" s="1"/>
      <c r="Q96" s="51"/>
      <c r="R96" s="52"/>
      <c r="S96" s="51"/>
    </row>
    <row r="97" spans="1:19" ht="15" customHeight="1" x14ac:dyDescent="0.35">
      <c r="A97" s="9" t="s">
        <v>203</v>
      </c>
      <c r="B97" s="10">
        <v>1421</v>
      </c>
      <c r="C97" s="11">
        <v>386</v>
      </c>
      <c r="D97" s="11">
        <v>24</v>
      </c>
      <c r="E97" s="11">
        <v>410</v>
      </c>
      <c r="F97" s="12">
        <v>49445</v>
      </c>
      <c r="G97" s="2">
        <f t="shared" si="4"/>
        <v>2.5824839740534655E-3</v>
      </c>
      <c r="H97" s="13" t="s">
        <v>204</v>
      </c>
      <c r="I97" s="14">
        <v>2150</v>
      </c>
      <c r="J97" s="14"/>
      <c r="K97" s="15">
        <v>51595</v>
      </c>
      <c r="L97" s="16">
        <f t="shared" si="5"/>
        <v>2.6545758569682938E-3</v>
      </c>
      <c r="M97" s="15">
        <v>12094.91</v>
      </c>
      <c r="N97" s="15">
        <f t="shared" si="6"/>
        <v>63689.91</v>
      </c>
      <c r="O97" s="59">
        <f t="shared" si="7"/>
        <v>14244.910000000003</v>
      </c>
      <c r="P97" s="1"/>
      <c r="Q97" s="51"/>
      <c r="R97" s="52"/>
      <c r="S97" s="51"/>
    </row>
    <row r="98" spans="1:19" ht="15" customHeight="1" x14ac:dyDescent="0.35">
      <c r="A98" s="9" t="s">
        <v>205</v>
      </c>
      <c r="B98" s="10">
        <v>1428</v>
      </c>
      <c r="C98" s="11">
        <v>312</v>
      </c>
      <c r="D98" s="11">
        <v>44</v>
      </c>
      <c r="E98" s="11">
        <v>356</v>
      </c>
      <c r="F98" s="12">
        <v>20825</v>
      </c>
      <c r="G98" s="2">
        <f t="shared" si="4"/>
        <v>1.0876777987594989E-3</v>
      </c>
      <c r="H98" s="13" t="s">
        <v>206</v>
      </c>
      <c r="I98" s="14">
        <v>200</v>
      </c>
      <c r="J98" s="14"/>
      <c r="K98" s="15">
        <v>21025</v>
      </c>
      <c r="L98" s="16">
        <f t="shared" si="5"/>
        <v>1.0817415910991061E-3</v>
      </c>
      <c r="M98" s="15">
        <v>4928.6899999999996</v>
      </c>
      <c r="N98" s="15">
        <f t="shared" si="6"/>
        <v>25953.69</v>
      </c>
      <c r="O98" s="59">
        <f t="shared" si="7"/>
        <v>5128.6899999999987</v>
      </c>
      <c r="P98" s="1"/>
      <c r="Q98" s="51"/>
      <c r="R98" s="52"/>
      <c r="S98" s="51"/>
    </row>
    <row r="99" spans="1:19" ht="15" customHeight="1" x14ac:dyDescent="0.35">
      <c r="A99" s="9" t="s">
        <v>207</v>
      </c>
      <c r="B99" s="10">
        <v>1449</v>
      </c>
      <c r="C99" s="11">
        <v>44</v>
      </c>
      <c r="D99" s="11"/>
      <c r="E99" s="11">
        <v>44</v>
      </c>
      <c r="F99" s="12">
        <v>960</v>
      </c>
      <c r="G99" s="2">
        <f t="shared" si="4"/>
        <v>5.0140249066464296E-5</v>
      </c>
      <c r="H99" s="13" t="s">
        <v>208</v>
      </c>
      <c r="I99" s="14"/>
      <c r="J99" s="14"/>
      <c r="K99" s="15">
        <v>960</v>
      </c>
      <c r="L99" s="16">
        <f t="shared" si="5"/>
        <v>4.9392243874204127E-5</v>
      </c>
      <c r="M99" s="15">
        <v>225.04</v>
      </c>
      <c r="N99" s="15">
        <f t="shared" si="6"/>
        <v>1185.04</v>
      </c>
      <c r="O99" s="59">
        <f t="shared" si="7"/>
        <v>225.03999999999996</v>
      </c>
      <c r="P99" s="1"/>
      <c r="Q99" s="51"/>
      <c r="R99" s="52"/>
      <c r="S99" s="51"/>
    </row>
    <row r="100" spans="1:19" ht="15" customHeight="1" x14ac:dyDescent="0.35">
      <c r="A100" s="9" t="s">
        <v>209</v>
      </c>
      <c r="B100" s="10">
        <v>1491</v>
      </c>
      <c r="C100" s="11">
        <v>264</v>
      </c>
      <c r="D100" s="11"/>
      <c r="E100" s="11">
        <v>264</v>
      </c>
      <c r="F100" s="12">
        <v>67715</v>
      </c>
      <c r="G100" s="2">
        <f t="shared" si="4"/>
        <v>3.5367155890996143E-3</v>
      </c>
      <c r="H100" s="13" t="s">
        <v>210</v>
      </c>
      <c r="I100" s="14">
        <v>3925</v>
      </c>
      <c r="J100" s="14"/>
      <c r="K100" s="15">
        <v>71640</v>
      </c>
      <c r="L100" s="16">
        <f t="shared" si="5"/>
        <v>3.6858961991124831E-3</v>
      </c>
      <c r="M100" s="15">
        <v>16793.86</v>
      </c>
      <c r="N100" s="15">
        <f t="shared" si="6"/>
        <v>88433.86</v>
      </c>
      <c r="O100" s="59">
        <f t="shared" si="7"/>
        <v>20718.86</v>
      </c>
      <c r="P100" s="1"/>
      <c r="Q100" s="51"/>
      <c r="R100" s="52"/>
      <c r="S100" s="51"/>
    </row>
    <row r="101" spans="1:19" ht="15" customHeight="1" x14ac:dyDescent="0.35">
      <c r="A101" s="9" t="s">
        <v>211</v>
      </c>
      <c r="B101" s="10">
        <v>1499</v>
      </c>
      <c r="C101" s="11">
        <v>688</v>
      </c>
      <c r="D101" s="11">
        <v>81</v>
      </c>
      <c r="E101" s="11">
        <v>769</v>
      </c>
      <c r="F101" s="12">
        <v>79365</v>
      </c>
      <c r="G101" s="2">
        <f t="shared" si="4"/>
        <v>4.1451884032916025E-3</v>
      </c>
      <c r="H101" s="13" t="s">
        <v>212</v>
      </c>
      <c r="I101" s="14">
        <v>2925</v>
      </c>
      <c r="J101" s="14"/>
      <c r="K101" s="15">
        <v>82290</v>
      </c>
      <c r="L101" s="16">
        <f t="shared" si="5"/>
        <v>4.2338414045919349E-3</v>
      </c>
      <c r="M101" s="15">
        <v>19290.439999999999</v>
      </c>
      <c r="N101" s="15">
        <f t="shared" si="6"/>
        <v>101580.44</v>
      </c>
      <c r="O101" s="59">
        <f t="shared" si="7"/>
        <v>22215.440000000002</v>
      </c>
      <c r="P101" s="1"/>
      <c r="Q101" s="51"/>
      <c r="R101" s="52"/>
      <c r="S101" s="51"/>
    </row>
    <row r="102" spans="1:19" ht="15" customHeight="1" x14ac:dyDescent="0.35">
      <c r="A102" s="9" t="s">
        <v>213</v>
      </c>
      <c r="B102" s="10">
        <v>1526</v>
      </c>
      <c r="C102" s="11">
        <v>938</v>
      </c>
      <c r="D102" s="11">
        <v>18</v>
      </c>
      <c r="E102" s="11">
        <v>956</v>
      </c>
      <c r="F102" s="12">
        <v>129450</v>
      </c>
      <c r="G102" s="2">
        <f t="shared" si="4"/>
        <v>6.7610992100560451E-3</v>
      </c>
      <c r="H102" s="13" t="s">
        <v>214</v>
      </c>
      <c r="I102" s="14">
        <v>6550</v>
      </c>
      <c r="J102" s="14"/>
      <c r="K102" s="15">
        <v>136000</v>
      </c>
      <c r="L102" s="16">
        <f t="shared" si="5"/>
        <v>6.997234548845585E-3</v>
      </c>
      <c r="M102" s="15">
        <v>31881.15</v>
      </c>
      <c r="N102" s="15">
        <f t="shared" si="6"/>
        <v>167881.15</v>
      </c>
      <c r="O102" s="59">
        <f t="shared" si="7"/>
        <v>38431.149999999994</v>
      </c>
      <c r="P102" s="1"/>
      <c r="Q102" s="51"/>
      <c r="R102" s="52"/>
      <c r="S102" s="51"/>
    </row>
    <row r="103" spans="1:19" ht="15" customHeight="1" x14ac:dyDescent="0.35">
      <c r="A103" s="9" t="s">
        <v>215</v>
      </c>
      <c r="B103" s="10">
        <v>1540</v>
      </c>
      <c r="C103" s="17">
        <v>1027</v>
      </c>
      <c r="D103" s="11">
        <v>56</v>
      </c>
      <c r="E103" s="17">
        <v>1083</v>
      </c>
      <c r="F103" s="12">
        <v>43560</v>
      </c>
      <c r="G103" s="2">
        <f t="shared" si="4"/>
        <v>2.2751138013908175E-3</v>
      </c>
      <c r="H103" s="13" t="s">
        <v>216</v>
      </c>
      <c r="I103" s="14">
        <v>375</v>
      </c>
      <c r="J103" s="14"/>
      <c r="K103" s="15">
        <v>43935</v>
      </c>
      <c r="L103" s="16">
        <f t="shared" si="5"/>
        <v>2.2604669110553735E-3</v>
      </c>
      <c r="M103" s="15">
        <v>10299.25</v>
      </c>
      <c r="N103" s="15">
        <f t="shared" si="6"/>
        <v>54234.25</v>
      </c>
      <c r="O103" s="59">
        <f t="shared" si="7"/>
        <v>10674.25</v>
      </c>
      <c r="P103" s="1"/>
      <c r="Q103" s="51"/>
      <c r="R103" s="52"/>
      <c r="S103" s="51"/>
    </row>
    <row r="104" spans="1:19" ht="15" customHeight="1" x14ac:dyDescent="0.35">
      <c r="A104" s="9" t="s">
        <v>217</v>
      </c>
      <c r="B104" s="10">
        <v>1554</v>
      </c>
      <c r="C104" s="17">
        <v>5369</v>
      </c>
      <c r="D104" s="11">
        <v>485</v>
      </c>
      <c r="E104" s="17">
        <v>5854</v>
      </c>
      <c r="F104" s="12">
        <v>244220</v>
      </c>
      <c r="G104" s="2">
        <f t="shared" si="4"/>
        <v>1.2755470444804073E-2</v>
      </c>
      <c r="H104" s="13" t="s">
        <v>218</v>
      </c>
      <c r="I104" s="14">
        <v>1500</v>
      </c>
      <c r="J104" s="14"/>
      <c r="K104" s="15">
        <v>245720</v>
      </c>
      <c r="L104" s="16">
        <f t="shared" si="5"/>
        <v>1.2642356421634832E-2</v>
      </c>
      <c r="M104" s="15">
        <v>57601.74</v>
      </c>
      <c r="N104" s="15">
        <f t="shared" si="6"/>
        <v>303321.74</v>
      </c>
      <c r="O104" s="59">
        <f t="shared" si="7"/>
        <v>59101.739999999991</v>
      </c>
      <c r="P104" s="1"/>
      <c r="Q104" s="51"/>
      <c r="R104" s="52"/>
      <c r="S104" s="51"/>
    </row>
    <row r="105" spans="1:19" ht="15" customHeight="1" x14ac:dyDescent="0.35">
      <c r="A105" s="9" t="s">
        <v>219</v>
      </c>
      <c r="B105" s="10">
        <v>1561</v>
      </c>
      <c r="C105" s="11">
        <v>332</v>
      </c>
      <c r="D105" s="11">
        <v>22</v>
      </c>
      <c r="E105" s="11">
        <v>354</v>
      </c>
      <c r="F105" s="12">
        <v>12995</v>
      </c>
      <c r="G105" s="2">
        <f t="shared" si="4"/>
        <v>6.7872139231114946E-4</v>
      </c>
      <c r="H105" s="13" t="s">
        <v>220</v>
      </c>
      <c r="I105" s="14"/>
      <c r="J105" s="14"/>
      <c r="K105" s="15">
        <v>12995</v>
      </c>
      <c r="L105" s="16">
        <f t="shared" si="5"/>
        <v>6.6859605119300278E-4</v>
      </c>
      <c r="M105" s="15">
        <v>3046.29</v>
      </c>
      <c r="N105" s="15">
        <f t="shared" si="6"/>
        <v>16041.29</v>
      </c>
      <c r="O105" s="59">
        <f t="shared" si="7"/>
        <v>3046.2900000000009</v>
      </c>
      <c r="P105" s="1"/>
      <c r="Q105" s="51"/>
      <c r="R105" s="52"/>
      <c r="S105" s="51"/>
    </row>
    <row r="106" spans="1:19" ht="15" customHeight="1" x14ac:dyDescent="0.35">
      <c r="A106" s="9" t="s">
        <v>221</v>
      </c>
      <c r="B106" s="10">
        <v>1568</v>
      </c>
      <c r="C106" s="11">
        <v>592</v>
      </c>
      <c r="D106" s="11"/>
      <c r="E106" s="11">
        <v>592</v>
      </c>
      <c r="F106" s="12">
        <v>24555</v>
      </c>
      <c r="G106" s="2">
        <f t="shared" si="4"/>
        <v>1.2824935581531569E-3</v>
      </c>
      <c r="H106" s="13" t="s">
        <v>222</v>
      </c>
      <c r="I106" s="14">
        <v>0</v>
      </c>
      <c r="J106" s="14"/>
      <c r="K106" s="15">
        <v>24555</v>
      </c>
      <c r="L106" s="16">
        <f t="shared" si="5"/>
        <v>1.2633609878448776E-3</v>
      </c>
      <c r="M106" s="15">
        <v>5756.19</v>
      </c>
      <c r="N106" s="15">
        <f t="shared" si="6"/>
        <v>30311.19</v>
      </c>
      <c r="O106" s="59">
        <f t="shared" si="7"/>
        <v>5756.1899999999987</v>
      </c>
      <c r="P106" s="1"/>
      <c r="Q106" s="51"/>
      <c r="R106" s="52"/>
      <c r="S106" s="51"/>
    </row>
    <row r="107" spans="1:19" ht="15" customHeight="1" x14ac:dyDescent="0.35">
      <c r="A107" s="9" t="s">
        <v>223</v>
      </c>
      <c r="B107" s="10">
        <v>1582</v>
      </c>
      <c r="C107" s="11">
        <v>152</v>
      </c>
      <c r="D107" s="11"/>
      <c r="E107" s="11">
        <v>152</v>
      </c>
      <c r="F107" s="12">
        <v>28770</v>
      </c>
      <c r="G107" s="2">
        <f t="shared" si="4"/>
        <v>1.5026405892106019E-3</v>
      </c>
      <c r="H107" s="13" t="s">
        <v>224</v>
      </c>
      <c r="I107" s="14">
        <v>1450</v>
      </c>
      <c r="J107" s="14"/>
      <c r="K107" s="15">
        <v>30220</v>
      </c>
      <c r="L107" s="16">
        <f t="shared" si="5"/>
        <v>1.5548266769567175E-3</v>
      </c>
      <c r="M107" s="15">
        <v>7084.18</v>
      </c>
      <c r="N107" s="15">
        <f t="shared" si="6"/>
        <v>37304.18</v>
      </c>
      <c r="O107" s="59">
        <f t="shared" si="7"/>
        <v>8534.18</v>
      </c>
      <c r="P107" s="1"/>
      <c r="Q107" s="51"/>
      <c r="R107" s="52"/>
      <c r="S107" s="51"/>
    </row>
    <row r="108" spans="1:19" ht="15" customHeight="1" x14ac:dyDescent="0.35">
      <c r="A108" s="9" t="s">
        <v>225</v>
      </c>
      <c r="B108" s="10">
        <v>1600</v>
      </c>
      <c r="C108" s="11">
        <v>857</v>
      </c>
      <c r="D108" s="11"/>
      <c r="E108" s="11">
        <v>857</v>
      </c>
      <c r="F108" s="12">
        <v>26880</v>
      </c>
      <c r="G108" s="2">
        <f t="shared" si="4"/>
        <v>1.4039269738610003E-3</v>
      </c>
      <c r="H108" s="13" t="s">
        <v>226</v>
      </c>
      <c r="I108" s="14"/>
      <c r="J108" s="14"/>
      <c r="K108" s="15">
        <v>26880</v>
      </c>
      <c r="L108" s="16">
        <f t="shared" si="5"/>
        <v>1.3829828284777155E-3</v>
      </c>
      <c r="M108" s="15">
        <v>6301.22</v>
      </c>
      <c r="N108" s="15">
        <f t="shared" si="6"/>
        <v>33181.22</v>
      </c>
      <c r="O108" s="59">
        <f t="shared" si="7"/>
        <v>6301.2200000000012</v>
      </c>
      <c r="P108" s="1"/>
      <c r="Q108" s="51"/>
      <c r="R108" s="52"/>
      <c r="S108" s="51"/>
    </row>
    <row r="109" spans="1:19" ht="15" customHeight="1" x14ac:dyDescent="0.35">
      <c r="A109" s="9" t="s">
        <v>227</v>
      </c>
      <c r="B109" s="10">
        <v>1631</v>
      </c>
      <c r="C109" s="11">
        <v>264</v>
      </c>
      <c r="D109" s="11"/>
      <c r="E109" s="11">
        <v>264</v>
      </c>
      <c r="F109" s="12">
        <v>9890</v>
      </c>
      <c r="G109" s="2">
        <f t="shared" si="4"/>
        <v>5.1654902423680401E-4</v>
      </c>
      <c r="H109" s="13" t="s">
        <v>228</v>
      </c>
      <c r="I109" s="14"/>
      <c r="J109" s="14"/>
      <c r="K109" s="15">
        <v>9890</v>
      </c>
      <c r="L109" s="16">
        <f t="shared" si="5"/>
        <v>5.0884301241237379E-4</v>
      </c>
      <c r="M109" s="15">
        <v>2318.42</v>
      </c>
      <c r="N109" s="15">
        <f t="shared" si="6"/>
        <v>12208.42</v>
      </c>
      <c r="O109" s="59">
        <f t="shared" si="7"/>
        <v>2318.42</v>
      </c>
      <c r="P109" s="1"/>
      <c r="Q109" s="51"/>
      <c r="R109" s="52"/>
      <c r="S109" s="51"/>
    </row>
    <row r="110" spans="1:19" ht="15" customHeight="1" x14ac:dyDescent="0.35">
      <c r="A110" s="9" t="s">
        <v>229</v>
      </c>
      <c r="B110" s="10">
        <v>1638</v>
      </c>
      <c r="C110" s="17">
        <v>1832</v>
      </c>
      <c r="D110" s="11"/>
      <c r="E110" s="17">
        <v>1832</v>
      </c>
      <c r="F110" s="12">
        <v>63305</v>
      </c>
      <c r="G110" s="2">
        <f t="shared" si="4"/>
        <v>3.3063838199505441E-3</v>
      </c>
      <c r="H110" s="13" t="s">
        <v>230</v>
      </c>
      <c r="I110" s="14">
        <v>150</v>
      </c>
      <c r="J110" s="14"/>
      <c r="K110" s="15">
        <v>63455</v>
      </c>
      <c r="L110" s="16">
        <f t="shared" si="5"/>
        <v>3.2647758698308572E-3</v>
      </c>
      <c r="M110" s="15">
        <v>14875.14</v>
      </c>
      <c r="N110" s="15">
        <f t="shared" si="6"/>
        <v>78330.14</v>
      </c>
      <c r="O110" s="59">
        <f t="shared" si="7"/>
        <v>15025.14</v>
      </c>
      <c r="P110" s="1"/>
      <c r="Q110" s="51"/>
      <c r="R110" s="52"/>
      <c r="S110" s="51"/>
    </row>
    <row r="111" spans="1:19" ht="15" customHeight="1" x14ac:dyDescent="0.35">
      <c r="A111" s="9" t="s">
        <v>231</v>
      </c>
      <c r="B111" s="10">
        <v>1645</v>
      </c>
      <c r="C111" s="17">
        <v>1198</v>
      </c>
      <c r="D111" s="11"/>
      <c r="E111" s="17">
        <v>1198</v>
      </c>
      <c r="F111" s="12">
        <v>52195</v>
      </c>
      <c r="G111" s="2">
        <f t="shared" si="4"/>
        <v>2.7261148958584417E-3</v>
      </c>
      <c r="H111" s="13" t="s">
        <v>232</v>
      </c>
      <c r="I111" s="14">
        <v>300</v>
      </c>
      <c r="J111" s="14"/>
      <c r="K111" s="15">
        <v>52495</v>
      </c>
      <c r="L111" s="16">
        <f t="shared" si="5"/>
        <v>2.7008810856003602E-3</v>
      </c>
      <c r="M111" s="15">
        <v>12305.89</v>
      </c>
      <c r="N111" s="15">
        <f t="shared" si="6"/>
        <v>64800.89</v>
      </c>
      <c r="O111" s="59">
        <f t="shared" si="7"/>
        <v>12605.89</v>
      </c>
      <c r="P111" s="1"/>
      <c r="Q111" s="51"/>
      <c r="R111" s="52"/>
      <c r="S111" s="51"/>
    </row>
    <row r="112" spans="1:19" ht="15" customHeight="1" x14ac:dyDescent="0.35">
      <c r="A112" s="9" t="s">
        <v>233</v>
      </c>
      <c r="B112" s="10">
        <v>1659</v>
      </c>
      <c r="C112" s="17">
        <v>1931</v>
      </c>
      <c r="D112" s="11">
        <v>56</v>
      </c>
      <c r="E112" s="17">
        <v>1987</v>
      </c>
      <c r="F112" s="12">
        <v>112485</v>
      </c>
      <c r="G112" s="2">
        <f t="shared" si="4"/>
        <v>5.8750269960846212E-3</v>
      </c>
      <c r="H112" s="13" t="s">
        <v>234</v>
      </c>
      <c r="I112" s="14">
        <v>2450</v>
      </c>
      <c r="J112" s="14"/>
      <c r="K112" s="15">
        <v>114935</v>
      </c>
      <c r="L112" s="16">
        <f t="shared" si="5"/>
        <v>5.9134349475850534E-3</v>
      </c>
      <c r="M112" s="15">
        <v>26943.09</v>
      </c>
      <c r="N112" s="15">
        <f t="shared" si="6"/>
        <v>141878.09</v>
      </c>
      <c r="O112" s="59">
        <f t="shared" si="7"/>
        <v>29393.089999999997</v>
      </c>
      <c r="P112" s="1"/>
      <c r="Q112" s="51"/>
      <c r="R112" s="52"/>
      <c r="S112" s="51"/>
    </row>
    <row r="113" spans="1:19" ht="15" customHeight="1" x14ac:dyDescent="0.35">
      <c r="A113" s="9" t="s">
        <v>235</v>
      </c>
      <c r="B113" s="10">
        <v>1666</v>
      </c>
      <c r="C113" s="11">
        <v>192</v>
      </c>
      <c r="D113" s="11"/>
      <c r="E113" s="11">
        <v>192</v>
      </c>
      <c r="F113" s="12">
        <v>8705</v>
      </c>
      <c r="G113" s="2">
        <f t="shared" si="4"/>
        <v>4.546571542953872E-4</v>
      </c>
      <c r="H113" s="13" t="s">
        <v>236</v>
      </c>
      <c r="I113" s="14"/>
      <c r="J113" s="14"/>
      <c r="K113" s="15">
        <v>8705</v>
      </c>
      <c r="L113" s="16">
        <f t="shared" si="5"/>
        <v>4.4787446138015307E-4</v>
      </c>
      <c r="M113" s="15">
        <v>2040.63</v>
      </c>
      <c r="N113" s="15">
        <f t="shared" si="6"/>
        <v>10745.630000000001</v>
      </c>
      <c r="O113" s="59">
        <f t="shared" si="7"/>
        <v>2040.630000000001</v>
      </c>
      <c r="P113" s="1"/>
      <c r="Q113" s="51"/>
      <c r="R113" s="52"/>
      <c r="S113" s="51"/>
    </row>
    <row r="114" spans="1:19" ht="15" customHeight="1" x14ac:dyDescent="0.35">
      <c r="A114" s="9" t="s">
        <v>237</v>
      </c>
      <c r="B114" s="10">
        <v>1673</v>
      </c>
      <c r="C114" s="11">
        <v>229</v>
      </c>
      <c r="D114" s="11"/>
      <c r="E114" s="11">
        <v>229</v>
      </c>
      <c r="F114" s="12">
        <v>13670</v>
      </c>
      <c r="G114" s="2">
        <f t="shared" si="4"/>
        <v>7.1397625493600716E-4</v>
      </c>
      <c r="H114" s="13" t="s">
        <v>238</v>
      </c>
      <c r="I114" s="14">
        <v>75</v>
      </c>
      <c r="J114" s="14"/>
      <c r="K114" s="15">
        <v>13745</v>
      </c>
      <c r="L114" s="16">
        <f t="shared" si="5"/>
        <v>7.0718374171972471E-4</v>
      </c>
      <c r="M114" s="15">
        <v>3222.11</v>
      </c>
      <c r="N114" s="15">
        <f t="shared" si="6"/>
        <v>16967.11</v>
      </c>
      <c r="O114" s="59">
        <f t="shared" si="7"/>
        <v>3297.1100000000006</v>
      </c>
      <c r="P114" s="1"/>
      <c r="Q114" s="51"/>
      <c r="R114" s="52"/>
      <c r="S114" s="51"/>
    </row>
    <row r="115" spans="1:19" ht="15" customHeight="1" x14ac:dyDescent="0.35">
      <c r="A115" s="9" t="s">
        <v>239</v>
      </c>
      <c r="B115" s="10">
        <v>1687</v>
      </c>
      <c r="C115" s="11">
        <v>154</v>
      </c>
      <c r="D115" s="11">
        <v>6</v>
      </c>
      <c r="E115" s="11">
        <v>160</v>
      </c>
      <c r="F115" s="12">
        <v>5380</v>
      </c>
      <c r="G115" s="2">
        <f t="shared" si="4"/>
        <v>2.8099431247664364E-4</v>
      </c>
      <c r="H115" s="13" t="s">
        <v>240</v>
      </c>
      <c r="I115" s="14"/>
      <c r="J115" s="14"/>
      <c r="K115" s="15">
        <v>5380</v>
      </c>
      <c r="L115" s="16">
        <f t="shared" si="5"/>
        <v>2.7680236671168563E-4</v>
      </c>
      <c r="M115" s="15">
        <v>1261.18</v>
      </c>
      <c r="N115" s="15">
        <f t="shared" si="6"/>
        <v>6641.18</v>
      </c>
      <c r="O115" s="59">
        <f t="shared" si="7"/>
        <v>1261.1800000000003</v>
      </c>
      <c r="P115" s="1"/>
      <c r="Q115" s="51"/>
      <c r="R115" s="52"/>
      <c r="S115" s="51"/>
    </row>
    <row r="116" spans="1:19" ht="15" customHeight="1" x14ac:dyDescent="0.35">
      <c r="A116" s="9" t="s">
        <v>241</v>
      </c>
      <c r="B116" s="10">
        <v>1694</v>
      </c>
      <c r="C116" s="11">
        <v>499</v>
      </c>
      <c r="D116" s="11"/>
      <c r="E116" s="11">
        <v>499</v>
      </c>
      <c r="F116" s="12">
        <v>22720</v>
      </c>
      <c r="G116" s="2">
        <f t="shared" si="4"/>
        <v>1.1866525612396551E-3</v>
      </c>
      <c r="H116" s="13" t="s">
        <v>242</v>
      </c>
      <c r="I116" s="14">
        <v>50</v>
      </c>
      <c r="J116" s="14"/>
      <c r="K116" s="15">
        <v>22770</v>
      </c>
      <c r="L116" s="16">
        <f t="shared" si="5"/>
        <v>1.1715222843912791E-3</v>
      </c>
      <c r="M116" s="15">
        <v>5337.75</v>
      </c>
      <c r="N116" s="15">
        <f t="shared" si="6"/>
        <v>28107.75</v>
      </c>
      <c r="O116" s="59">
        <f t="shared" si="7"/>
        <v>5387.75</v>
      </c>
      <c r="P116" s="1"/>
      <c r="Q116" s="51"/>
      <c r="R116" s="52"/>
      <c r="S116" s="51"/>
    </row>
    <row r="117" spans="1:19" ht="15" customHeight="1" x14ac:dyDescent="0.35">
      <c r="A117" s="9" t="s">
        <v>243</v>
      </c>
      <c r="B117" s="10">
        <v>1729</v>
      </c>
      <c r="C117" s="11">
        <v>466</v>
      </c>
      <c r="D117" s="11"/>
      <c r="E117" s="11">
        <v>466</v>
      </c>
      <c r="F117" s="12">
        <v>32915</v>
      </c>
      <c r="G117" s="2">
        <f t="shared" si="4"/>
        <v>1.7191315604402836E-3</v>
      </c>
      <c r="H117" s="13" t="s">
        <v>244</v>
      </c>
      <c r="I117" s="14">
        <v>450</v>
      </c>
      <c r="J117" s="14"/>
      <c r="K117" s="15">
        <v>33365</v>
      </c>
      <c r="L117" s="16">
        <f t="shared" si="5"/>
        <v>1.7166377258987717E-3</v>
      </c>
      <c r="M117" s="15">
        <v>7821.43</v>
      </c>
      <c r="N117" s="15">
        <f t="shared" si="6"/>
        <v>41186.43</v>
      </c>
      <c r="O117" s="59">
        <f t="shared" si="7"/>
        <v>8271.43</v>
      </c>
      <c r="P117" s="1"/>
      <c r="Q117" s="51"/>
      <c r="R117" s="52"/>
      <c r="S117" s="51"/>
    </row>
    <row r="118" spans="1:19" ht="15" customHeight="1" x14ac:dyDescent="0.35">
      <c r="A118" s="9" t="s">
        <v>245</v>
      </c>
      <c r="B118" s="10">
        <v>1736</v>
      </c>
      <c r="C118" s="11">
        <v>107</v>
      </c>
      <c r="D118" s="11">
        <v>10</v>
      </c>
      <c r="E118" s="11">
        <v>117</v>
      </c>
      <c r="F118" s="12">
        <v>4180</v>
      </c>
      <c r="G118" s="2">
        <f t="shared" si="4"/>
        <v>2.1831900114356329E-4</v>
      </c>
      <c r="H118" s="13" t="s">
        <v>246</v>
      </c>
      <c r="I118" s="14"/>
      <c r="J118" s="14"/>
      <c r="K118" s="15">
        <v>4180</v>
      </c>
      <c r="L118" s="16">
        <f t="shared" si="5"/>
        <v>2.1506206186893047E-4</v>
      </c>
      <c r="M118" s="15">
        <v>979.88</v>
      </c>
      <c r="N118" s="15">
        <f t="shared" si="6"/>
        <v>5159.88</v>
      </c>
      <c r="O118" s="59">
        <f t="shared" si="7"/>
        <v>979.88000000000011</v>
      </c>
      <c r="P118" s="1"/>
      <c r="Q118" s="51"/>
      <c r="R118" s="52"/>
      <c r="S118" s="51"/>
    </row>
    <row r="119" spans="1:19" ht="15" customHeight="1" x14ac:dyDescent="0.35">
      <c r="A119" s="9" t="s">
        <v>247</v>
      </c>
      <c r="B119" s="10">
        <v>1813</v>
      </c>
      <c r="C119" s="11">
        <v>176</v>
      </c>
      <c r="D119" s="11"/>
      <c r="E119" s="11">
        <v>176</v>
      </c>
      <c r="F119" s="12">
        <v>9970</v>
      </c>
      <c r="G119" s="2">
        <f t="shared" si="4"/>
        <v>5.2072737832567603E-4</v>
      </c>
      <c r="H119" s="13" t="s">
        <v>248</v>
      </c>
      <c r="I119" s="14">
        <v>50</v>
      </c>
      <c r="J119" s="14"/>
      <c r="K119" s="15">
        <v>10020</v>
      </c>
      <c r="L119" s="16">
        <f t="shared" si="5"/>
        <v>5.1553154543700563E-4</v>
      </c>
      <c r="M119" s="15">
        <v>2348.89</v>
      </c>
      <c r="N119" s="15">
        <f t="shared" si="6"/>
        <v>12368.89</v>
      </c>
      <c r="O119" s="59">
        <f t="shared" si="7"/>
        <v>2398.8899999999994</v>
      </c>
      <c r="P119" s="1"/>
      <c r="Q119" s="51"/>
      <c r="R119" s="52"/>
      <c r="S119" s="51"/>
    </row>
    <row r="120" spans="1:19" ht="15" customHeight="1" x14ac:dyDescent="0.35">
      <c r="A120" s="9" t="s">
        <v>249</v>
      </c>
      <c r="B120" s="10">
        <v>1848</v>
      </c>
      <c r="C120" s="11">
        <v>547</v>
      </c>
      <c r="D120" s="11"/>
      <c r="E120" s="11">
        <v>547</v>
      </c>
      <c r="F120" s="12">
        <v>14070</v>
      </c>
      <c r="G120" s="2">
        <f t="shared" si="4"/>
        <v>7.3486802538036736E-4</v>
      </c>
      <c r="H120" s="13" t="s">
        <v>250</v>
      </c>
      <c r="I120" s="14"/>
      <c r="J120" s="14"/>
      <c r="K120" s="15">
        <v>14070</v>
      </c>
      <c r="L120" s="16">
        <f t="shared" si="5"/>
        <v>7.2390507428130425E-4</v>
      </c>
      <c r="M120" s="15">
        <v>3298.29</v>
      </c>
      <c r="N120" s="15">
        <f t="shared" si="6"/>
        <v>17368.29</v>
      </c>
      <c r="O120" s="59">
        <f t="shared" si="7"/>
        <v>3298.2900000000009</v>
      </c>
      <c r="P120" s="1"/>
      <c r="Q120" s="51"/>
      <c r="R120" s="52"/>
      <c r="S120" s="51"/>
    </row>
    <row r="121" spans="1:19" ht="15" customHeight="1" x14ac:dyDescent="0.35">
      <c r="A121" s="9" t="s">
        <v>251</v>
      </c>
      <c r="B121" s="10">
        <v>1855</v>
      </c>
      <c r="C121" s="11">
        <v>285</v>
      </c>
      <c r="D121" s="11"/>
      <c r="E121" s="11">
        <v>285</v>
      </c>
      <c r="F121" s="12">
        <v>46010</v>
      </c>
      <c r="G121" s="2">
        <f t="shared" si="4"/>
        <v>2.403075895362523E-3</v>
      </c>
      <c r="H121" s="13" t="s">
        <v>252</v>
      </c>
      <c r="I121" s="14">
        <v>2450</v>
      </c>
      <c r="J121" s="14"/>
      <c r="K121" s="15">
        <v>48460</v>
      </c>
      <c r="L121" s="16">
        <f t="shared" si="5"/>
        <v>2.493279310566596E-3</v>
      </c>
      <c r="M121" s="15">
        <v>11360</v>
      </c>
      <c r="N121" s="15">
        <f t="shared" si="6"/>
        <v>59820</v>
      </c>
      <c r="O121" s="59">
        <f t="shared" si="7"/>
        <v>13810</v>
      </c>
      <c r="P121" s="1"/>
      <c r="Q121" s="51"/>
      <c r="R121" s="52"/>
      <c r="S121" s="51"/>
    </row>
    <row r="122" spans="1:19" ht="15" customHeight="1" x14ac:dyDescent="0.35">
      <c r="A122" s="9" t="s">
        <v>253</v>
      </c>
      <c r="B122" s="10">
        <v>1862</v>
      </c>
      <c r="C122" s="11">
        <v>651</v>
      </c>
      <c r="D122" s="11">
        <v>86</v>
      </c>
      <c r="E122" s="11">
        <v>737</v>
      </c>
      <c r="F122" s="12">
        <v>30540</v>
      </c>
      <c r="G122" s="2">
        <f t="shared" si="4"/>
        <v>1.5950866734268953E-3</v>
      </c>
      <c r="H122" s="13" t="s">
        <v>254</v>
      </c>
      <c r="I122" s="14"/>
      <c r="J122" s="14"/>
      <c r="K122" s="15">
        <v>30540</v>
      </c>
      <c r="L122" s="16">
        <f t="shared" si="5"/>
        <v>1.5712907582481189E-3</v>
      </c>
      <c r="M122" s="15">
        <v>7159.19</v>
      </c>
      <c r="N122" s="15">
        <f t="shared" si="6"/>
        <v>37699.19</v>
      </c>
      <c r="O122" s="59">
        <f t="shared" si="7"/>
        <v>7159.1900000000023</v>
      </c>
      <c r="P122" s="1"/>
      <c r="Q122" s="51"/>
      <c r="R122" s="52"/>
      <c r="S122" s="51"/>
    </row>
    <row r="123" spans="1:19" ht="15" customHeight="1" x14ac:dyDescent="0.35">
      <c r="A123" s="9" t="s">
        <v>255</v>
      </c>
      <c r="B123" s="10">
        <v>1870</v>
      </c>
      <c r="C123" s="11">
        <v>81</v>
      </c>
      <c r="D123" s="11"/>
      <c r="E123" s="11">
        <v>81</v>
      </c>
      <c r="F123" s="12">
        <v>2540</v>
      </c>
      <c r="G123" s="2">
        <f t="shared" si="4"/>
        <v>1.3266274232168678E-4</v>
      </c>
      <c r="H123" s="13" t="s">
        <v>256</v>
      </c>
      <c r="I123" s="14"/>
      <c r="J123" s="14"/>
      <c r="K123" s="15">
        <v>2540</v>
      </c>
      <c r="L123" s="16">
        <f t="shared" si="5"/>
        <v>1.3068364525049841E-4</v>
      </c>
      <c r="M123" s="15">
        <v>595.42999999999995</v>
      </c>
      <c r="N123" s="15">
        <f t="shared" si="6"/>
        <v>3135.43</v>
      </c>
      <c r="O123" s="59">
        <f t="shared" si="7"/>
        <v>595.42999999999984</v>
      </c>
      <c r="P123" s="1"/>
      <c r="Q123" s="51"/>
      <c r="R123" s="52"/>
      <c r="S123" s="51"/>
    </row>
    <row r="124" spans="1:19" ht="15" customHeight="1" x14ac:dyDescent="0.35">
      <c r="A124" s="9" t="s">
        <v>257</v>
      </c>
      <c r="B124" s="10">
        <v>1883</v>
      </c>
      <c r="C124" s="11">
        <v>317</v>
      </c>
      <c r="D124" s="11">
        <v>34</v>
      </c>
      <c r="E124" s="11">
        <v>351</v>
      </c>
      <c r="F124" s="12">
        <v>22955</v>
      </c>
      <c r="G124" s="2">
        <f t="shared" si="4"/>
        <v>1.1989264763757165E-3</v>
      </c>
      <c r="H124" s="13" t="s">
        <v>258</v>
      </c>
      <c r="I124" s="14">
        <v>425</v>
      </c>
      <c r="J124" s="14"/>
      <c r="K124" s="15">
        <v>23380</v>
      </c>
      <c r="L124" s="16">
        <f t="shared" si="5"/>
        <v>1.202906939353013E-3</v>
      </c>
      <c r="M124" s="15">
        <v>5480.74</v>
      </c>
      <c r="N124" s="15">
        <f t="shared" si="6"/>
        <v>28860.739999999998</v>
      </c>
      <c r="O124" s="59">
        <f t="shared" si="7"/>
        <v>5905.739999999998</v>
      </c>
      <c r="P124" s="1"/>
      <c r="Q124" s="51"/>
      <c r="R124" s="52"/>
      <c r="S124" s="51"/>
    </row>
    <row r="125" spans="1:19" ht="15" customHeight="1" x14ac:dyDescent="0.35">
      <c r="A125" s="9" t="s">
        <v>259</v>
      </c>
      <c r="B125" s="10">
        <v>1890</v>
      </c>
      <c r="C125" s="11">
        <v>519</v>
      </c>
      <c r="D125" s="11"/>
      <c r="E125" s="11">
        <v>519</v>
      </c>
      <c r="F125" s="12">
        <v>13000</v>
      </c>
      <c r="G125" s="2">
        <f t="shared" si="4"/>
        <v>6.7898253944170405E-4</v>
      </c>
      <c r="H125" s="13" t="s">
        <v>260</v>
      </c>
      <c r="I125" s="14"/>
      <c r="J125" s="14"/>
      <c r="K125" s="15">
        <v>13000</v>
      </c>
      <c r="L125" s="16">
        <f t="shared" si="5"/>
        <v>6.6885330246318087E-4</v>
      </c>
      <c r="M125" s="15">
        <v>3047.46</v>
      </c>
      <c r="N125" s="15">
        <f t="shared" si="6"/>
        <v>16047.46</v>
      </c>
      <c r="O125" s="59">
        <f t="shared" si="7"/>
        <v>3047.4599999999991</v>
      </c>
      <c r="P125" s="1"/>
      <c r="Q125" s="51"/>
      <c r="R125" s="52"/>
      <c r="S125" s="51"/>
    </row>
    <row r="126" spans="1:19" ht="15" customHeight="1" x14ac:dyDescent="0.35">
      <c r="A126" s="9" t="s">
        <v>261</v>
      </c>
      <c r="B126" s="10">
        <v>1897</v>
      </c>
      <c r="C126" s="11">
        <v>257</v>
      </c>
      <c r="D126" s="11"/>
      <c r="E126" s="11">
        <v>257</v>
      </c>
      <c r="F126" s="12">
        <v>4475</v>
      </c>
      <c r="G126" s="2">
        <f t="shared" si="4"/>
        <v>2.3372668184627887E-4</v>
      </c>
      <c r="H126" s="13" t="s">
        <v>262</v>
      </c>
      <c r="I126" s="14"/>
      <c r="J126" s="14"/>
      <c r="K126" s="15">
        <v>4475</v>
      </c>
      <c r="L126" s="16">
        <f t="shared" si="5"/>
        <v>2.3023988680944112E-4</v>
      </c>
      <c r="M126" s="15">
        <v>1049.03</v>
      </c>
      <c r="N126" s="15">
        <f t="shared" si="6"/>
        <v>5524.03</v>
      </c>
      <c r="O126" s="59">
        <f t="shared" si="7"/>
        <v>1049.0299999999997</v>
      </c>
      <c r="P126" s="1"/>
      <c r="Q126" s="51"/>
      <c r="R126" s="52"/>
      <c r="S126" s="51"/>
    </row>
    <row r="127" spans="1:19" ht="15" customHeight="1" x14ac:dyDescent="0.35">
      <c r="A127" s="9" t="s">
        <v>263</v>
      </c>
      <c r="B127" s="10">
        <v>1900</v>
      </c>
      <c r="C127" s="17">
        <v>3273</v>
      </c>
      <c r="D127" s="11">
        <v>32</v>
      </c>
      <c r="E127" s="17">
        <v>3305</v>
      </c>
      <c r="F127" s="12">
        <v>84350</v>
      </c>
      <c r="G127" s="2">
        <f t="shared" si="4"/>
        <v>4.4055520924544409E-3</v>
      </c>
      <c r="H127" s="13" t="s">
        <v>264</v>
      </c>
      <c r="I127" s="14"/>
      <c r="J127" s="14"/>
      <c r="K127" s="15">
        <v>84350</v>
      </c>
      <c r="L127" s="16">
        <f t="shared" si="5"/>
        <v>4.3398289279053311E-3</v>
      </c>
      <c r="M127" s="15">
        <v>19773.349999999999</v>
      </c>
      <c r="N127" s="15">
        <f t="shared" si="6"/>
        <v>104123.35</v>
      </c>
      <c r="O127" s="59">
        <f t="shared" si="7"/>
        <v>19773.350000000006</v>
      </c>
      <c r="P127" s="1"/>
      <c r="Q127" s="51"/>
      <c r="R127" s="52"/>
      <c r="S127" s="51"/>
    </row>
    <row r="128" spans="1:19" ht="15" customHeight="1" x14ac:dyDescent="0.35">
      <c r="A128" s="9" t="s">
        <v>265</v>
      </c>
      <c r="B128" s="10">
        <v>1939</v>
      </c>
      <c r="C128" s="11">
        <v>387</v>
      </c>
      <c r="D128" s="11">
        <v>39</v>
      </c>
      <c r="E128" s="11">
        <v>426</v>
      </c>
      <c r="F128" s="12">
        <v>21560</v>
      </c>
      <c r="G128" s="2">
        <f t="shared" si="4"/>
        <v>1.1260664269510106E-3</v>
      </c>
      <c r="H128" s="13" t="s">
        <v>266</v>
      </c>
      <c r="I128" s="14">
        <v>625</v>
      </c>
      <c r="J128" s="14"/>
      <c r="K128" s="15">
        <v>22185</v>
      </c>
      <c r="L128" s="16">
        <f t="shared" si="5"/>
        <v>1.1414238857804361E-3</v>
      </c>
      <c r="M128" s="15">
        <v>5200.6099999999997</v>
      </c>
      <c r="N128" s="15">
        <f t="shared" si="6"/>
        <v>27385.61</v>
      </c>
      <c r="O128" s="59">
        <f t="shared" si="7"/>
        <v>5825.6100000000006</v>
      </c>
      <c r="P128" s="1"/>
      <c r="Q128" s="51"/>
      <c r="R128" s="52"/>
      <c r="S128" s="51"/>
    </row>
    <row r="129" spans="1:19" ht="15" customHeight="1" x14ac:dyDescent="0.35">
      <c r="A129" s="9" t="s">
        <v>267</v>
      </c>
      <c r="B129" s="10">
        <v>1945</v>
      </c>
      <c r="C129" s="11">
        <v>534</v>
      </c>
      <c r="D129" s="11">
        <v>44</v>
      </c>
      <c r="E129" s="11">
        <v>578</v>
      </c>
      <c r="F129" s="12">
        <v>21790</v>
      </c>
      <c r="G129" s="2">
        <f t="shared" si="4"/>
        <v>1.1380791949565177E-3</v>
      </c>
      <c r="H129" s="13" t="s">
        <v>268</v>
      </c>
      <c r="I129" s="14">
        <v>275</v>
      </c>
      <c r="J129" s="14"/>
      <c r="K129" s="15">
        <v>22065</v>
      </c>
      <c r="L129" s="16">
        <f t="shared" si="5"/>
        <v>1.1352498552961606E-3</v>
      </c>
      <c r="M129" s="15">
        <v>5172.4799999999996</v>
      </c>
      <c r="N129" s="15">
        <f t="shared" si="6"/>
        <v>27237.48</v>
      </c>
      <c r="O129" s="59">
        <f t="shared" si="7"/>
        <v>5447.48</v>
      </c>
      <c r="P129" s="1"/>
      <c r="Q129" s="51"/>
      <c r="R129" s="52"/>
      <c r="S129" s="51"/>
    </row>
    <row r="130" spans="1:19" ht="15" customHeight="1" x14ac:dyDescent="0.35">
      <c r="A130" s="9" t="s">
        <v>269</v>
      </c>
      <c r="B130" s="10">
        <v>1953</v>
      </c>
      <c r="C130" s="11">
        <v>788</v>
      </c>
      <c r="D130" s="11">
        <v>136</v>
      </c>
      <c r="E130" s="11">
        <v>924</v>
      </c>
      <c r="F130" s="12">
        <v>34085</v>
      </c>
      <c r="G130" s="2">
        <f t="shared" si="4"/>
        <v>1.7802399889900371E-3</v>
      </c>
      <c r="H130" s="13" t="s">
        <v>270</v>
      </c>
      <c r="I130" s="14">
        <v>50</v>
      </c>
      <c r="J130" s="14"/>
      <c r="K130" s="15">
        <v>34135</v>
      </c>
      <c r="L130" s="16">
        <f t="shared" si="5"/>
        <v>1.7562544215062061E-3</v>
      </c>
      <c r="M130" s="15">
        <v>8001.93</v>
      </c>
      <c r="N130" s="15">
        <f t="shared" si="6"/>
        <v>42136.93</v>
      </c>
      <c r="O130" s="59">
        <f t="shared" si="7"/>
        <v>8051.93</v>
      </c>
      <c r="P130" s="1"/>
      <c r="Q130" s="51"/>
      <c r="R130" s="52"/>
      <c r="S130" s="51"/>
    </row>
    <row r="131" spans="1:19" ht="15" customHeight="1" x14ac:dyDescent="0.35">
      <c r="A131" s="9" t="s">
        <v>271</v>
      </c>
      <c r="B131" s="10">
        <v>2009</v>
      </c>
      <c r="C131" s="11">
        <v>782</v>
      </c>
      <c r="D131" s="11"/>
      <c r="E131" s="11">
        <v>782</v>
      </c>
      <c r="F131" s="12">
        <v>55170</v>
      </c>
      <c r="G131" s="2">
        <f t="shared" si="4"/>
        <v>2.8814974385383699E-3</v>
      </c>
      <c r="H131" s="13" t="s">
        <v>272</v>
      </c>
      <c r="I131" s="14">
        <v>300</v>
      </c>
      <c r="J131" s="14"/>
      <c r="K131" s="15">
        <v>55470</v>
      </c>
      <c r="L131" s="16">
        <f t="shared" si="5"/>
        <v>2.8539455913563572E-3</v>
      </c>
      <c r="M131" s="15">
        <v>13003.29</v>
      </c>
      <c r="N131" s="15">
        <f t="shared" si="6"/>
        <v>68473.290000000008</v>
      </c>
      <c r="O131" s="59">
        <f t="shared" si="7"/>
        <v>13303.290000000008</v>
      </c>
      <c r="P131" s="1"/>
      <c r="Q131" s="51"/>
      <c r="R131" s="52"/>
      <c r="S131" s="51"/>
    </row>
    <row r="132" spans="1:19" ht="15" customHeight="1" x14ac:dyDescent="0.35">
      <c r="A132" s="9" t="s">
        <v>273</v>
      </c>
      <c r="B132" s="10">
        <v>2016</v>
      </c>
      <c r="C132" s="11">
        <v>398</v>
      </c>
      <c r="D132" s="11"/>
      <c r="E132" s="11">
        <v>398</v>
      </c>
      <c r="F132" s="12">
        <v>18200</v>
      </c>
      <c r="G132" s="2">
        <f t="shared" si="4"/>
        <v>9.5057555521838564E-4</v>
      </c>
      <c r="H132" s="13" t="s">
        <v>274</v>
      </c>
      <c r="I132" s="14">
        <v>175</v>
      </c>
      <c r="J132" s="14"/>
      <c r="K132" s="15">
        <v>18375</v>
      </c>
      <c r="L132" s="16">
        <f t="shared" si="5"/>
        <v>9.4539841790468836E-4</v>
      </c>
      <c r="M132" s="15">
        <v>4307.47</v>
      </c>
      <c r="N132" s="15">
        <f t="shared" si="6"/>
        <v>22682.47</v>
      </c>
      <c r="O132" s="59">
        <f t="shared" si="7"/>
        <v>4482.4700000000012</v>
      </c>
      <c r="P132" s="1"/>
      <c r="Q132" s="51"/>
      <c r="R132" s="52"/>
      <c r="S132" s="51"/>
    </row>
    <row r="133" spans="1:19" ht="15" customHeight="1" x14ac:dyDescent="0.35">
      <c r="A133" s="9" t="s">
        <v>275</v>
      </c>
      <c r="B133" s="10">
        <v>2044</v>
      </c>
      <c r="C133" s="11">
        <v>55</v>
      </c>
      <c r="D133" s="11">
        <v>1</v>
      </c>
      <c r="E133" s="11">
        <v>56</v>
      </c>
      <c r="F133" s="12">
        <v>860</v>
      </c>
      <c r="G133" s="2">
        <f t="shared" si="4"/>
        <v>4.4917306455374264E-5</v>
      </c>
      <c r="H133" s="13" t="s">
        <v>276</v>
      </c>
      <c r="I133" s="14"/>
      <c r="J133" s="14"/>
      <c r="K133" s="15">
        <v>860</v>
      </c>
      <c r="L133" s="16">
        <f t="shared" si="5"/>
        <v>4.42472184706412E-5</v>
      </c>
      <c r="M133" s="15">
        <v>201.6</v>
      </c>
      <c r="N133" s="15">
        <f t="shared" si="6"/>
        <v>1061.5999999999999</v>
      </c>
      <c r="O133" s="59">
        <f t="shared" si="7"/>
        <v>201.59999999999991</v>
      </c>
      <c r="P133" s="1"/>
      <c r="Q133" s="51"/>
      <c r="R133" s="52"/>
      <c r="S133" s="51"/>
    </row>
    <row r="134" spans="1:19" ht="15" customHeight="1" x14ac:dyDescent="0.35">
      <c r="A134" s="9" t="s">
        <v>277</v>
      </c>
      <c r="B134" s="10">
        <v>2051</v>
      </c>
      <c r="C134" s="11">
        <v>293</v>
      </c>
      <c r="D134" s="11"/>
      <c r="E134" s="11">
        <v>293</v>
      </c>
      <c r="F134" s="12">
        <v>6635</v>
      </c>
      <c r="G134" s="2">
        <f t="shared" si="4"/>
        <v>3.4654224224582353E-4</v>
      </c>
      <c r="H134" s="13" t="s">
        <v>278</v>
      </c>
      <c r="I134" s="14"/>
      <c r="J134" s="14"/>
      <c r="K134" s="15">
        <v>6635</v>
      </c>
      <c r="L134" s="16">
        <f t="shared" si="5"/>
        <v>3.4137243552640042E-4</v>
      </c>
      <c r="M134" s="15">
        <v>1555.38</v>
      </c>
      <c r="N134" s="15">
        <f t="shared" si="6"/>
        <v>8190.38</v>
      </c>
      <c r="O134" s="59">
        <f t="shared" si="7"/>
        <v>1555.38</v>
      </c>
      <c r="P134" s="1"/>
      <c r="Q134" s="51"/>
      <c r="R134" s="52"/>
      <c r="S134" s="51"/>
    </row>
    <row r="135" spans="1:19" ht="15" customHeight="1" x14ac:dyDescent="0.35">
      <c r="A135" s="9" t="s">
        <v>279</v>
      </c>
      <c r="B135" s="10">
        <v>2058</v>
      </c>
      <c r="C135" s="17">
        <v>2693</v>
      </c>
      <c r="D135" s="11">
        <v>207</v>
      </c>
      <c r="E135" s="17">
        <v>2900</v>
      </c>
      <c r="F135" s="12">
        <v>96450</v>
      </c>
      <c r="G135" s="2">
        <f t="shared" si="4"/>
        <v>5.0375281483963346E-3</v>
      </c>
      <c r="H135" s="13" t="s">
        <v>280</v>
      </c>
      <c r="I135" s="14">
        <v>100</v>
      </c>
      <c r="J135" s="14"/>
      <c r="K135" s="15">
        <v>96550</v>
      </c>
      <c r="L135" s="16">
        <f t="shared" si="5"/>
        <v>4.9675220271400092E-3</v>
      </c>
      <c r="M135" s="15">
        <v>22633.27</v>
      </c>
      <c r="N135" s="15">
        <f t="shared" si="6"/>
        <v>119183.27</v>
      </c>
      <c r="O135" s="59">
        <f t="shared" si="7"/>
        <v>22733.270000000004</v>
      </c>
      <c r="P135" s="1"/>
      <c r="Q135" s="51"/>
      <c r="R135" s="52"/>
      <c r="S135" s="51"/>
    </row>
    <row r="136" spans="1:19" ht="15" customHeight="1" x14ac:dyDescent="0.35">
      <c r="A136" s="9" t="s">
        <v>281</v>
      </c>
      <c r="B136" s="10">
        <v>2114</v>
      </c>
      <c r="C136" s="11">
        <v>360</v>
      </c>
      <c r="D136" s="11"/>
      <c r="E136" s="11">
        <v>360</v>
      </c>
      <c r="F136" s="12">
        <v>33875</v>
      </c>
      <c r="G136" s="2">
        <f t="shared" si="4"/>
        <v>1.7692718095067479E-3</v>
      </c>
      <c r="H136" s="13" t="s">
        <v>282</v>
      </c>
      <c r="I136" s="14">
        <v>975</v>
      </c>
      <c r="J136" s="14"/>
      <c r="K136" s="15">
        <v>34850</v>
      </c>
      <c r="L136" s="16">
        <f t="shared" si="5"/>
        <v>1.793041353141681E-3</v>
      </c>
      <c r="M136" s="15">
        <v>8169.54</v>
      </c>
      <c r="N136" s="15">
        <f t="shared" si="6"/>
        <v>43019.54</v>
      </c>
      <c r="O136" s="59">
        <f t="shared" si="7"/>
        <v>9144.5400000000009</v>
      </c>
      <c r="P136" s="1"/>
      <c r="Q136" s="51"/>
      <c r="R136" s="52"/>
      <c r="S136" s="51"/>
    </row>
    <row r="137" spans="1:19" ht="15" customHeight="1" x14ac:dyDescent="0.35">
      <c r="A137" s="9" t="s">
        <v>283</v>
      </c>
      <c r="B137" s="10">
        <v>2128</v>
      </c>
      <c r="C137" s="11">
        <v>527</v>
      </c>
      <c r="D137" s="11"/>
      <c r="E137" s="11">
        <v>527</v>
      </c>
      <c r="F137" s="12">
        <v>20910</v>
      </c>
      <c r="G137" s="2">
        <f t="shared" si="4"/>
        <v>1.0921172999789255E-3</v>
      </c>
      <c r="H137" s="13" t="s">
        <v>284</v>
      </c>
      <c r="I137" s="14"/>
      <c r="J137" s="14"/>
      <c r="K137" s="15">
        <v>20910</v>
      </c>
      <c r="L137" s="16">
        <f t="shared" si="5"/>
        <v>1.0758248118850086E-3</v>
      </c>
      <c r="M137" s="15">
        <v>4901.7299999999996</v>
      </c>
      <c r="N137" s="15">
        <f t="shared" si="6"/>
        <v>25811.73</v>
      </c>
      <c r="O137" s="59">
        <f t="shared" si="7"/>
        <v>4901.7299999999996</v>
      </c>
      <c r="P137" s="1"/>
      <c r="Q137" s="51"/>
      <c r="R137" s="52"/>
      <c r="S137" s="51"/>
    </row>
    <row r="138" spans="1:19" ht="15" customHeight="1" x14ac:dyDescent="0.35">
      <c r="A138" s="9" t="s">
        <v>285</v>
      </c>
      <c r="B138" s="10">
        <v>2135</v>
      </c>
      <c r="C138" s="11">
        <v>282</v>
      </c>
      <c r="D138" s="11">
        <v>47</v>
      </c>
      <c r="E138" s="11">
        <v>329</v>
      </c>
      <c r="F138" s="12">
        <v>33665</v>
      </c>
      <c r="G138" s="2">
        <f t="shared" ref="G138:G201" si="8">F138/F$431</f>
        <v>1.7583036300234589E-3</v>
      </c>
      <c r="H138" s="13" t="s">
        <v>286</v>
      </c>
      <c r="I138" s="14">
        <v>1325</v>
      </c>
      <c r="J138" s="14"/>
      <c r="K138" s="15">
        <v>34990</v>
      </c>
      <c r="L138" s="16">
        <f t="shared" si="5"/>
        <v>1.8002443887066692E-3</v>
      </c>
      <c r="M138" s="15">
        <v>8202.36</v>
      </c>
      <c r="N138" s="15">
        <f t="shared" si="6"/>
        <v>43192.36</v>
      </c>
      <c r="O138" s="59">
        <f t="shared" si="7"/>
        <v>9527.36</v>
      </c>
      <c r="P138" s="1"/>
      <c r="Q138" s="51"/>
      <c r="R138" s="52"/>
      <c r="S138" s="51"/>
    </row>
    <row r="139" spans="1:19" ht="15" customHeight="1" x14ac:dyDescent="0.35">
      <c r="A139" s="9" t="s">
        <v>287</v>
      </c>
      <c r="B139" s="10">
        <v>2142</v>
      </c>
      <c r="C139" s="11">
        <v>134</v>
      </c>
      <c r="D139" s="11"/>
      <c r="E139" s="11">
        <v>134</v>
      </c>
      <c r="F139" s="12">
        <v>5370</v>
      </c>
      <c r="G139" s="2">
        <f t="shared" si="8"/>
        <v>2.8047201821553464E-4</v>
      </c>
      <c r="H139" s="13" t="s">
        <v>288</v>
      </c>
      <c r="I139" s="14"/>
      <c r="J139" s="14"/>
      <c r="K139" s="15">
        <v>5370</v>
      </c>
      <c r="L139" s="16">
        <f t="shared" ref="L139:L202" si="9">+K139/$K$431</f>
        <v>2.7628786417132934E-4</v>
      </c>
      <c r="M139" s="15">
        <v>1258.8399999999999</v>
      </c>
      <c r="N139" s="15">
        <f t="shared" ref="N139:N202" si="10">+K139+M139</f>
        <v>6628.84</v>
      </c>
      <c r="O139" s="59">
        <f t="shared" ref="O139:O202" si="11">SUM(N139-F139)</f>
        <v>1258.8400000000001</v>
      </c>
      <c r="P139" s="1"/>
      <c r="Q139" s="51"/>
      <c r="R139" s="52"/>
      <c r="S139" s="51"/>
    </row>
    <row r="140" spans="1:19" ht="15" customHeight="1" x14ac:dyDescent="0.35">
      <c r="A140" s="9" t="s">
        <v>289</v>
      </c>
      <c r="B140" s="10">
        <v>2177</v>
      </c>
      <c r="C140" s="11">
        <v>442</v>
      </c>
      <c r="D140" s="11">
        <v>132</v>
      </c>
      <c r="E140" s="11">
        <v>574</v>
      </c>
      <c r="F140" s="12">
        <v>16275</v>
      </c>
      <c r="G140" s="2">
        <f t="shared" si="8"/>
        <v>8.5003390995490248E-4</v>
      </c>
      <c r="H140" s="13" t="s">
        <v>290</v>
      </c>
      <c r="I140" s="14"/>
      <c r="J140" s="14"/>
      <c r="K140" s="15">
        <v>16275</v>
      </c>
      <c r="L140" s="16">
        <f t="shared" si="9"/>
        <v>8.3735288442986688E-4</v>
      </c>
      <c r="M140" s="15">
        <v>3815.19</v>
      </c>
      <c r="N140" s="15">
        <f t="shared" si="10"/>
        <v>20090.189999999999</v>
      </c>
      <c r="O140" s="59">
        <f t="shared" si="11"/>
        <v>3815.1899999999987</v>
      </c>
      <c r="P140" s="1"/>
      <c r="Q140" s="51"/>
      <c r="R140" s="52"/>
      <c r="S140" s="51"/>
    </row>
    <row r="141" spans="1:19" ht="15" customHeight="1" x14ac:dyDescent="0.35">
      <c r="A141" s="9" t="s">
        <v>291</v>
      </c>
      <c r="B141" s="10">
        <v>2184</v>
      </c>
      <c r="C141" s="11">
        <v>753</v>
      </c>
      <c r="D141" s="11">
        <v>32</v>
      </c>
      <c r="E141" s="11">
        <v>785</v>
      </c>
      <c r="F141" s="12">
        <v>18810</v>
      </c>
      <c r="G141" s="2">
        <f t="shared" si="8"/>
        <v>9.8243550514603485E-4</v>
      </c>
      <c r="H141" s="13" t="s">
        <v>292</v>
      </c>
      <c r="I141" s="14">
        <v>25</v>
      </c>
      <c r="J141" s="14">
        <v>0</v>
      </c>
      <c r="K141" s="15">
        <v>18835</v>
      </c>
      <c r="L141" s="16">
        <f t="shared" si="9"/>
        <v>9.6906553476107783E-4</v>
      </c>
      <c r="M141" s="15">
        <v>4415.3</v>
      </c>
      <c r="N141" s="15">
        <f t="shared" si="10"/>
        <v>23250.3</v>
      </c>
      <c r="O141" s="59">
        <f t="shared" si="11"/>
        <v>4440.2999999999993</v>
      </c>
      <c r="P141" s="1"/>
      <c r="Q141" s="51"/>
      <c r="R141" s="52"/>
      <c r="S141" s="51"/>
    </row>
    <row r="142" spans="1:19" ht="15" customHeight="1" x14ac:dyDescent="0.35">
      <c r="A142" s="9" t="s">
        <v>293</v>
      </c>
      <c r="B142" s="10">
        <v>2198</v>
      </c>
      <c r="C142" s="11">
        <v>562</v>
      </c>
      <c r="D142" s="11"/>
      <c r="E142" s="11">
        <v>562</v>
      </c>
      <c r="F142" s="12">
        <v>22305</v>
      </c>
      <c r="G142" s="2">
        <f t="shared" si="8"/>
        <v>1.1649773494036314E-3</v>
      </c>
      <c r="H142" s="13" t="s">
        <v>294</v>
      </c>
      <c r="I142" s="14"/>
      <c r="J142" s="14"/>
      <c r="K142" s="15">
        <v>22305</v>
      </c>
      <c r="L142" s="16">
        <f t="shared" si="9"/>
        <v>1.1475979162647117E-3</v>
      </c>
      <c r="M142" s="15">
        <v>5228.74</v>
      </c>
      <c r="N142" s="15">
        <f t="shared" si="10"/>
        <v>27533.739999999998</v>
      </c>
      <c r="O142" s="59">
        <f t="shared" si="11"/>
        <v>5228.739999999998</v>
      </c>
      <c r="P142" s="1"/>
      <c r="Q142" s="51"/>
      <c r="R142" s="52"/>
      <c r="S142" s="51"/>
    </row>
    <row r="143" spans="1:19" ht="15" customHeight="1" x14ac:dyDescent="0.35">
      <c r="A143" s="9" t="s">
        <v>295</v>
      </c>
      <c r="B143" s="10">
        <v>2212</v>
      </c>
      <c r="C143" s="11">
        <v>50</v>
      </c>
      <c r="D143" s="11"/>
      <c r="E143" s="11">
        <v>50</v>
      </c>
      <c r="F143" s="12">
        <v>3440</v>
      </c>
      <c r="G143" s="2">
        <f t="shared" si="8"/>
        <v>1.7966922582149706E-4</v>
      </c>
      <c r="H143" s="13" t="s">
        <v>296</v>
      </c>
      <c r="I143" s="14">
        <v>25</v>
      </c>
      <c r="J143" s="14"/>
      <c r="K143" s="15">
        <v>3465</v>
      </c>
      <c r="L143" s="16">
        <f t="shared" si="9"/>
        <v>1.7827513023345554E-4</v>
      </c>
      <c r="M143" s="15">
        <v>812.27</v>
      </c>
      <c r="N143" s="15">
        <f t="shared" si="10"/>
        <v>4277.2700000000004</v>
      </c>
      <c r="O143" s="59">
        <f t="shared" si="11"/>
        <v>837.27000000000044</v>
      </c>
      <c r="P143" s="1"/>
      <c r="Q143" s="51"/>
      <c r="R143" s="52"/>
      <c r="S143" s="51"/>
    </row>
    <row r="144" spans="1:19" ht="15" customHeight="1" x14ac:dyDescent="0.35">
      <c r="A144" s="9" t="s">
        <v>297</v>
      </c>
      <c r="B144" s="10">
        <v>2217</v>
      </c>
      <c r="C144" s="11">
        <v>859</v>
      </c>
      <c r="D144" s="11">
        <v>63</v>
      </c>
      <c r="E144" s="11">
        <v>922</v>
      </c>
      <c r="F144" s="12">
        <v>23810</v>
      </c>
      <c r="G144" s="2">
        <f t="shared" si="8"/>
        <v>1.2435826357005363E-3</v>
      </c>
      <c r="H144" s="13" t="s">
        <v>298</v>
      </c>
      <c r="I144" s="14"/>
      <c r="J144" s="14"/>
      <c r="K144" s="15">
        <v>23810</v>
      </c>
      <c r="L144" s="16">
        <f t="shared" si="9"/>
        <v>1.2250305485883336E-3</v>
      </c>
      <c r="M144" s="15">
        <v>5581.55</v>
      </c>
      <c r="N144" s="15">
        <f t="shared" si="10"/>
        <v>29391.55</v>
      </c>
      <c r="O144" s="59">
        <f t="shared" si="11"/>
        <v>5581.5499999999993</v>
      </c>
      <c r="P144" s="1"/>
      <c r="Q144" s="51"/>
      <c r="R144" s="52"/>
      <c r="S144" s="51"/>
    </row>
    <row r="145" spans="1:19" ht="15" customHeight="1" x14ac:dyDescent="0.35">
      <c r="A145" s="9" t="s">
        <v>299</v>
      </c>
      <c r="B145" s="10">
        <v>2226</v>
      </c>
      <c r="C145" s="11">
        <v>209</v>
      </c>
      <c r="D145" s="11"/>
      <c r="E145" s="11">
        <v>209</v>
      </c>
      <c r="F145" s="12">
        <v>6690</v>
      </c>
      <c r="G145" s="2">
        <f t="shared" si="8"/>
        <v>3.4941486068192307E-4</v>
      </c>
      <c r="H145" s="13" t="s">
        <v>300</v>
      </c>
      <c r="I145" s="14"/>
      <c r="J145" s="14"/>
      <c r="K145" s="15">
        <v>6690</v>
      </c>
      <c r="L145" s="16">
        <f t="shared" si="9"/>
        <v>3.4420219949836005E-4</v>
      </c>
      <c r="M145" s="15">
        <v>1568.27</v>
      </c>
      <c r="N145" s="15">
        <f t="shared" si="10"/>
        <v>8258.27</v>
      </c>
      <c r="O145" s="59">
        <f t="shared" si="11"/>
        <v>1568.2700000000004</v>
      </c>
      <c r="P145" s="1"/>
      <c r="Q145" s="51"/>
      <c r="R145" s="52"/>
      <c r="S145" s="51"/>
    </row>
    <row r="146" spans="1:19" ht="15" customHeight="1" x14ac:dyDescent="0.35">
      <c r="A146" s="9" t="s">
        <v>301</v>
      </c>
      <c r="B146" s="10">
        <v>2233</v>
      </c>
      <c r="C146" s="11">
        <v>696</v>
      </c>
      <c r="D146" s="11"/>
      <c r="E146" s="11">
        <v>696</v>
      </c>
      <c r="F146" s="12">
        <v>44930</v>
      </c>
      <c r="G146" s="2">
        <f t="shared" si="8"/>
        <v>2.346668115162751E-3</v>
      </c>
      <c r="H146" s="13" t="s">
        <v>302</v>
      </c>
      <c r="I146" s="14">
        <v>775</v>
      </c>
      <c r="J146" s="14"/>
      <c r="K146" s="15">
        <v>45705</v>
      </c>
      <c r="L146" s="16">
        <f t="shared" si="9"/>
        <v>2.3515338606984373E-3</v>
      </c>
      <c r="M146" s="15">
        <v>10714.18</v>
      </c>
      <c r="N146" s="15">
        <f t="shared" si="10"/>
        <v>56419.18</v>
      </c>
      <c r="O146" s="59">
        <f t="shared" si="11"/>
        <v>11489.18</v>
      </c>
      <c r="P146" s="1"/>
      <c r="Q146" s="51"/>
      <c r="R146" s="52"/>
      <c r="S146" s="51"/>
    </row>
    <row r="147" spans="1:19" ht="15" customHeight="1" x14ac:dyDescent="0.35">
      <c r="A147" s="9" t="s">
        <v>303</v>
      </c>
      <c r="B147" s="10">
        <v>2240</v>
      </c>
      <c r="C147" s="11">
        <v>255</v>
      </c>
      <c r="D147" s="11"/>
      <c r="E147" s="11">
        <v>255</v>
      </c>
      <c r="F147" s="12">
        <v>12655</v>
      </c>
      <c r="G147" s="2">
        <f t="shared" si="8"/>
        <v>6.6096338743344338E-4</v>
      </c>
      <c r="H147" s="13" t="s">
        <v>304</v>
      </c>
      <c r="I147" s="14">
        <v>0</v>
      </c>
      <c r="J147" s="14">
        <v>0</v>
      </c>
      <c r="K147" s="15">
        <v>12655</v>
      </c>
      <c r="L147" s="16">
        <f t="shared" si="9"/>
        <v>6.5110296482088885E-4</v>
      </c>
      <c r="M147" s="15">
        <v>2966.59</v>
      </c>
      <c r="N147" s="15">
        <f t="shared" si="10"/>
        <v>15621.59</v>
      </c>
      <c r="O147" s="59">
        <f t="shared" si="11"/>
        <v>2966.59</v>
      </c>
      <c r="P147" s="1"/>
      <c r="Q147" s="51"/>
      <c r="R147" s="52"/>
      <c r="S147" s="51"/>
    </row>
    <row r="148" spans="1:19" ht="15" customHeight="1" x14ac:dyDescent="0.35">
      <c r="A148" s="9" t="s">
        <v>305</v>
      </c>
      <c r="B148" s="10">
        <v>2289</v>
      </c>
      <c r="C148" s="17">
        <v>3065</v>
      </c>
      <c r="D148" s="11">
        <v>472</v>
      </c>
      <c r="E148" s="17">
        <v>3537</v>
      </c>
      <c r="F148" s="12">
        <v>115150</v>
      </c>
      <c r="G148" s="2">
        <f t="shared" si="8"/>
        <v>6.0142184166701706E-3</v>
      </c>
      <c r="H148" s="13" t="s">
        <v>306</v>
      </c>
      <c r="I148" s="14">
        <v>150</v>
      </c>
      <c r="J148" s="14"/>
      <c r="K148" s="15">
        <v>115300</v>
      </c>
      <c r="L148" s="16">
        <f t="shared" si="9"/>
        <v>5.9322142903080587E-3</v>
      </c>
      <c r="M148" s="15">
        <v>27028.65</v>
      </c>
      <c r="N148" s="15">
        <f t="shared" si="10"/>
        <v>142328.65</v>
      </c>
      <c r="O148" s="59">
        <f t="shared" si="11"/>
        <v>27178.649999999994</v>
      </c>
      <c r="P148" s="1"/>
      <c r="Q148" s="51"/>
      <c r="R148" s="52"/>
      <c r="S148" s="51"/>
    </row>
    <row r="149" spans="1:19" ht="15" customHeight="1" x14ac:dyDescent="0.35">
      <c r="A149" s="9" t="s">
        <v>307</v>
      </c>
      <c r="B149" s="10">
        <v>2296</v>
      </c>
      <c r="C149" s="11">
        <v>730</v>
      </c>
      <c r="D149" s="11"/>
      <c r="E149" s="11">
        <v>730</v>
      </c>
      <c r="F149" s="12">
        <v>12805</v>
      </c>
      <c r="G149" s="2">
        <f t="shared" si="8"/>
        <v>6.6879780135007847E-4</v>
      </c>
      <c r="H149" s="13" t="s">
        <v>308</v>
      </c>
      <c r="I149" s="14"/>
      <c r="J149" s="14"/>
      <c r="K149" s="15">
        <v>12805</v>
      </c>
      <c r="L149" s="16">
        <f t="shared" si="9"/>
        <v>6.5882050292623317E-4</v>
      </c>
      <c r="M149" s="15">
        <v>3001.75</v>
      </c>
      <c r="N149" s="15">
        <f t="shared" si="10"/>
        <v>15806.75</v>
      </c>
      <c r="O149" s="59">
        <f t="shared" si="11"/>
        <v>3001.75</v>
      </c>
      <c r="P149" s="1"/>
      <c r="Q149" s="51"/>
      <c r="R149" s="52"/>
      <c r="S149" s="51"/>
    </row>
    <row r="150" spans="1:19" ht="15" customHeight="1" x14ac:dyDescent="0.35">
      <c r="A150" s="9" t="s">
        <v>309</v>
      </c>
      <c r="B150" s="10">
        <v>2303</v>
      </c>
      <c r="C150" s="17">
        <v>1792</v>
      </c>
      <c r="D150" s="11"/>
      <c r="E150" s="17">
        <v>1792</v>
      </c>
      <c r="F150" s="12">
        <v>39240</v>
      </c>
      <c r="G150" s="2">
        <f t="shared" si="8"/>
        <v>2.049482680591728E-3</v>
      </c>
      <c r="H150" s="13" t="s">
        <v>310</v>
      </c>
      <c r="I150" s="14"/>
      <c r="J150" s="14"/>
      <c r="K150" s="15">
        <v>39240</v>
      </c>
      <c r="L150" s="16">
        <f t="shared" si="9"/>
        <v>2.0189079683580937E-3</v>
      </c>
      <c r="M150" s="15">
        <v>9198.65</v>
      </c>
      <c r="N150" s="15">
        <f t="shared" si="10"/>
        <v>48438.65</v>
      </c>
      <c r="O150" s="59">
        <f t="shared" si="11"/>
        <v>9198.6500000000015</v>
      </c>
      <c r="P150" s="1"/>
      <c r="Q150" s="51"/>
      <c r="R150" s="52"/>
      <c r="S150" s="51"/>
    </row>
    <row r="151" spans="1:19" ht="15" customHeight="1" x14ac:dyDescent="0.35">
      <c r="A151" s="9" t="s">
        <v>311</v>
      </c>
      <c r="B151" s="10">
        <v>2310</v>
      </c>
      <c r="C151" s="11">
        <v>63</v>
      </c>
      <c r="D151" s="11">
        <v>6</v>
      </c>
      <c r="E151" s="11">
        <v>69</v>
      </c>
      <c r="F151" s="12">
        <v>2655</v>
      </c>
      <c r="G151" s="2">
        <f t="shared" si="8"/>
        <v>1.3866912632444031E-4</v>
      </c>
      <c r="H151" s="13" t="s">
        <v>312</v>
      </c>
      <c r="I151" s="14"/>
      <c r="J151" s="14"/>
      <c r="K151" s="15">
        <v>2655</v>
      </c>
      <c r="L151" s="16">
        <f t="shared" si="9"/>
        <v>1.3660042446459578E-4</v>
      </c>
      <c r="M151" s="15">
        <v>622.39</v>
      </c>
      <c r="N151" s="15">
        <f t="shared" si="10"/>
        <v>3277.39</v>
      </c>
      <c r="O151" s="59">
        <f t="shared" si="11"/>
        <v>622.38999999999987</v>
      </c>
      <c r="P151" s="1"/>
      <c r="Q151" s="51"/>
      <c r="R151" s="52"/>
      <c r="S151" s="51"/>
    </row>
    <row r="152" spans="1:19" ht="15" customHeight="1" x14ac:dyDescent="0.35">
      <c r="A152" s="9" t="s">
        <v>313</v>
      </c>
      <c r="B152" s="10">
        <v>2394</v>
      </c>
      <c r="C152" s="11">
        <v>377</v>
      </c>
      <c r="D152" s="11"/>
      <c r="E152" s="11">
        <v>377</v>
      </c>
      <c r="F152" s="12">
        <v>14910</v>
      </c>
      <c r="G152" s="2">
        <f t="shared" si="8"/>
        <v>7.7874074331352357E-4</v>
      </c>
      <c r="H152" s="13" t="s">
        <v>314</v>
      </c>
      <c r="I152" s="14">
        <v>175</v>
      </c>
      <c r="J152" s="14"/>
      <c r="K152" s="15">
        <v>15085</v>
      </c>
      <c r="L152" s="16">
        <f t="shared" si="9"/>
        <v>7.7612708212746796E-4</v>
      </c>
      <c r="M152" s="15">
        <v>3536.23</v>
      </c>
      <c r="N152" s="15">
        <f t="shared" si="10"/>
        <v>18621.23</v>
      </c>
      <c r="O152" s="59">
        <f t="shared" si="11"/>
        <v>3711.2299999999996</v>
      </c>
      <c r="P152" s="1"/>
      <c r="Q152" s="51"/>
      <c r="R152" s="52"/>
      <c r="S152" s="51"/>
    </row>
    <row r="153" spans="1:19" ht="15" customHeight="1" x14ac:dyDescent="0.35">
      <c r="A153" s="9" t="s">
        <v>315</v>
      </c>
      <c r="B153" s="10">
        <v>2415</v>
      </c>
      <c r="C153" s="11">
        <v>79</v>
      </c>
      <c r="D153" s="11"/>
      <c r="E153" s="11">
        <v>79</v>
      </c>
      <c r="F153" s="12">
        <v>2810</v>
      </c>
      <c r="G153" s="2">
        <f t="shared" si="8"/>
        <v>1.4676468737162988E-4</v>
      </c>
      <c r="H153" s="13" t="s">
        <v>316</v>
      </c>
      <c r="I153" s="14"/>
      <c r="J153" s="14"/>
      <c r="K153" s="15">
        <v>2810</v>
      </c>
      <c r="L153" s="16">
        <f t="shared" si="9"/>
        <v>1.4457521384011833E-4</v>
      </c>
      <c r="M153" s="15">
        <v>658.72</v>
      </c>
      <c r="N153" s="15">
        <f t="shared" si="10"/>
        <v>3468.7200000000003</v>
      </c>
      <c r="O153" s="59">
        <f t="shared" si="11"/>
        <v>658.72000000000025</v>
      </c>
      <c r="P153" s="1"/>
      <c r="Q153" s="51"/>
      <c r="R153" s="52"/>
      <c r="S153" s="51"/>
    </row>
    <row r="154" spans="1:19" ht="15" customHeight="1" x14ac:dyDescent="0.35">
      <c r="A154" s="9" t="s">
        <v>317</v>
      </c>
      <c r="B154" s="10">
        <v>2420</v>
      </c>
      <c r="C154" s="17">
        <v>3716</v>
      </c>
      <c r="D154" s="11">
        <v>281</v>
      </c>
      <c r="E154" s="17">
        <v>3997</v>
      </c>
      <c r="F154" s="12">
        <v>131575</v>
      </c>
      <c r="G154" s="2">
        <f t="shared" si="8"/>
        <v>6.8720867405417082E-3</v>
      </c>
      <c r="H154" s="13" t="s">
        <v>318</v>
      </c>
      <c r="I154" s="14">
        <v>275</v>
      </c>
      <c r="J154" s="14"/>
      <c r="K154" s="15">
        <v>131850</v>
      </c>
      <c r="L154" s="16">
        <f t="shared" si="9"/>
        <v>6.7837159945977237E-3</v>
      </c>
      <c r="M154" s="15">
        <v>30908.31</v>
      </c>
      <c r="N154" s="15">
        <f t="shared" si="10"/>
        <v>162758.31</v>
      </c>
      <c r="O154" s="59">
        <f t="shared" si="11"/>
        <v>31183.309999999998</v>
      </c>
      <c r="P154" s="1"/>
      <c r="Q154" s="51"/>
      <c r="R154" s="52"/>
      <c r="S154" s="51"/>
    </row>
    <row r="155" spans="1:19" ht="15" customHeight="1" x14ac:dyDescent="0.35">
      <c r="A155" s="9" t="s">
        <v>319</v>
      </c>
      <c r="B155" s="10">
        <v>2422</v>
      </c>
      <c r="C155" s="11">
        <v>956</v>
      </c>
      <c r="D155" s="11"/>
      <c r="E155" s="11">
        <v>956</v>
      </c>
      <c r="F155" s="12">
        <v>51305</v>
      </c>
      <c r="G155" s="2">
        <f t="shared" si="8"/>
        <v>2.6796307066197403E-3</v>
      </c>
      <c r="H155" s="13" t="s">
        <v>320</v>
      </c>
      <c r="I155" s="14">
        <v>25</v>
      </c>
      <c r="J155" s="14"/>
      <c r="K155" s="15">
        <v>51330</v>
      </c>
      <c r="L155" s="16">
        <f t="shared" si="9"/>
        <v>2.640941539648852E-3</v>
      </c>
      <c r="M155" s="15">
        <v>12032.79</v>
      </c>
      <c r="N155" s="15">
        <f t="shared" si="10"/>
        <v>63362.79</v>
      </c>
      <c r="O155" s="59">
        <f t="shared" si="11"/>
        <v>12057.79</v>
      </c>
      <c r="P155" s="1"/>
      <c r="Q155" s="51"/>
      <c r="R155" s="52"/>
      <c r="S155" s="51"/>
    </row>
    <row r="156" spans="1:19" ht="15" customHeight="1" x14ac:dyDescent="0.35">
      <c r="A156" s="9" t="s">
        <v>321</v>
      </c>
      <c r="B156" s="10">
        <v>2436</v>
      </c>
      <c r="C156" s="11">
        <v>340</v>
      </c>
      <c r="D156" s="11"/>
      <c r="E156" s="11">
        <v>340</v>
      </c>
      <c r="F156" s="12">
        <v>42020</v>
      </c>
      <c r="G156" s="2">
        <f t="shared" si="8"/>
        <v>2.1946804851800308E-3</v>
      </c>
      <c r="H156" s="13" t="s">
        <v>322</v>
      </c>
      <c r="I156" s="14">
        <v>1875</v>
      </c>
      <c r="J156" s="14">
        <v>0</v>
      </c>
      <c r="K156" s="15">
        <v>43895</v>
      </c>
      <c r="L156" s="16">
        <f t="shared" si="9"/>
        <v>2.2584089008939484E-3</v>
      </c>
      <c r="M156" s="15">
        <v>10289.879999999999</v>
      </c>
      <c r="N156" s="15">
        <f t="shared" si="10"/>
        <v>54184.88</v>
      </c>
      <c r="O156" s="59">
        <f t="shared" si="11"/>
        <v>12164.879999999997</v>
      </c>
      <c r="P156" s="1"/>
      <c r="Q156" s="51"/>
      <c r="R156" s="52"/>
      <c r="S156" s="51"/>
    </row>
    <row r="157" spans="1:19" ht="15" customHeight="1" x14ac:dyDescent="0.35">
      <c r="A157" s="9" t="s">
        <v>323</v>
      </c>
      <c r="B157" s="10">
        <v>2443</v>
      </c>
      <c r="C157" s="11">
        <v>448</v>
      </c>
      <c r="D157" s="11">
        <v>32</v>
      </c>
      <c r="E157" s="11">
        <v>480</v>
      </c>
      <c r="F157" s="12">
        <v>14155</v>
      </c>
      <c r="G157" s="2">
        <f t="shared" si="8"/>
        <v>7.3930752659979386E-4</v>
      </c>
      <c r="H157" s="13" t="s">
        <v>324</v>
      </c>
      <c r="I157" s="14"/>
      <c r="J157" s="14"/>
      <c r="K157" s="15">
        <v>14155</v>
      </c>
      <c r="L157" s="16">
        <f t="shared" si="9"/>
        <v>7.2827834587433271E-4</v>
      </c>
      <c r="M157" s="15">
        <v>3318.22</v>
      </c>
      <c r="N157" s="15">
        <f t="shared" si="10"/>
        <v>17473.22</v>
      </c>
      <c r="O157" s="59">
        <f t="shared" si="11"/>
        <v>3318.2200000000012</v>
      </c>
      <c r="P157" s="1"/>
      <c r="Q157" s="51"/>
      <c r="R157" s="52"/>
      <c r="S157" s="51"/>
    </row>
    <row r="158" spans="1:19" ht="15" customHeight="1" x14ac:dyDescent="0.35">
      <c r="A158" s="9" t="s">
        <v>325</v>
      </c>
      <c r="B158" s="10">
        <v>2450</v>
      </c>
      <c r="C158" s="11">
        <v>609</v>
      </c>
      <c r="D158" s="11">
        <v>92</v>
      </c>
      <c r="E158" s="11">
        <v>701</v>
      </c>
      <c r="F158" s="12">
        <v>23695</v>
      </c>
      <c r="G158" s="2">
        <f t="shared" si="8"/>
        <v>1.2375762516977828E-3</v>
      </c>
      <c r="H158" s="13" t="s">
        <v>326</v>
      </c>
      <c r="I158" s="14">
        <v>25</v>
      </c>
      <c r="J158" s="14"/>
      <c r="K158" s="15">
        <v>23720</v>
      </c>
      <c r="L158" s="16">
        <f t="shared" si="9"/>
        <v>1.2204000257251271E-3</v>
      </c>
      <c r="M158" s="15">
        <v>5560.45</v>
      </c>
      <c r="N158" s="15">
        <f t="shared" si="10"/>
        <v>29280.45</v>
      </c>
      <c r="O158" s="59">
        <f t="shared" si="11"/>
        <v>5585.4500000000007</v>
      </c>
      <c r="P158" s="1"/>
      <c r="Q158" s="51"/>
      <c r="R158" s="52"/>
      <c r="S158" s="51"/>
    </row>
    <row r="159" spans="1:19" ht="15" customHeight="1" x14ac:dyDescent="0.35">
      <c r="A159" s="9" t="s">
        <v>327</v>
      </c>
      <c r="B159" s="10">
        <v>2460</v>
      </c>
      <c r="C159" s="11">
        <v>562</v>
      </c>
      <c r="D159" s="11">
        <v>25</v>
      </c>
      <c r="E159" s="11">
        <v>587</v>
      </c>
      <c r="F159" s="12">
        <v>15225</v>
      </c>
      <c r="G159" s="2">
        <f t="shared" si="8"/>
        <v>7.9519301253845717E-4</v>
      </c>
      <c r="H159" s="13" t="s">
        <v>328</v>
      </c>
      <c r="I159" s="14"/>
      <c r="J159" s="14"/>
      <c r="K159" s="15">
        <v>15225</v>
      </c>
      <c r="L159" s="16">
        <f t="shared" si="9"/>
        <v>7.8333011769245609E-4</v>
      </c>
      <c r="M159" s="15">
        <v>3569.05</v>
      </c>
      <c r="N159" s="15">
        <f t="shared" si="10"/>
        <v>18794.05</v>
      </c>
      <c r="O159" s="59">
        <f t="shared" si="11"/>
        <v>3569.0499999999993</v>
      </c>
      <c r="P159" s="1"/>
      <c r="Q159" s="51"/>
      <c r="R159" s="52"/>
      <c r="S159" s="51"/>
    </row>
    <row r="160" spans="1:19" ht="15" customHeight="1" x14ac:dyDescent="0.35">
      <c r="A160" s="9" t="s">
        <v>329</v>
      </c>
      <c r="B160" s="10">
        <v>2478</v>
      </c>
      <c r="C160" s="17">
        <v>1219</v>
      </c>
      <c r="D160" s="11">
        <v>9</v>
      </c>
      <c r="E160" s="17">
        <v>1228</v>
      </c>
      <c r="F160" s="12">
        <v>147105</v>
      </c>
      <c r="G160" s="2">
        <f t="shared" si="8"/>
        <v>7.6832097280439896E-3</v>
      </c>
      <c r="H160" s="13" t="s">
        <v>330</v>
      </c>
      <c r="I160" s="14">
        <v>6775</v>
      </c>
      <c r="J160" s="14"/>
      <c r="K160" s="15">
        <v>153880</v>
      </c>
      <c r="L160" s="16">
        <f t="shared" si="9"/>
        <v>7.9171650910026363E-3</v>
      </c>
      <c r="M160" s="15">
        <v>36072.58</v>
      </c>
      <c r="N160" s="15">
        <f t="shared" si="10"/>
        <v>189952.58000000002</v>
      </c>
      <c r="O160" s="59">
        <f t="shared" si="11"/>
        <v>42847.580000000016</v>
      </c>
      <c r="P160" s="1"/>
      <c r="Q160" s="51"/>
      <c r="R160" s="52"/>
      <c r="S160" s="51"/>
    </row>
    <row r="161" spans="1:19" ht="15" customHeight="1" x14ac:dyDescent="0.35">
      <c r="A161" s="9" t="s">
        <v>331</v>
      </c>
      <c r="B161" s="10">
        <v>2485</v>
      </c>
      <c r="C161" s="11">
        <v>294</v>
      </c>
      <c r="D161" s="11">
        <v>76</v>
      </c>
      <c r="E161" s="11">
        <v>370</v>
      </c>
      <c r="F161" s="12">
        <v>59175</v>
      </c>
      <c r="G161" s="2">
        <f t="shared" si="8"/>
        <v>3.0906762901125257E-3</v>
      </c>
      <c r="H161" s="13" t="s">
        <v>332</v>
      </c>
      <c r="I161" s="14">
        <v>2675</v>
      </c>
      <c r="J161" s="14"/>
      <c r="K161" s="15">
        <v>61850</v>
      </c>
      <c r="L161" s="16">
        <f t="shared" si="9"/>
        <v>3.1821982121036721E-3</v>
      </c>
      <c r="M161" s="15">
        <v>14498.89</v>
      </c>
      <c r="N161" s="15">
        <f t="shared" si="10"/>
        <v>76348.89</v>
      </c>
      <c r="O161" s="59">
        <f t="shared" si="11"/>
        <v>17173.89</v>
      </c>
      <c r="P161" s="1"/>
      <c r="Q161" s="51"/>
      <c r="R161" s="52"/>
      <c r="S161" s="51"/>
    </row>
    <row r="162" spans="1:19" ht="15" customHeight="1" x14ac:dyDescent="0.35">
      <c r="A162" s="9" t="s">
        <v>333</v>
      </c>
      <c r="B162" s="10">
        <v>2525</v>
      </c>
      <c r="C162" s="11">
        <v>275</v>
      </c>
      <c r="D162" s="11"/>
      <c r="E162" s="11">
        <v>275</v>
      </c>
      <c r="F162" s="12">
        <v>13050</v>
      </c>
      <c r="G162" s="2">
        <f t="shared" si="8"/>
        <v>6.81594010747249E-4</v>
      </c>
      <c r="H162" s="13" t="s">
        <v>334</v>
      </c>
      <c r="I162" s="14">
        <v>75</v>
      </c>
      <c r="J162" s="14"/>
      <c r="K162" s="15">
        <v>13125</v>
      </c>
      <c r="L162" s="16">
        <f t="shared" si="9"/>
        <v>6.7528458421763462E-4</v>
      </c>
      <c r="M162" s="15">
        <v>3076.77</v>
      </c>
      <c r="N162" s="15">
        <f t="shared" si="10"/>
        <v>16201.77</v>
      </c>
      <c r="O162" s="59">
        <f t="shared" si="11"/>
        <v>3151.7700000000004</v>
      </c>
      <c r="P162" s="1"/>
      <c r="Q162" s="51"/>
      <c r="R162" s="52"/>
      <c r="S162" s="51"/>
    </row>
    <row r="163" spans="1:19" ht="15" customHeight="1" x14ac:dyDescent="0.35">
      <c r="A163" s="9" t="s">
        <v>335</v>
      </c>
      <c r="B163" s="10">
        <v>2527</v>
      </c>
      <c r="C163" s="11">
        <v>146</v>
      </c>
      <c r="D163" s="11"/>
      <c r="E163" s="11">
        <v>146</v>
      </c>
      <c r="F163" s="12">
        <v>3635</v>
      </c>
      <c r="G163" s="2">
        <f t="shared" si="8"/>
        <v>1.8985396391312261E-4</v>
      </c>
      <c r="H163" s="13" t="s">
        <v>336</v>
      </c>
      <c r="I163" s="14"/>
      <c r="J163" s="14"/>
      <c r="K163" s="15">
        <v>3635</v>
      </c>
      <c r="L163" s="16">
        <f t="shared" si="9"/>
        <v>1.8702167341951251E-4</v>
      </c>
      <c r="M163" s="15">
        <v>852.12</v>
      </c>
      <c r="N163" s="15">
        <f t="shared" si="10"/>
        <v>4487.12</v>
      </c>
      <c r="O163" s="59">
        <f t="shared" si="11"/>
        <v>852.11999999999989</v>
      </c>
      <c r="P163" s="1"/>
      <c r="Q163" s="51"/>
      <c r="R163" s="52"/>
      <c r="S163" s="51"/>
    </row>
    <row r="164" spans="1:19" ht="15" customHeight="1" x14ac:dyDescent="0.35">
      <c r="A164" s="9" t="s">
        <v>337</v>
      </c>
      <c r="B164" s="10">
        <v>2534</v>
      </c>
      <c r="C164" s="11">
        <v>117</v>
      </c>
      <c r="D164" s="11">
        <v>18</v>
      </c>
      <c r="E164" s="11">
        <v>135</v>
      </c>
      <c r="F164" s="12">
        <v>5420</v>
      </c>
      <c r="G164" s="2">
        <f t="shared" si="8"/>
        <v>2.8308348952107965E-4</v>
      </c>
      <c r="H164" s="13" t="s">
        <v>338</v>
      </c>
      <c r="I164" s="14"/>
      <c r="J164" s="14"/>
      <c r="K164" s="15">
        <v>5420</v>
      </c>
      <c r="L164" s="16">
        <f t="shared" si="9"/>
        <v>2.7886037687311081E-4</v>
      </c>
      <c r="M164" s="15">
        <v>1270.56</v>
      </c>
      <c r="N164" s="15">
        <f t="shared" si="10"/>
        <v>6690.5599999999995</v>
      </c>
      <c r="O164" s="59">
        <f t="shared" si="11"/>
        <v>1270.5599999999995</v>
      </c>
      <c r="P164" s="1"/>
      <c r="Q164" s="51"/>
      <c r="R164" s="52"/>
      <c r="S164" s="51"/>
    </row>
    <row r="165" spans="1:19" ht="15" customHeight="1" x14ac:dyDescent="0.35">
      <c r="A165" s="9" t="s">
        <v>339</v>
      </c>
      <c r="B165" s="10">
        <v>2541</v>
      </c>
      <c r="C165" s="11">
        <v>154</v>
      </c>
      <c r="D165" s="11"/>
      <c r="E165" s="11">
        <v>154</v>
      </c>
      <c r="F165" s="12">
        <v>17275</v>
      </c>
      <c r="G165" s="2">
        <f t="shared" si="8"/>
        <v>9.0226333606580284E-4</v>
      </c>
      <c r="H165" s="13" t="s">
        <v>340</v>
      </c>
      <c r="I165" s="14">
        <v>625</v>
      </c>
      <c r="J165" s="14"/>
      <c r="K165" s="15">
        <v>17900</v>
      </c>
      <c r="L165" s="16">
        <f t="shared" si="9"/>
        <v>9.2095954723776449E-4</v>
      </c>
      <c r="M165" s="15">
        <v>4196.12</v>
      </c>
      <c r="N165" s="15">
        <f t="shared" si="10"/>
        <v>22096.12</v>
      </c>
      <c r="O165" s="59">
        <f t="shared" si="11"/>
        <v>4821.119999999999</v>
      </c>
      <c r="P165" s="1"/>
      <c r="Q165" s="51"/>
      <c r="R165" s="52"/>
      <c r="S165" s="51"/>
    </row>
    <row r="166" spans="1:19" ht="15" customHeight="1" x14ac:dyDescent="0.35">
      <c r="A166" s="9" t="s">
        <v>341</v>
      </c>
      <c r="B166" s="10">
        <v>2562</v>
      </c>
      <c r="C166" s="17">
        <v>2885</v>
      </c>
      <c r="D166" s="11">
        <v>43</v>
      </c>
      <c r="E166" s="17">
        <v>2928</v>
      </c>
      <c r="F166" s="12">
        <v>85820</v>
      </c>
      <c r="G166" s="2">
        <f t="shared" si="8"/>
        <v>4.4823293488374643E-3</v>
      </c>
      <c r="H166" s="13" t="s">
        <v>342</v>
      </c>
      <c r="I166" s="14">
        <v>100</v>
      </c>
      <c r="J166" s="14"/>
      <c r="K166" s="15">
        <v>85920</v>
      </c>
      <c r="L166" s="16">
        <f t="shared" si="9"/>
        <v>4.4206058267412694E-3</v>
      </c>
      <c r="M166" s="15">
        <v>20141.39</v>
      </c>
      <c r="N166" s="15">
        <f t="shared" si="10"/>
        <v>106061.39</v>
      </c>
      <c r="O166" s="59">
        <f t="shared" si="11"/>
        <v>20241.39</v>
      </c>
      <c r="P166" s="1"/>
      <c r="Q166" s="51"/>
      <c r="R166" s="52"/>
      <c r="S166" s="51"/>
    </row>
    <row r="167" spans="1:19" ht="15" customHeight="1" x14ac:dyDescent="0.35">
      <c r="A167" s="9" t="s">
        <v>343</v>
      </c>
      <c r="B167" s="10">
        <v>2570</v>
      </c>
      <c r="C167" s="11">
        <v>354</v>
      </c>
      <c r="D167" s="11">
        <v>46</v>
      </c>
      <c r="E167" s="11">
        <v>400</v>
      </c>
      <c r="F167" s="12">
        <v>14300</v>
      </c>
      <c r="G167" s="2">
        <f t="shared" si="8"/>
        <v>7.4688079338587436E-4</v>
      </c>
      <c r="H167" s="13" t="s">
        <v>344</v>
      </c>
      <c r="I167" s="14"/>
      <c r="J167" s="14"/>
      <c r="K167" s="15">
        <v>14300</v>
      </c>
      <c r="L167" s="16">
        <f t="shared" si="9"/>
        <v>7.3573863270949905E-4</v>
      </c>
      <c r="M167" s="15">
        <v>3352.21</v>
      </c>
      <c r="N167" s="15">
        <f t="shared" si="10"/>
        <v>17652.21</v>
      </c>
      <c r="O167" s="59">
        <f t="shared" si="11"/>
        <v>3352.2099999999991</v>
      </c>
      <c r="P167" s="1"/>
      <c r="Q167" s="51"/>
      <c r="R167" s="52"/>
      <c r="S167" s="51"/>
    </row>
    <row r="168" spans="1:19" ht="15" customHeight="1" x14ac:dyDescent="0.35">
      <c r="A168" s="9" t="s">
        <v>345</v>
      </c>
      <c r="B168" s="10">
        <v>2576</v>
      </c>
      <c r="C168" s="11">
        <v>224</v>
      </c>
      <c r="D168" s="11">
        <v>2</v>
      </c>
      <c r="E168" s="11">
        <v>226</v>
      </c>
      <c r="F168" s="12">
        <v>9985</v>
      </c>
      <c r="G168" s="2">
        <f t="shared" si="8"/>
        <v>5.2151081971733956E-4</v>
      </c>
      <c r="H168" s="13" t="s">
        <v>346</v>
      </c>
      <c r="I168" s="14"/>
      <c r="J168" s="14"/>
      <c r="K168" s="15">
        <v>9985</v>
      </c>
      <c r="L168" s="16">
        <f t="shared" si="9"/>
        <v>5.1373078654575854E-4</v>
      </c>
      <c r="M168" s="15">
        <v>2340.69</v>
      </c>
      <c r="N168" s="15">
        <f t="shared" si="10"/>
        <v>12325.69</v>
      </c>
      <c r="O168" s="59">
        <f t="shared" si="11"/>
        <v>2340.6900000000005</v>
      </c>
      <c r="P168" s="1"/>
      <c r="Q168" s="51"/>
      <c r="R168" s="52"/>
      <c r="S168" s="51"/>
    </row>
    <row r="169" spans="1:19" ht="15" customHeight="1" x14ac:dyDescent="0.35">
      <c r="A169" s="9" t="s">
        <v>347</v>
      </c>
      <c r="B169" s="10">
        <v>2583</v>
      </c>
      <c r="C169" s="17">
        <v>3208</v>
      </c>
      <c r="D169" s="11">
        <v>214</v>
      </c>
      <c r="E169" s="17">
        <v>3422</v>
      </c>
      <c r="F169" s="12">
        <v>130465</v>
      </c>
      <c r="G169" s="2">
        <f t="shared" si="8"/>
        <v>6.8141120775586086E-3</v>
      </c>
      <c r="H169" s="13" t="s">
        <v>348</v>
      </c>
      <c r="I169" s="14">
        <v>450</v>
      </c>
      <c r="J169" s="14"/>
      <c r="K169" s="15">
        <v>130915</v>
      </c>
      <c r="L169" s="16">
        <f t="shared" si="9"/>
        <v>6.73561000707441E-3</v>
      </c>
      <c r="M169" s="15">
        <v>30689.119999999999</v>
      </c>
      <c r="N169" s="15">
        <f t="shared" si="10"/>
        <v>161604.12</v>
      </c>
      <c r="O169" s="59">
        <f t="shared" si="11"/>
        <v>31139.119999999995</v>
      </c>
      <c r="P169" s="1"/>
      <c r="Q169" s="51"/>
      <c r="R169" s="52"/>
      <c r="S169" s="51"/>
    </row>
    <row r="170" spans="1:19" ht="15" customHeight="1" x14ac:dyDescent="0.35">
      <c r="A170" s="9" t="s">
        <v>349</v>
      </c>
      <c r="B170" s="10">
        <v>2604</v>
      </c>
      <c r="C170" s="17">
        <v>3935</v>
      </c>
      <c r="D170" s="11">
        <v>178</v>
      </c>
      <c r="E170" s="17">
        <v>4113</v>
      </c>
      <c r="F170" s="12">
        <v>116450</v>
      </c>
      <c r="G170" s="2">
        <f t="shared" si="8"/>
        <v>6.0821166706143404E-3</v>
      </c>
      <c r="H170" s="13" t="s">
        <v>350</v>
      </c>
      <c r="I170" s="14"/>
      <c r="J170" s="14"/>
      <c r="K170" s="15">
        <v>116450</v>
      </c>
      <c r="L170" s="16">
        <f t="shared" si="9"/>
        <v>5.9913820824490319E-3</v>
      </c>
      <c r="M170" s="15">
        <v>27298.23</v>
      </c>
      <c r="N170" s="15">
        <f t="shared" si="10"/>
        <v>143748.23000000001</v>
      </c>
      <c r="O170" s="59">
        <f t="shared" si="11"/>
        <v>27298.23000000001</v>
      </c>
      <c r="P170" s="1"/>
      <c r="Q170" s="51"/>
      <c r="R170" s="52"/>
      <c r="S170" s="51"/>
    </row>
    <row r="171" spans="1:19" ht="15" customHeight="1" x14ac:dyDescent="0.35">
      <c r="A171" s="9" t="s">
        <v>351</v>
      </c>
      <c r="B171" s="10">
        <v>2605</v>
      </c>
      <c r="C171" s="11">
        <v>261</v>
      </c>
      <c r="D171" s="11">
        <v>6</v>
      </c>
      <c r="E171" s="11">
        <v>267</v>
      </c>
      <c r="F171" s="12">
        <v>11335</v>
      </c>
      <c r="G171" s="2">
        <f t="shared" si="8"/>
        <v>5.9202054496705495E-4</v>
      </c>
      <c r="H171" s="13" t="s">
        <v>352</v>
      </c>
      <c r="I171" s="14"/>
      <c r="J171" s="14"/>
      <c r="K171" s="15">
        <v>11335</v>
      </c>
      <c r="L171" s="16">
        <f t="shared" si="9"/>
        <v>5.8318862949385808E-4</v>
      </c>
      <c r="M171" s="15">
        <v>2657.15</v>
      </c>
      <c r="N171" s="15">
        <f t="shared" si="10"/>
        <v>13992.15</v>
      </c>
      <c r="O171" s="59">
        <f t="shared" si="11"/>
        <v>2657.1499999999996</v>
      </c>
      <c r="P171" s="1"/>
      <c r="Q171" s="51"/>
      <c r="R171" s="52"/>
      <c r="S171" s="51"/>
    </row>
    <row r="172" spans="1:19" ht="15" customHeight="1" x14ac:dyDescent="0.35">
      <c r="A172" s="9" t="s">
        <v>353</v>
      </c>
      <c r="B172" s="10">
        <v>2611</v>
      </c>
      <c r="C172" s="17">
        <v>3005</v>
      </c>
      <c r="D172" s="11">
        <v>139</v>
      </c>
      <c r="E172" s="17">
        <v>3144</v>
      </c>
      <c r="F172" s="12">
        <v>122100</v>
      </c>
      <c r="G172" s="2">
        <f t="shared" si="8"/>
        <v>6.3772129281409271E-3</v>
      </c>
      <c r="H172" s="13" t="s">
        <v>354</v>
      </c>
      <c r="I172" s="14">
        <v>25</v>
      </c>
      <c r="J172" s="14"/>
      <c r="K172" s="15">
        <v>122125</v>
      </c>
      <c r="L172" s="16">
        <f t="shared" si="9"/>
        <v>6.2833622741012285E-3</v>
      </c>
      <c r="M172" s="15">
        <v>28628.57</v>
      </c>
      <c r="N172" s="15">
        <f t="shared" si="10"/>
        <v>150753.57</v>
      </c>
      <c r="O172" s="59">
        <f t="shared" si="11"/>
        <v>28653.570000000007</v>
      </c>
      <c r="P172" s="1"/>
      <c r="Q172" s="51"/>
      <c r="R172" s="52"/>
      <c r="S172" s="51"/>
    </row>
    <row r="173" spans="1:19" ht="15" customHeight="1" x14ac:dyDescent="0.35">
      <c r="A173" s="9" t="s">
        <v>355</v>
      </c>
      <c r="B173" s="10">
        <v>2618</v>
      </c>
      <c r="C173" s="11">
        <v>372</v>
      </c>
      <c r="D173" s="11"/>
      <c r="E173" s="11">
        <v>372</v>
      </c>
      <c r="F173" s="12">
        <v>24370</v>
      </c>
      <c r="G173" s="2">
        <f t="shared" si="8"/>
        <v>1.2728311143226404E-3</v>
      </c>
      <c r="H173" s="13" t="s">
        <v>356</v>
      </c>
      <c r="I173" s="14">
        <v>750</v>
      </c>
      <c r="J173" s="14"/>
      <c r="K173" s="15">
        <v>25120</v>
      </c>
      <c r="L173" s="16">
        <f t="shared" si="9"/>
        <v>1.292430381375008E-3</v>
      </c>
      <c r="M173" s="15">
        <v>5888.64</v>
      </c>
      <c r="N173" s="15">
        <f t="shared" si="10"/>
        <v>31008.639999999999</v>
      </c>
      <c r="O173" s="59">
        <f t="shared" si="11"/>
        <v>6638.6399999999994</v>
      </c>
      <c r="P173" s="1"/>
      <c r="Q173" s="51"/>
      <c r="R173" s="52"/>
      <c r="S173" s="51"/>
    </row>
    <row r="174" spans="1:19" ht="15" customHeight="1" x14ac:dyDescent="0.35">
      <c r="A174" s="9" t="s">
        <v>357</v>
      </c>
      <c r="B174" s="10">
        <v>2625</v>
      </c>
      <c r="C174" s="11">
        <v>155</v>
      </c>
      <c r="D174" s="11">
        <v>13</v>
      </c>
      <c r="E174" s="11">
        <v>168</v>
      </c>
      <c r="F174" s="12">
        <v>7670</v>
      </c>
      <c r="G174" s="2">
        <f t="shared" si="8"/>
        <v>4.0059969827060536E-4</v>
      </c>
      <c r="H174" s="13" t="s">
        <v>358</v>
      </c>
      <c r="I174" s="14"/>
      <c r="J174" s="14"/>
      <c r="K174" s="15">
        <v>7670</v>
      </c>
      <c r="L174" s="16">
        <f t="shared" si="9"/>
        <v>3.9462344845327672E-4</v>
      </c>
      <c r="M174" s="15">
        <v>1798</v>
      </c>
      <c r="N174" s="15">
        <f t="shared" si="10"/>
        <v>9468</v>
      </c>
      <c r="O174" s="59">
        <f t="shared" si="11"/>
        <v>1798</v>
      </c>
      <c r="P174" s="1"/>
      <c r="Q174" s="51"/>
      <c r="R174" s="52"/>
      <c r="S174" s="51"/>
    </row>
    <row r="175" spans="1:19" ht="15" customHeight="1" x14ac:dyDescent="0.35">
      <c r="A175" s="9" t="s">
        <v>359</v>
      </c>
      <c r="B175" s="10">
        <v>2632</v>
      </c>
      <c r="C175" s="11">
        <v>624</v>
      </c>
      <c r="D175" s="11">
        <v>70</v>
      </c>
      <c r="E175" s="11">
        <v>694</v>
      </c>
      <c r="F175" s="12">
        <v>13845</v>
      </c>
      <c r="G175" s="2">
        <f t="shared" si="8"/>
        <v>7.2311640450541473E-4</v>
      </c>
      <c r="H175" s="13" t="s">
        <v>360</v>
      </c>
      <c r="I175" s="14"/>
      <c r="J175" s="14"/>
      <c r="K175" s="15">
        <v>13845</v>
      </c>
      <c r="L175" s="16">
        <f t="shared" si="9"/>
        <v>7.1232876712328766E-4</v>
      </c>
      <c r="M175" s="15">
        <v>3245.55</v>
      </c>
      <c r="N175" s="15">
        <f t="shared" si="10"/>
        <v>17090.55</v>
      </c>
      <c r="O175" s="59">
        <f t="shared" si="11"/>
        <v>3245.5499999999993</v>
      </c>
      <c r="P175" s="1"/>
      <c r="Q175" s="51"/>
      <c r="R175" s="52"/>
      <c r="S175" s="51"/>
    </row>
    <row r="176" spans="1:19" ht="15" customHeight="1" x14ac:dyDescent="0.35">
      <c r="A176" s="9" t="s">
        <v>361</v>
      </c>
      <c r="B176" s="10">
        <v>2639</v>
      </c>
      <c r="C176" s="11">
        <v>254</v>
      </c>
      <c r="D176" s="11"/>
      <c r="E176" s="11">
        <v>254</v>
      </c>
      <c r="F176" s="12">
        <v>13350</v>
      </c>
      <c r="G176" s="2">
        <f t="shared" si="8"/>
        <v>6.9726283858051908E-4</v>
      </c>
      <c r="H176" s="13" t="s">
        <v>362</v>
      </c>
      <c r="I176" s="14">
        <v>25</v>
      </c>
      <c r="J176" s="14"/>
      <c r="K176" s="15">
        <v>13375</v>
      </c>
      <c r="L176" s="16">
        <f t="shared" si="9"/>
        <v>6.8814714772654189E-4</v>
      </c>
      <c r="M176" s="15">
        <v>3135.37</v>
      </c>
      <c r="N176" s="15">
        <f t="shared" si="10"/>
        <v>16510.37</v>
      </c>
      <c r="O176" s="59">
        <f t="shared" si="11"/>
        <v>3160.369999999999</v>
      </c>
      <c r="P176" s="1"/>
      <c r="Q176" s="51"/>
      <c r="R176" s="52"/>
      <c r="S176" s="51"/>
    </row>
    <row r="177" spans="1:19" ht="15" customHeight="1" x14ac:dyDescent="0.35">
      <c r="A177" s="9" t="s">
        <v>363</v>
      </c>
      <c r="B177" s="10">
        <v>2646</v>
      </c>
      <c r="C177" s="11">
        <v>615</v>
      </c>
      <c r="D177" s="11"/>
      <c r="E177" s="11">
        <v>615</v>
      </c>
      <c r="F177" s="12">
        <v>34615</v>
      </c>
      <c r="G177" s="2">
        <f t="shared" si="8"/>
        <v>1.8079215848288142E-3</v>
      </c>
      <c r="H177" s="13" t="s">
        <v>364</v>
      </c>
      <c r="I177" s="14">
        <v>125</v>
      </c>
      <c r="J177" s="25">
        <v>-1035</v>
      </c>
      <c r="K177" s="15">
        <v>33705</v>
      </c>
      <c r="L177" s="16">
        <f t="shared" si="9"/>
        <v>1.7341308122708855E-3</v>
      </c>
      <c r="M177" s="15">
        <v>7901.13</v>
      </c>
      <c r="N177" s="15">
        <f t="shared" si="10"/>
        <v>41606.129999999997</v>
      </c>
      <c r="O177" s="59">
        <f t="shared" si="11"/>
        <v>6991.1299999999974</v>
      </c>
      <c r="P177" s="1"/>
      <c r="Q177" s="51"/>
      <c r="R177" s="52"/>
      <c r="S177" s="51"/>
    </row>
    <row r="178" spans="1:19" ht="15" customHeight="1" x14ac:dyDescent="0.35">
      <c r="A178" s="9" t="s">
        <v>365</v>
      </c>
      <c r="B178" s="10">
        <v>2660</v>
      </c>
      <c r="C178" s="11">
        <v>177</v>
      </c>
      <c r="D178" s="11">
        <v>5</v>
      </c>
      <c r="E178" s="11">
        <v>182</v>
      </c>
      <c r="F178" s="12">
        <v>11230</v>
      </c>
      <c r="G178" s="2">
        <f t="shared" si="8"/>
        <v>5.8653645522541045E-4</v>
      </c>
      <c r="H178" s="13" t="s">
        <v>366</v>
      </c>
      <c r="I178" s="14">
        <v>200</v>
      </c>
      <c r="J178" s="14"/>
      <c r="K178" s="15">
        <v>11430</v>
      </c>
      <c r="L178" s="16">
        <f t="shared" si="9"/>
        <v>5.8807640362724294E-4</v>
      </c>
      <c r="M178" s="15">
        <v>2679.42</v>
      </c>
      <c r="N178" s="15">
        <f t="shared" si="10"/>
        <v>14109.42</v>
      </c>
      <c r="O178" s="59">
        <f t="shared" si="11"/>
        <v>2879.42</v>
      </c>
      <c r="P178" s="1"/>
      <c r="Q178" s="51"/>
      <c r="R178" s="52"/>
      <c r="S178" s="51"/>
    </row>
    <row r="179" spans="1:19" ht="15" customHeight="1" x14ac:dyDescent="0.35">
      <c r="A179" s="9" t="s">
        <v>367</v>
      </c>
      <c r="B179" s="10">
        <v>2695</v>
      </c>
      <c r="C179" s="11">
        <v>489</v>
      </c>
      <c r="D179" s="11">
        <v>2</v>
      </c>
      <c r="E179" s="11">
        <v>491</v>
      </c>
      <c r="F179" s="12">
        <v>19985</v>
      </c>
      <c r="G179" s="2">
        <f t="shared" si="8"/>
        <v>1.0438050808263427E-3</v>
      </c>
      <c r="H179" s="13" t="s">
        <v>368</v>
      </c>
      <c r="I179" s="14">
        <v>50</v>
      </c>
      <c r="J179" s="14"/>
      <c r="K179" s="15">
        <v>20035</v>
      </c>
      <c r="L179" s="16">
        <f t="shared" si="9"/>
        <v>1.0308058396038329E-3</v>
      </c>
      <c r="M179" s="15">
        <v>4696.6099999999997</v>
      </c>
      <c r="N179" s="15">
        <f t="shared" si="10"/>
        <v>24731.61</v>
      </c>
      <c r="O179" s="59">
        <f t="shared" si="11"/>
        <v>4746.6100000000006</v>
      </c>
      <c r="P179" s="1"/>
      <c r="Q179" s="51"/>
      <c r="R179" s="52"/>
      <c r="S179" s="51"/>
    </row>
    <row r="180" spans="1:19" ht="15" customHeight="1" x14ac:dyDescent="0.35">
      <c r="A180" s="9" t="s">
        <v>369</v>
      </c>
      <c r="B180" s="10">
        <v>2702</v>
      </c>
      <c r="C180" s="11">
        <v>511</v>
      </c>
      <c r="D180" s="11">
        <v>29</v>
      </c>
      <c r="E180" s="11">
        <v>540</v>
      </c>
      <c r="F180" s="12">
        <v>43135</v>
      </c>
      <c r="G180" s="2">
        <f t="shared" si="8"/>
        <v>2.2529162952936847E-3</v>
      </c>
      <c r="H180" s="13" t="s">
        <v>370</v>
      </c>
      <c r="I180" s="14">
        <v>1400</v>
      </c>
      <c r="J180" s="14"/>
      <c r="K180" s="15">
        <v>44535</v>
      </c>
      <c r="L180" s="16">
        <f t="shared" si="9"/>
        <v>2.2913370634767508E-3</v>
      </c>
      <c r="M180" s="15">
        <v>10439.9</v>
      </c>
      <c r="N180" s="15">
        <f t="shared" si="10"/>
        <v>54974.9</v>
      </c>
      <c r="O180" s="59">
        <f t="shared" si="11"/>
        <v>11839.900000000001</v>
      </c>
      <c r="P180" s="1"/>
      <c r="Q180" s="51"/>
      <c r="R180" s="52"/>
      <c r="S180" s="51"/>
    </row>
    <row r="181" spans="1:19" ht="15" customHeight="1" x14ac:dyDescent="0.35">
      <c r="A181" s="9" t="s">
        <v>371</v>
      </c>
      <c r="B181" s="10">
        <v>2730</v>
      </c>
      <c r="C181" s="11">
        <v>201</v>
      </c>
      <c r="D181" s="11">
        <v>51</v>
      </c>
      <c r="E181" s="11">
        <v>252</v>
      </c>
      <c r="F181" s="12">
        <v>23075</v>
      </c>
      <c r="G181" s="2">
        <f t="shared" si="8"/>
        <v>1.2051940075090246E-3</v>
      </c>
      <c r="H181" s="13" t="s">
        <v>372</v>
      </c>
      <c r="I181" s="14">
        <v>1075</v>
      </c>
      <c r="J181" s="14"/>
      <c r="K181" s="15">
        <v>24150</v>
      </c>
      <c r="L181" s="16">
        <f t="shared" si="9"/>
        <v>1.2425236349604477E-3</v>
      </c>
      <c r="M181" s="15">
        <v>5661.25</v>
      </c>
      <c r="N181" s="15">
        <f t="shared" si="10"/>
        <v>29811.25</v>
      </c>
      <c r="O181" s="59">
        <f t="shared" si="11"/>
        <v>6736.25</v>
      </c>
      <c r="P181" s="1"/>
      <c r="Q181" s="51"/>
      <c r="R181" s="52"/>
      <c r="S181" s="51"/>
    </row>
    <row r="182" spans="1:19" ht="15" customHeight="1" x14ac:dyDescent="0.35">
      <c r="A182" s="9" t="s">
        <v>373</v>
      </c>
      <c r="B182" s="10">
        <v>2737</v>
      </c>
      <c r="C182" s="11">
        <v>205</v>
      </c>
      <c r="D182" s="11"/>
      <c r="E182" s="11">
        <v>205</v>
      </c>
      <c r="F182" s="12">
        <v>6690</v>
      </c>
      <c r="G182" s="2">
        <f t="shared" si="8"/>
        <v>3.4941486068192307E-4</v>
      </c>
      <c r="H182" s="13" t="s">
        <v>374</v>
      </c>
      <c r="I182" s="14"/>
      <c r="J182" s="14"/>
      <c r="K182" s="15">
        <v>6690</v>
      </c>
      <c r="L182" s="16">
        <f t="shared" si="9"/>
        <v>3.4420219949836005E-4</v>
      </c>
      <c r="M182" s="15">
        <v>1568.27</v>
      </c>
      <c r="N182" s="15">
        <f t="shared" si="10"/>
        <v>8258.27</v>
      </c>
      <c r="O182" s="59">
        <f t="shared" si="11"/>
        <v>1568.2700000000004</v>
      </c>
      <c r="P182" s="1"/>
      <c r="Q182" s="51"/>
      <c r="R182" s="52"/>
      <c r="S182" s="51"/>
    </row>
    <row r="183" spans="1:19" ht="15" customHeight="1" x14ac:dyDescent="0.35">
      <c r="A183" s="9" t="s">
        <v>375</v>
      </c>
      <c r="B183" s="10">
        <v>2744</v>
      </c>
      <c r="C183" s="11">
        <v>337</v>
      </c>
      <c r="D183" s="11">
        <v>7</v>
      </c>
      <c r="E183" s="11">
        <v>344</v>
      </c>
      <c r="F183" s="12">
        <v>31685</v>
      </c>
      <c r="G183" s="2">
        <f t="shared" si="8"/>
        <v>1.6548893663238763E-3</v>
      </c>
      <c r="H183" s="13" t="s">
        <v>376</v>
      </c>
      <c r="I183" s="14">
        <v>400</v>
      </c>
      <c r="J183" s="14"/>
      <c r="K183" s="15">
        <v>32085</v>
      </c>
      <c r="L183" s="16">
        <f t="shared" si="9"/>
        <v>1.6507814007331661E-3</v>
      </c>
      <c r="M183" s="15">
        <v>7521.37</v>
      </c>
      <c r="N183" s="15">
        <f t="shared" si="10"/>
        <v>39606.370000000003</v>
      </c>
      <c r="O183" s="59">
        <f t="shared" si="11"/>
        <v>7921.3700000000026</v>
      </c>
      <c r="P183" s="1"/>
      <c r="Q183" s="51"/>
      <c r="R183" s="52"/>
      <c r="S183" s="51"/>
    </row>
    <row r="184" spans="1:19" ht="15" customHeight="1" x14ac:dyDescent="0.35">
      <c r="A184" s="9" t="s">
        <v>377</v>
      </c>
      <c r="B184" s="10">
        <v>2758</v>
      </c>
      <c r="C184" s="17">
        <v>1587</v>
      </c>
      <c r="D184" s="11">
        <v>85</v>
      </c>
      <c r="E184" s="17">
        <v>1672</v>
      </c>
      <c r="F184" s="12">
        <v>72500</v>
      </c>
      <c r="G184" s="2">
        <f t="shared" si="8"/>
        <v>3.7866333930402724E-3</v>
      </c>
      <c r="H184" s="13" t="s">
        <v>378</v>
      </c>
      <c r="I184" s="14">
        <v>25</v>
      </c>
      <c r="J184" s="14"/>
      <c r="K184" s="15">
        <v>72525</v>
      </c>
      <c r="L184" s="16">
        <f t="shared" si="9"/>
        <v>3.731429673934015E-3</v>
      </c>
      <c r="M184" s="15">
        <v>17001.330000000002</v>
      </c>
      <c r="N184" s="15">
        <f t="shared" si="10"/>
        <v>89526.33</v>
      </c>
      <c r="O184" s="59">
        <f t="shared" si="11"/>
        <v>17026.330000000002</v>
      </c>
      <c r="P184" s="1"/>
      <c r="Q184" s="51"/>
      <c r="R184" s="52"/>
      <c r="S184" s="51"/>
    </row>
    <row r="185" spans="1:19" ht="15" customHeight="1" x14ac:dyDescent="0.35">
      <c r="A185" s="9" t="s">
        <v>379</v>
      </c>
      <c r="B185" s="10">
        <v>2793</v>
      </c>
      <c r="C185" s="17">
        <v>5901</v>
      </c>
      <c r="D185" s="11">
        <v>542</v>
      </c>
      <c r="E185" s="17">
        <v>6443</v>
      </c>
      <c r="F185" s="12">
        <v>200580</v>
      </c>
      <c r="G185" s="2">
        <f t="shared" si="8"/>
        <v>1.0476178289324383E-2</v>
      </c>
      <c r="H185" s="13" t="s">
        <v>380</v>
      </c>
      <c r="I185" s="14"/>
      <c r="J185" s="14"/>
      <c r="K185" s="15">
        <v>200580</v>
      </c>
      <c r="L185" s="16">
        <f t="shared" si="9"/>
        <v>1.0319891954466524E-2</v>
      </c>
      <c r="M185" s="15">
        <v>47020.01</v>
      </c>
      <c r="N185" s="15">
        <f t="shared" si="10"/>
        <v>247600.01</v>
      </c>
      <c r="O185" s="59">
        <f t="shared" si="11"/>
        <v>47020.010000000009</v>
      </c>
      <c r="P185" s="1"/>
      <c r="Q185" s="51"/>
      <c r="R185" s="52"/>
      <c r="S185" s="51"/>
    </row>
    <row r="186" spans="1:19" ht="15" customHeight="1" x14ac:dyDescent="0.35">
      <c r="A186" s="9" t="s">
        <v>381</v>
      </c>
      <c r="B186" s="10">
        <v>2800</v>
      </c>
      <c r="C186" s="11">
        <v>920</v>
      </c>
      <c r="D186" s="11">
        <v>89</v>
      </c>
      <c r="E186" s="17">
        <v>1009</v>
      </c>
      <c r="F186" s="12">
        <v>65800</v>
      </c>
      <c r="G186" s="2">
        <f t="shared" si="8"/>
        <v>3.4366962380972402E-3</v>
      </c>
      <c r="H186" s="13" t="s">
        <v>382</v>
      </c>
      <c r="I186" s="14">
        <v>475</v>
      </c>
      <c r="J186" s="14"/>
      <c r="K186" s="15">
        <v>66275</v>
      </c>
      <c r="L186" s="16">
        <f t="shared" si="9"/>
        <v>3.4098655862113319E-3</v>
      </c>
      <c r="M186" s="15">
        <v>15536.2</v>
      </c>
      <c r="N186" s="15">
        <f t="shared" si="10"/>
        <v>81811.199999999997</v>
      </c>
      <c r="O186" s="59">
        <f t="shared" si="11"/>
        <v>16011.199999999997</v>
      </c>
      <c r="P186" s="1"/>
      <c r="Q186" s="51"/>
      <c r="R186" s="52"/>
      <c r="S186" s="51"/>
    </row>
    <row r="187" spans="1:19" ht="15" customHeight="1" x14ac:dyDescent="0.35">
      <c r="A187" s="9" t="s">
        <v>383</v>
      </c>
      <c r="B187" s="10">
        <v>2814</v>
      </c>
      <c r="C187" s="11">
        <v>360</v>
      </c>
      <c r="D187" s="11">
        <v>52</v>
      </c>
      <c r="E187" s="11">
        <v>412</v>
      </c>
      <c r="F187" s="12">
        <v>40210</v>
      </c>
      <c r="G187" s="2">
        <f t="shared" si="8"/>
        <v>2.1001452239193014E-3</v>
      </c>
      <c r="H187" s="13" t="s">
        <v>384</v>
      </c>
      <c r="I187" s="14">
        <v>1100</v>
      </c>
      <c r="J187" s="14"/>
      <c r="K187" s="15">
        <v>41310</v>
      </c>
      <c r="L187" s="16">
        <f t="shared" si="9"/>
        <v>2.1254099942118465E-3</v>
      </c>
      <c r="M187" s="15">
        <v>9683.9</v>
      </c>
      <c r="N187" s="15">
        <f t="shared" si="10"/>
        <v>50993.9</v>
      </c>
      <c r="O187" s="59">
        <f t="shared" si="11"/>
        <v>10783.900000000001</v>
      </c>
      <c r="P187" s="1"/>
      <c r="Q187" s="51"/>
      <c r="R187" s="52"/>
      <c r="S187" s="51"/>
    </row>
    <row r="188" spans="1:19" ht="15" customHeight="1" x14ac:dyDescent="0.35">
      <c r="A188" s="9" t="s">
        <v>385</v>
      </c>
      <c r="B188" s="10">
        <v>2828</v>
      </c>
      <c r="C188" s="11">
        <v>537</v>
      </c>
      <c r="D188" s="11">
        <v>77</v>
      </c>
      <c r="E188" s="11">
        <v>614</v>
      </c>
      <c r="F188" s="12">
        <v>49050</v>
      </c>
      <c r="G188" s="2">
        <f t="shared" si="8"/>
        <v>2.5618533507396602E-3</v>
      </c>
      <c r="H188" s="13" t="s">
        <v>386</v>
      </c>
      <c r="I188" s="14">
        <v>1450</v>
      </c>
      <c r="J188" s="14"/>
      <c r="K188" s="15">
        <v>50500</v>
      </c>
      <c r="L188" s="16">
        <f t="shared" si="9"/>
        <v>2.5982378287992798E-3</v>
      </c>
      <c r="M188" s="15">
        <v>11838.22</v>
      </c>
      <c r="N188" s="15">
        <f t="shared" si="10"/>
        <v>62338.22</v>
      </c>
      <c r="O188" s="59">
        <f t="shared" si="11"/>
        <v>13288.220000000001</v>
      </c>
      <c r="P188" s="1"/>
      <c r="Q188" s="51"/>
      <c r="R188" s="52"/>
      <c r="S188" s="51"/>
    </row>
    <row r="189" spans="1:19" ht="15" customHeight="1" x14ac:dyDescent="0.35">
      <c r="A189" s="9" t="s">
        <v>387</v>
      </c>
      <c r="B189" s="10">
        <v>2835</v>
      </c>
      <c r="C189" s="17">
        <v>2567</v>
      </c>
      <c r="D189" s="11">
        <v>49</v>
      </c>
      <c r="E189" s="17">
        <v>2616</v>
      </c>
      <c r="F189" s="12">
        <v>66175</v>
      </c>
      <c r="G189" s="2">
        <f t="shared" si="8"/>
        <v>3.456282272888828E-3</v>
      </c>
      <c r="H189" s="13" t="s">
        <v>388</v>
      </c>
      <c r="I189" s="14"/>
      <c r="J189" s="14"/>
      <c r="K189" s="15">
        <v>66175</v>
      </c>
      <c r="L189" s="16">
        <f t="shared" si="9"/>
        <v>3.4047205608077691E-3</v>
      </c>
      <c r="M189" s="15">
        <v>15512.76</v>
      </c>
      <c r="N189" s="15">
        <f t="shared" si="10"/>
        <v>81687.759999999995</v>
      </c>
      <c r="O189" s="59">
        <f t="shared" si="11"/>
        <v>15512.759999999995</v>
      </c>
      <c r="P189" s="1"/>
      <c r="Q189" s="51"/>
      <c r="R189" s="52"/>
      <c r="S189" s="51"/>
    </row>
    <row r="190" spans="1:19" ht="15" customHeight="1" x14ac:dyDescent="0.35">
      <c r="A190" s="9" t="s">
        <v>389</v>
      </c>
      <c r="B190" s="10">
        <v>2842</v>
      </c>
      <c r="C190" s="11">
        <v>148</v>
      </c>
      <c r="D190" s="11"/>
      <c r="E190" s="11">
        <v>148</v>
      </c>
      <c r="F190" s="12">
        <v>2420</v>
      </c>
      <c r="G190" s="2">
        <f t="shared" si="8"/>
        <v>1.2639521118837875E-4</v>
      </c>
      <c r="H190" s="13" t="s">
        <v>390</v>
      </c>
      <c r="I190" s="14"/>
      <c r="J190" s="14"/>
      <c r="K190" s="15">
        <v>2420</v>
      </c>
      <c r="L190" s="16">
        <f t="shared" si="9"/>
        <v>1.245096147662229E-4</v>
      </c>
      <c r="M190" s="15">
        <v>567.29999999999995</v>
      </c>
      <c r="N190" s="15">
        <f t="shared" si="10"/>
        <v>2987.3</v>
      </c>
      <c r="O190" s="59">
        <f t="shared" si="11"/>
        <v>567.30000000000018</v>
      </c>
      <c r="P190" s="1"/>
      <c r="Q190" s="51"/>
      <c r="R190" s="52"/>
      <c r="S190" s="51"/>
    </row>
    <row r="191" spans="1:19" ht="15" customHeight="1" x14ac:dyDescent="0.35">
      <c r="A191" s="9" t="s">
        <v>391</v>
      </c>
      <c r="B191" s="10">
        <v>2849</v>
      </c>
      <c r="C191" s="17">
        <v>1041</v>
      </c>
      <c r="D191" s="11">
        <v>91</v>
      </c>
      <c r="E191" s="17">
        <v>1132</v>
      </c>
      <c r="F191" s="12">
        <v>55140</v>
      </c>
      <c r="G191" s="2">
        <f t="shared" si="8"/>
        <v>2.8799305557550428E-3</v>
      </c>
      <c r="H191" s="13" t="s">
        <v>392</v>
      </c>
      <c r="I191" s="14">
        <v>650</v>
      </c>
      <c r="J191" s="14"/>
      <c r="K191" s="15">
        <v>55790</v>
      </c>
      <c r="L191" s="16">
        <f t="shared" si="9"/>
        <v>2.8704096726477587E-3</v>
      </c>
      <c r="M191" s="15">
        <v>13078.3</v>
      </c>
      <c r="N191" s="15">
        <f t="shared" si="10"/>
        <v>68868.3</v>
      </c>
      <c r="O191" s="59">
        <f t="shared" si="11"/>
        <v>13728.300000000003</v>
      </c>
      <c r="P191" s="1"/>
      <c r="Q191" s="51"/>
      <c r="R191" s="52"/>
      <c r="S191" s="51"/>
    </row>
    <row r="192" spans="1:19" ht="15" customHeight="1" x14ac:dyDescent="0.35">
      <c r="A192" s="9" t="s">
        <v>393</v>
      </c>
      <c r="B192" s="10">
        <v>2856</v>
      </c>
      <c r="C192" s="11">
        <v>471</v>
      </c>
      <c r="D192" s="11">
        <v>19</v>
      </c>
      <c r="E192" s="11">
        <v>490</v>
      </c>
      <c r="F192" s="12">
        <v>15275</v>
      </c>
      <c r="G192" s="2">
        <f t="shared" si="8"/>
        <v>7.9780448384400224E-4</v>
      </c>
      <c r="H192" s="13" t="s">
        <v>394</v>
      </c>
      <c r="I192" s="14">
        <v>175</v>
      </c>
      <c r="J192" s="14"/>
      <c r="K192" s="15">
        <v>15450</v>
      </c>
      <c r="L192" s="16">
        <f t="shared" si="9"/>
        <v>7.9490642485047268E-4</v>
      </c>
      <c r="M192" s="15">
        <v>3621.79</v>
      </c>
      <c r="N192" s="15">
        <f t="shared" si="10"/>
        <v>19071.79</v>
      </c>
      <c r="O192" s="59">
        <f t="shared" si="11"/>
        <v>3796.7900000000009</v>
      </c>
      <c r="P192" s="1"/>
      <c r="Q192" s="51"/>
      <c r="R192" s="52"/>
      <c r="S192" s="51"/>
    </row>
    <row r="193" spans="1:19" ht="15" customHeight="1" x14ac:dyDescent="0.35">
      <c r="A193" s="9" t="s">
        <v>395</v>
      </c>
      <c r="B193" s="10">
        <v>2863</v>
      </c>
      <c r="C193" s="11">
        <v>188</v>
      </c>
      <c r="D193" s="11"/>
      <c r="E193" s="11">
        <v>188</v>
      </c>
      <c r="F193" s="12">
        <v>9870</v>
      </c>
      <c r="G193" s="2">
        <f t="shared" si="8"/>
        <v>5.1550443571458601E-4</v>
      </c>
      <c r="H193" s="13" t="s">
        <v>396</v>
      </c>
      <c r="I193" s="14">
        <v>75</v>
      </c>
      <c r="J193" s="14"/>
      <c r="K193" s="15">
        <v>9945</v>
      </c>
      <c r="L193" s="16">
        <f t="shared" si="9"/>
        <v>5.1167277638433336E-4</v>
      </c>
      <c r="M193" s="15">
        <v>2331.31</v>
      </c>
      <c r="N193" s="15">
        <f t="shared" si="10"/>
        <v>12276.31</v>
      </c>
      <c r="O193" s="59">
        <f t="shared" si="11"/>
        <v>2406.3099999999995</v>
      </c>
      <c r="P193" s="1"/>
      <c r="Q193" s="51"/>
      <c r="R193" s="52"/>
      <c r="S193" s="51"/>
    </row>
    <row r="194" spans="1:19" ht="15" customHeight="1" x14ac:dyDescent="0.35">
      <c r="A194" s="9" t="s">
        <v>397</v>
      </c>
      <c r="B194" s="10">
        <v>2884</v>
      </c>
      <c r="C194" s="11">
        <v>596</v>
      </c>
      <c r="D194" s="11"/>
      <c r="E194" s="11">
        <v>596</v>
      </c>
      <c r="F194" s="12">
        <v>26360</v>
      </c>
      <c r="G194" s="2">
        <f t="shared" si="8"/>
        <v>1.3767676722833322E-3</v>
      </c>
      <c r="H194" s="13" t="s">
        <v>398</v>
      </c>
      <c r="I194" s="14"/>
      <c r="J194" s="14"/>
      <c r="K194" s="15">
        <v>26360</v>
      </c>
      <c r="L194" s="16">
        <f t="shared" si="9"/>
        <v>1.3562286963791884E-3</v>
      </c>
      <c r="M194" s="15">
        <v>6179.32</v>
      </c>
      <c r="N194" s="15">
        <f t="shared" si="10"/>
        <v>32539.32</v>
      </c>
      <c r="O194" s="59">
        <f t="shared" si="11"/>
        <v>6179.32</v>
      </c>
      <c r="P194" s="1"/>
      <c r="Q194" s="51"/>
      <c r="R194" s="52"/>
      <c r="S194" s="51"/>
    </row>
    <row r="195" spans="1:19" ht="15" customHeight="1" x14ac:dyDescent="0.35">
      <c r="A195" s="9" t="s">
        <v>399</v>
      </c>
      <c r="B195" s="10">
        <v>2885</v>
      </c>
      <c r="C195" s="17">
        <v>1156</v>
      </c>
      <c r="D195" s="11">
        <v>14</v>
      </c>
      <c r="E195" s="17">
        <v>1170</v>
      </c>
      <c r="F195" s="12">
        <v>33680</v>
      </c>
      <c r="G195" s="2">
        <f t="shared" si="8"/>
        <v>1.7590870714151224E-3</v>
      </c>
      <c r="H195" s="13" t="s">
        <v>400</v>
      </c>
      <c r="I195" s="14"/>
      <c r="J195" s="14"/>
      <c r="K195" s="15">
        <v>33680</v>
      </c>
      <c r="L195" s="16">
        <f t="shared" si="9"/>
        <v>1.7328445559199948E-3</v>
      </c>
      <c r="M195" s="15">
        <v>7895.27</v>
      </c>
      <c r="N195" s="15">
        <f t="shared" si="10"/>
        <v>41575.270000000004</v>
      </c>
      <c r="O195" s="59">
        <f t="shared" si="11"/>
        <v>7895.2700000000041</v>
      </c>
      <c r="P195" s="1"/>
      <c r="Q195" s="51"/>
      <c r="R195" s="52"/>
      <c r="S195" s="51"/>
    </row>
    <row r="196" spans="1:19" ht="15" customHeight="1" x14ac:dyDescent="0.35">
      <c r="A196" s="9" t="s">
        <v>401</v>
      </c>
      <c r="B196" s="10">
        <v>2891</v>
      </c>
      <c r="C196" s="11">
        <v>227</v>
      </c>
      <c r="D196" s="11"/>
      <c r="E196" s="11">
        <v>227</v>
      </c>
      <c r="F196" s="12">
        <v>15550</v>
      </c>
      <c r="G196" s="2">
        <f t="shared" si="8"/>
        <v>8.1216757602449983E-4</v>
      </c>
      <c r="H196" s="13" t="s">
        <v>402</v>
      </c>
      <c r="I196" s="14">
        <v>150</v>
      </c>
      <c r="J196" s="14"/>
      <c r="K196" s="15">
        <v>15700</v>
      </c>
      <c r="L196" s="16">
        <f t="shared" si="9"/>
        <v>8.0776898835938007E-4</v>
      </c>
      <c r="M196" s="15">
        <v>3680.4</v>
      </c>
      <c r="N196" s="15">
        <f t="shared" si="10"/>
        <v>19380.400000000001</v>
      </c>
      <c r="O196" s="59">
        <f t="shared" si="11"/>
        <v>3830.4000000000015</v>
      </c>
      <c r="P196" s="1"/>
      <c r="Q196" s="51"/>
      <c r="R196" s="52"/>
      <c r="S196" s="51"/>
    </row>
    <row r="197" spans="1:19" ht="15" customHeight="1" x14ac:dyDescent="0.35">
      <c r="A197" s="9" t="s">
        <v>403</v>
      </c>
      <c r="B197" s="10">
        <v>2898</v>
      </c>
      <c r="C197" s="11">
        <v>399</v>
      </c>
      <c r="D197" s="11">
        <v>5</v>
      </c>
      <c r="E197" s="11">
        <v>404</v>
      </c>
      <c r="F197" s="12">
        <v>14625</v>
      </c>
      <c r="G197" s="2">
        <f t="shared" si="8"/>
        <v>7.6385535687191702E-4</v>
      </c>
      <c r="H197" s="13" t="s">
        <v>404</v>
      </c>
      <c r="I197" s="14"/>
      <c r="J197" s="14"/>
      <c r="K197" s="15">
        <v>14625</v>
      </c>
      <c r="L197" s="16">
        <f t="shared" si="9"/>
        <v>7.5245996527107848E-4</v>
      </c>
      <c r="M197" s="15">
        <v>3428.4</v>
      </c>
      <c r="N197" s="15">
        <f t="shared" si="10"/>
        <v>18053.400000000001</v>
      </c>
      <c r="O197" s="59">
        <f t="shared" si="11"/>
        <v>3428.4000000000015</v>
      </c>
      <c r="P197" s="1"/>
      <c r="Q197" s="51"/>
      <c r="R197" s="52"/>
      <c r="S197" s="51"/>
    </row>
    <row r="198" spans="1:19" ht="15" customHeight="1" x14ac:dyDescent="0.35">
      <c r="A198" s="9" t="s">
        <v>405</v>
      </c>
      <c r="B198" s="10">
        <v>2912</v>
      </c>
      <c r="C198" s="11">
        <v>301</v>
      </c>
      <c r="D198" s="11">
        <v>27</v>
      </c>
      <c r="E198" s="11">
        <v>328</v>
      </c>
      <c r="F198" s="12">
        <v>23650</v>
      </c>
      <c r="G198" s="2">
        <f t="shared" si="8"/>
        <v>1.2352259275227922E-3</v>
      </c>
      <c r="H198" s="13" t="s">
        <v>406</v>
      </c>
      <c r="I198" s="14">
        <v>225</v>
      </c>
      <c r="J198" s="14"/>
      <c r="K198" s="15">
        <v>23875</v>
      </c>
      <c r="L198" s="16">
        <f t="shared" si="9"/>
        <v>1.2283748151006495E-3</v>
      </c>
      <c r="M198" s="15">
        <v>5596.78</v>
      </c>
      <c r="N198" s="15">
        <f t="shared" si="10"/>
        <v>29471.78</v>
      </c>
      <c r="O198" s="59">
        <f t="shared" si="11"/>
        <v>5821.7799999999988</v>
      </c>
      <c r="P198" s="1"/>
      <c r="Q198" s="51"/>
      <c r="R198" s="52"/>
      <c r="S198" s="51"/>
    </row>
    <row r="199" spans="1:19" ht="15" customHeight="1" x14ac:dyDescent="0.35">
      <c r="A199" s="9" t="s">
        <v>407</v>
      </c>
      <c r="B199" s="10">
        <v>2940</v>
      </c>
      <c r="C199" s="11">
        <v>151</v>
      </c>
      <c r="D199" s="11"/>
      <c r="E199" s="11">
        <v>151</v>
      </c>
      <c r="F199" s="12">
        <v>14460</v>
      </c>
      <c r="G199" s="2">
        <f t="shared" si="8"/>
        <v>7.552375015636184E-4</v>
      </c>
      <c r="H199" s="13" t="s">
        <v>408</v>
      </c>
      <c r="I199" s="14">
        <v>700</v>
      </c>
      <c r="J199" s="14"/>
      <c r="K199" s="15">
        <v>15160</v>
      </c>
      <c r="L199" s="16">
        <f t="shared" si="9"/>
        <v>7.7998585118014023E-4</v>
      </c>
      <c r="M199" s="15">
        <v>3553.81</v>
      </c>
      <c r="N199" s="15">
        <f t="shared" si="10"/>
        <v>18713.810000000001</v>
      </c>
      <c r="O199" s="59">
        <f t="shared" si="11"/>
        <v>4253.8100000000013</v>
      </c>
      <c r="P199" s="1"/>
      <c r="Q199" s="51"/>
      <c r="R199" s="52"/>
      <c r="S199" s="51"/>
    </row>
    <row r="200" spans="1:19" ht="15" customHeight="1" x14ac:dyDescent="0.35">
      <c r="A200" s="9" t="s">
        <v>409</v>
      </c>
      <c r="B200" s="10">
        <v>2961</v>
      </c>
      <c r="C200" s="11">
        <v>245</v>
      </c>
      <c r="D200" s="11"/>
      <c r="E200" s="11">
        <v>245</v>
      </c>
      <c r="F200" s="12">
        <v>10480</v>
      </c>
      <c r="G200" s="2">
        <f t="shared" si="8"/>
        <v>5.4736438564223521E-4</v>
      </c>
      <c r="H200" s="13" t="s">
        <v>410</v>
      </c>
      <c r="I200" s="14"/>
      <c r="J200" s="14"/>
      <c r="K200" s="15">
        <v>10480</v>
      </c>
      <c r="L200" s="16">
        <f t="shared" si="9"/>
        <v>5.391986622933951E-4</v>
      </c>
      <c r="M200" s="15">
        <v>2456.7199999999998</v>
      </c>
      <c r="N200" s="15">
        <f t="shared" si="10"/>
        <v>12936.72</v>
      </c>
      <c r="O200" s="59">
        <f t="shared" si="11"/>
        <v>2456.7199999999993</v>
      </c>
      <c r="P200" s="1"/>
      <c r="Q200" s="51"/>
      <c r="R200" s="52"/>
      <c r="S200" s="51"/>
    </row>
    <row r="201" spans="1:19" ht="15" customHeight="1" x14ac:dyDescent="0.35">
      <c r="A201" s="9" t="s">
        <v>411</v>
      </c>
      <c r="B201" s="10">
        <v>3087</v>
      </c>
      <c r="C201" s="11">
        <v>47</v>
      </c>
      <c r="D201" s="11">
        <v>8</v>
      </c>
      <c r="E201" s="11">
        <v>55</v>
      </c>
      <c r="F201" s="12">
        <v>1365</v>
      </c>
      <c r="G201" s="2">
        <f t="shared" si="8"/>
        <v>7.1293166641378915E-5</v>
      </c>
      <c r="H201" s="13" t="s">
        <v>412</v>
      </c>
      <c r="I201" s="14"/>
      <c r="J201" s="14"/>
      <c r="K201" s="15">
        <v>1365</v>
      </c>
      <c r="L201" s="16">
        <f t="shared" si="9"/>
        <v>7.0229596758633999E-5</v>
      </c>
      <c r="M201" s="15">
        <v>319.98</v>
      </c>
      <c r="N201" s="15">
        <f t="shared" si="10"/>
        <v>1684.98</v>
      </c>
      <c r="O201" s="59">
        <f t="shared" si="11"/>
        <v>319.98</v>
      </c>
      <c r="P201" s="1"/>
      <c r="Q201" s="51"/>
      <c r="R201" s="52"/>
      <c r="S201" s="51"/>
    </row>
    <row r="202" spans="1:19" ht="15" customHeight="1" x14ac:dyDescent="0.35">
      <c r="A202" s="9" t="s">
        <v>413</v>
      </c>
      <c r="B202" s="10">
        <v>3094</v>
      </c>
      <c r="C202" s="11">
        <v>35</v>
      </c>
      <c r="D202" s="11"/>
      <c r="E202" s="11">
        <v>35</v>
      </c>
      <c r="F202" s="12">
        <v>1165</v>
      </c>
      <c r="G202" s="2">
        <f t="shared" ref="G202:G265" si="12">F202/F$431</f>
        <v>6.0847281419198859E-5</v>
      </c>
      <c r="H202" s="13" t="s">
        <v>414</v>
      </c>
      <c r="I202" s="14"/>
      <c r="J202" s="14"/>
      <c r="K202" s="15">
        <v>1165</v>
      </c>
      <c r="L202" s="16">
        <f t="shared" si="9"/>
        <v>5.9939545951508133E-5</v>
      </c>
      <c r="M202" s="15">
        <v>273.10000000000002</v>
      </c>
      <c r="N202" s="15">
        <f t="shared" si="10"/>
        <v>1438.1</v>
      </c>
      <c r="O202" s="59">
        <f t="shared" si="11"/>
        <v>273.09999999999991</v>
      </c>
      <c r="P202" s="1"/>
      <c r="Q202" s="51"/>
      <c r="R202" s="52"/>
      <c r="S202" s="51"/>
    </row>
    <row r="203" spans="1:19" ht="15" customHeight="1" x14ac:dyDescent="0.35">
      <c r="A203" s="9" t="s">
        <v>415</v>
      </c>
      <c r="B203" s="10">
        <v>3122</v>
      </c>
      <c r="C203" s="11">
        <v>434</v>
      </c>
      <c r="D203" s="11">
        <v>28</v>
      </c>
      <c r="E203" s="11">
        <v>462</v>
      </c>
      <c r="F203" s="12">
        <v>9120</v>
      </c>
      <c r="G203" s="2">
        <f t="shared" si="12"/>
        <v>4.7633236613141083E-4</v>
      </c>
      <c r="H203" s="13" t="s">
        <v>416</v>
      </c>
      <c r="I203" s="14"/>
      <c r="J203" s="14"/>
      <c r="K203" s="15">
        <v>9120</v>
      </c>
      <c r="L203" s="16">
        <f t="shared" ref="L203:L266" si="13">+K203/$K$431</f>
        <v>4.6922631680493921E-4</v>
      </c>
      <c r="M203" s="15">
        <v>2137.91</v>
      </c>
      <c r="N203" s="15">
        <f t="shared" ref="N203:N266" si="14">+K203+M203</f>
        <v>11257.91</v>
      </c>
      <c r="O203" s="59">
        <f t="shared" ref="O203:O266" si="15">SUM(N203-F203)</f>
        <v>2137.91</v>
      </c>
      <c r="P203" s="1"/>
      <c r="Q203" s="51"/>
      <c r="R203" s="52"/>
      <c r="S203" s="51"/>
    </row>
    <row r="204" spans="1:19" ht="15" customHeight="1" x14ac:dyDescent="0.35">
      <c r="A204" s="9" t="s">
        <v>417</v>
      </c>
      <c r="B204" s="10">
        <v>3129</v>
      </c>
      <c r="C204" s="11">
        <v>26</v>
      </c>
      <c r="D204" s="11">
        <v>12</v>
      </c>
      <c r="E204" s="11">
        <v>38</v>
      </c>
      <c r="F204" s="12">
        <v>930</v>
      </c>
      <c r="G204" s="2">
        <f t="shared" si="12"/>
        <v>4.8573366283137288E-5</v>
      </c>
      <c r="H204" s="13" t="s">
        <v>418</v>
      </c>
      <c r="I204" s="14"/>
      <c r="J204" s="14"/>
      <c r="K204" s="15">
        <v>930</v>
      </c>
      <c r="L204" s="16">
        <f t="shared" si="13"/>
        <v>4.7848736253135247E-5</v>
      </c>
      <c r="M204" s="15">
        <v>218.01</v>
      </c>
      <c r="N204" s="15">
        <f t="shared" si="14"/>
        <v>1148.01</v>
      </c>
      <c r="O204" s="59">
        <f t="shared" si="15"/>
        <v>218.01</v>
      </c>
      <c r="P204" s="1"/>
      <c r="Q204" s="51"/>
      <c r="R204" s="52"/>
      <c r="S204" s="51"/>
    </row>
    <row r="205" spans="1:19" ht="15" customHeight="1" x14ac:dyDescent="0.35">
      <c r="A205" s="9" t="s">
        <v>419</v>
      </c>
      <c r="B205" s="10">
        <v>3150</v>
      </c>
      <c r="C205" s="11">
        <v>764</v>
      </c>
      <c r="D205" s="11">
        <v>24</v>
      </c>
      <c r="E205" s="11">
        <v>788</v>
      </c>
      <c r="F205" s="12">
        <v>48190</v>
      </c>
      <c r="G205" s="2">
        <f t="shared" si="12"/>
        <v>2.5169360442842859E-3</v>
      </c>
      <c r="H205" s="13" t="s">
        <v>420</v>
      </c>
      <c r="I205" s="14">
        <v>400</v>
      </c>
      <c r="J205" s="14"/>
      <c r="K205" s="15">
        <v>48590</v>
      </c>
      <c r="L205" s="16">
        <f t="shared" si="13"/>
        <v>2.4999678435912278E-3</v>
      </c>
      <c r="M205" s="15">
        <v>11390.48</v>
      </c>
      <c r="N205" s="15">
        <f t="shared" si="14"/>
        <v>59980.479999999996</v>
      </c>
      <c r="O205" s="59">
        <f t="shared" si="15"/>
        <v>11790.479999999996</v>
      </c>
      <c r="P205" s="1"/>
      <c r="Q205" s="51"/>
      <c r="R205" s="52"/>
      <c r="S205" s="51"/>
    </row>
    <row r="206" spans="1:19" ht="15" customHeight="1" x14ac:dyDescent="0.35">
      <c r="A206" s="9" t="s">
        <v>421</v>
      </c>
      <c r="B206" s="10">
        <v>3171</v>
      </c>
      <c r="C206" s="11">
        <v>607</v>
      </c>
      <c r="D206" s="11">
        <v>18</v>
      </c>
      <c r="E206" s="11">
        <v>625</v>
      </c>
      <c r="F206" s="12">
        <v>28005</v>
      </c>
      <c r="G206" s="2">
        <f t="shared" si="12"/>
        <v>1.4626850782357632E-3</v>
      </c>
      <c r="H206" s="13" t="s">
        <v>422</v>
      </c>
      <c r="I206" s="14">
        <v>150</v>
      </c>
      <c r="J206" s="14"/>
      <c r="K206" s="15">
        <v>28155</v>
      </c>
      <c r="L206" s="16">
        <f t="shared" si="13"/>
        <v>1.448581902373143E-3</v>
      </c>
      <c r="M206" s="15">
        <v>6600.1</v>
      </c>
      <c r="N206" s="15">
        <f t="shared" si="14"/>
        <v>34755.1</v>
      </c>
      <c r="O206" s="59">
        <f t="shared" si="15"/>
        <v>6750.0999999999985</v>
      </c>
      <c r="P206" s="1"/>
      <c r="Q206" s="51"/>
      <c r="R206" s="52"/>
      <c r="S206" s="51"/>
    </row>
    <row r="207" spans="1:19" ht="15" customHeight="1" x14ac:dyDescent="0.35">
      <c r="A207" s="9" t="s">
        <v>423</v>
      </c>
      <c r="B207" s="10">
        <v>3206</v>
      </c>
      <c r="C207" s="11">
        <v>164</v>
      </c>
      <c r="D207" s="11">
        <v>21</v>
      </c>
      <c r="E207" s="11">
        <v>185</v>
      </c>
      <c r="F207" s="12">
        <v>13140</v>
      </c>
      <c r="G207" s="2">
        <f t="shared" si="12"/>
        <v>6.8629465909723008E-4</v>
      </c>
      <c r="H207" s="13" t="s">
        <v>424</v>
      </c>
      <c r="I207" s="14">
        <v>175</v>
      </c>
      <c r="J207" s="14"/>
      <c r="K207" s="15">
        <v>13315</v>
      </c>
      <c r="L207" s="16">
        <f t="shared" si="13"/>
        <v>6.8506013248440412E-4</v>
      </c>
      <c r="M207" s="15">
        <v>3121.31</v>
      </c>
      <c r="N207" s="15">
        <f t="shared" si="14"/>
        <v>16436.310000000001</v>
      </c>
      <c r="O207" s="59">
        <f t="shared" si="15"/>
        <v>3296.3100000000013</v>
      </c>
      <c r="P207" s="1"/>
      <c r="Q207" s="51"/>
      <c r="R207" s="52"/>
      <c r="S207" s="51"/>
    </row>
    <row r="208" spans="1:19" ht="15" customHeight="1" x14ac:dyDescent="0.35">
      <c r="A208" s="9" t="s">
        <v>425</v>
      </c>
      <c r="B208" s="10">
        <v>3213</v>
      </c>
      <c r="C208" s="11">
        <v>351</v>
      </c>
      <c r="D208" s="11"/>
      <c r="E208" s="11">
        <v>351</v>
      </c>
      <c r="F208" s="12">
        <v>16015</v>
      </c>
      <c r="G208" s="2">
        <f t="shared" si="12"/>
        <v>8.3645425916606842E-4</v>
      </c>
      <c r="H208" s="13" t="s">
        <v>426</v>
      </c>
      <c r="I208" s="14">
        <v>250</v>
      </c>
      <c r="J208" s="14"/>
      <c r="K208" s="15">
        <v>16265</v>
      </c>
      <c r="L208" s="16">
        <f t="shared" si="13"/>
        <v>8.3683838188951059E-4</v>
      </c>
      <c r="M208" s="15">
        <v>3812.84</v>
      </c>
      <c r="N208" s="15">
        <f t="shared" si="14"/>
        <v>20077.84</v>
      </c>
      <c r="O208" s="59">
        <f t="shared" si="15"/>
        <v>4062.84</v>
      </c>
      <c r="P208" s="1"/>
      <c r="Q208" s="51"/>
      <c r="R208" s="52"/>
      <c r="S208" s="51"/>
    </row>
    <row r="209" spans="1:19" ht="15" customHeight="1" x14ac:dyDescent="0.35">
      <c r="A209" s="9" t="s">
        <v>427</v>
      </c>
      <c r="B209" s="10">
        <v>3220</v>
      </c>
      <c r="C209" s="17">
        <v>1089</v>
      </c>
      <c r="D209" s="11">
        <v>86</v>
      </c>
      <c r="E209" s="17">
        <v>1175</v>
      </c>
      <c r="F209" s="12">
        <v>96445</v>
      </c>
      <c r="G209" s="2">
        <f t="shared" si="12"/>
        <v>5.0372670012657798E-3</v>
      </c>
      <c r="H209" s="13" t="s">
        <v>428</v>
      </c>
      <c r="I209" s="14">
        <v>1050</v>
      </c>
      <c r="J209" s="14"/>
      <c r="K209" s="15">
        <v>97495</v>
      </c>
      <c r="L209" s="16">
        <f t="shared" si="13"/>
        <v>5.0161425172036787E-3</v>
      </c>
      <c r="M209" s="15">
        <v>22854.799999999999</v>
      </c>
      <c r="N209" s="15">
        <f t="shared" si="14"/>
        <v>120349.8</v>
      </c>
      <c r="O209" s="59">
        <f t="shared" si="15"/>
        <v>23904.800000000003</v>
      </c>
      <c r="P209" s="1"/>
      <c r="Q209" s="51"/>
      <c r="R209" s="52"/>
      <c r="S209" s="51"/>
    </row>
    <row r="210" spans="1:19" ht="15" customHeight="1" x14ac:dyDescent="0.35">
      <c r="A210" s="9" t="s">
        <v>429</v>
      </c>
      <c r="B210" s="10">
        <v>3269</v>
      </c>
      <c r="C210" s="17">
        <v>4782</v>
      </c>
      <c r="D210" s="17">
        <v>1085</v>
      </c>
      <c r="E210" s="17">
        <v>5867</v>
      </c>
      <c r="F210" s="12">
        <v>246705</v>
      </c>
      <c r="G210" s="2">
        <f t="shared" si="12"/>
        <v>1.288526056868966E-2</v>
      </c>
      <c r="H210" s="13" t="s">
        <v>430</v>
      </c>
      <c r="I210" s="14">
        <v>4975</v>
      </c>
      <c r="J210" s="14"/>
      <c r="K210" s="15">
        <v>251680</v>
      </c>
      <c r="L210" s="16">
        <f t="shared" si="13"/>
        <v>1.2948999935687183E-2</v>
      </c>
      <c r="M210" s="15">
        <v>58998.879999999997</v>
      </c>
      <c r="N210" s="15">
        <f t="shared" si="14"/>
        <v>310678.88</v>
      </c>
      <c r="O210" s="59">
        <f t="shared" si="15"/>
        <v>63973.880000000005</v>
      </c>
      <c r="P210" s="1"/>
      <c r="Q210" s="51"/>
      <c r="R210" s="52"/>
      <c r="S210" s="51"/>
    </row>
    <row r="211" spans="1:19" ht="15" customHeight="1" x14ac:dyDescent="0.35">
      <c r="A211" s="9" t="s">
        <v>431</v>
      </c>
      <c r="B211" s="10">
        <v>3276</v>
      </c>
      <c r="C211" s="11">
        <v>347</v>
      </c>
      <c r="D211" s="11">
        <v>46</v>
      </c>
      <c r="E211" s="11">
        <v>393</v>
      </c>
      <c r="F211" s="12">
        <v>14685</v>
      </c>
      <c r="G211" s="2">
        <f t="shared" si="12"/>
        <v>7.6698912243857104E-4</v>
      </c>
      <c r="H211" s="13" t="s">
        <v>432</v>
      </c>
      <c r="I211" s="14">
        <v>75</v>
      </c>
      <c r="J211" s="14"/>
      <c r="K211" s="15">
        <v>14760</v>
      </c>
      <c r="L211" s="16">
        <f t="shared" si="13"/>
        <v>7.5940574956588852E-4</v>
      </c>
      <c r="M211" s="15">
        <v>3460.04</v>
      </c>
      <c r="N211" s="15">
        <f t="shared" si="14"/>
        <v>18220.04</v>
      </c>
      <c r="O211" s="59">
        <f t="shared" si="15"/>
        <v>3535.0400000000009</v>
      </c>
      <c r="P211" s="1"/>
      <c r="Q211" s="51"/>
      <c r="R211" s="52"/>
      <c r="S211" s="51"/>
    </row>
    <row r="212" spans="1:19" ht="15" customHeight="1" x14ac:dyDescent="0.35">
      <c r="A212" s="9" t="s">
        <v>433</v>
      </c>
      <c r="B212" s="10">
        <v>3290</v>
      </c>
      <c r="C212" s="11">
        <v>549</v>
      </c>
      <c r="D212" s="11">
        <v>38</v>
      </c>
      <c r="E212" s="11">
        <v>587</v>
      </c>
      <c r="F212" s="12">
        <v>24830</v>
      </c>
      <c r="G212" s="2">
        <f t="shared" si="12"/>
        <v>1.2968566503336546E-3</v>
      </c>
      <c r="H212" s="13" t="s">
        <v>434</v>
      </c>
      <c r="I212" s="14"/>
      <c r="J212" s="14"/>
      <c r="K212" s="15">
        <v>24830</v>
      </c>
      <c r="L212" s="16">
        <f t="shared" si="13"/>
        <v>1.2775098077046755E-3</v>
      </c>
      <c r="M212" s="15">
        <v>5820.65</v>
      </c>
      <c r="N212" s="15">
        <f t="shared" si="14"/>
        <v>30650.65</v>
      </c>
      <c r="O212" s="59">
        <f t="shared" si="15"/>
        <v>5820.6500000000015</v>
      </c>
      <c r="P212" s="1"/>
      <c r="Q212" s="51"/>
      <c r="R212" s="52"/>
      <c r="S212" s="51"/>
    </row>
    <row r="213" spans="1:19" ht="15" customHeight="1" x14ac:dyDescent="0.35">
      <c r="A213" s="9" t="s">
        <v>435</v>
      </c>
      <c r="B213" s="10">
        <v>3297</v>
      </c>
      <c r="C213" s="11">
        <v>874</v>
      </c>
      <c r="D213" s="11"/>
      <c r="E213" s="11">
        <v>874</v>
      </c>
      <c r="F213" s="12">
        <v>105795</v>
      </c>
      <c r="G213" s="2">
        <f t="shared" si="12"/>
        <v>5.5256121354026978E-3</v>
      </c>
      <c r="H213" s="13" t="s">
        <v>436</v>
      </c>
      <c r="I213" s="14">
        <v>3825</v>
      </c>
      <c r="J213" s="14"/>
      <c r="K213" s="15">
        <v>109620</v>
      </c>
      <c r="L213" s="16">
        <f t="shared" si="13"/>
        <v>5.6399768473856839E-3</v>
      </c>
      <c r="M213" s="15">
        <v>25697.14</v>
      </c>
      <c r="N213" s="15">
        <f t="shared" si="14"/>
        <v>135317.14000000001</v>
      </c>
      <c r="O213" s="59">
        <f t="shared" si="15"/>
        <v>29522.140000000014</v>
      </c>
      <c r="P213" s="1"/>
      <c r="Q213" s="51"/>
      <c r="R213" s="52"/>
      <c r="S213" s="51"/>
    </row>
    <row r="214" spans="1:19" ht="15" customHeight="1" x14ac:dyDescent="0.35">
      <c r="A214" s="9" t="s">
        <v>437</v>
      </c>
      <c r="B214" s="10">
        <v>3304</v>
      </c>
      <c r="C214" s="11">
        <v>376</v>
      </c>
      <c r="D214" s="11">
        <v>95</v>
      </c>
      <c r="E214" s="11">
        <v>471</v>
      </c>
      <c r="F214" s="12">
        <v>20690</v>
      </c>
      <c r="G214" s="2">
        <f t="shared" si="12"/>
        <v>1.0806268262345273E-3</v>
      </c>
      <c r="H214" s="13" t="s">
        <v>438</v>
      </c>
      <c r="I214" s="14">
        <v>25</v>
      </c>
      <c r="J214" s="14"/>
      <c r="K214" s="15">
        <v>20715</v>
      </c>
      <c r="L214" s="16">
        <f t="shared" si="13"/>
        <v>1.065792012348061E-3</v>
      </c>
      <c r="M214" s="15">
        <v>4856.01</v>
      </c>
      <c r="N214" s="15">
        <f t="shared" si="14"/>
        <v>25571.010000000002</v>
      </c>
      <c r="O214" s="59">
        <f t="shared" si="15"/>
        <v>4881.010000000002</v>
      </c>
      <c r="P214" s="1"/>
      <c r="Q214" s="51"/>
      <c r="R214" s="52"/>
      <c r="S214" s="51"/>
    </row>
    <row r="215" spans="1:19" ht="15" customHeight="1" x14ac:dyDescent="0.35">
      <c r="A215" s="9" t="s">
        <v>439</v>
      </c>
      <c r="B215" s="10">
        <v>3311</v>
      </c>
      <c r="C215" s="11">
        <v>581</v>
      </c>
      <c r="D215" s="11">
        <v>63</v>
      </c>
      <c r="E215" s="11">
        <v>644</v>
      </c>
      <c r="F215" s="12">
        <v>44530</v>
      </c>
      <c r="G215" s="2">
        <f t="shared" si="12"/>
        <v>2.3257763447183909E-3</v>
      </c>
      <c r="H215" s="13" t="s">
        <v>440</v>
      </c>
      <c r="I215" s="14">
        <v>1275</v>
      </c>
      <c r="J215" s="14"/>
      <c r="K215" s="15">
        <v>45805</v>
      </c>
      <c r="L215" s="16">
        <f t="shared" si="13"/>
        <v>2.356678886102E-3</v>
      </c>
      <c r="M215" s="15">
        <v>10737.62</v>
      </c>
      <c r="N215" s="15">
        <f t="shared" si="14"/>
        <v>56542.62</v>
      </c>
      <c r="O215" s="59">
        <f t="shared" si="15"/>
        <v>12012.620000000003</v>
      </c>
      <c r="P215" s="1"/>
      <c r="Q215" s="51"/>
      <c r="R215" s="52"/>
      <c r="S215" s="51"/>
    </row>
    <row r="216" spans="1:19" ht="15" customHeight="1" x14ac:dyDescent="0.35">
      <c r="A216" s="9" t="s">
        <v>441</v>
      </c>
      <c r="B216" s="10">
        <v>3318</v>
      </c>
      <c r="C216" s="11">
        <v>301</v>
      </c>
      <c r="D216" s="11">
        <v>66</v>
      </c>
      <c r="E216" s="11">
        <v>367</v>
      </c>
      <c r="F216" s="12">
        <v>16390</v>
      </c>
      <c r="G216" s="2">
        <f t="shared" si="12"/>
        <v>8.5604029395765604E-4</v>
      </c>
      <c r="H216" s="13" t="s">
        <v>442</v>
      </c>
      <c r="I216" s="14">
        <v>25</v>
      </c>
      <c r="J216" s="14"/>
      <c r="K216" s="15">
        <v>16415</v>
      </c>
      <c r="L216" s="16">
        <f t="shared" si="13"/>
        <v>8.4455591999485502E-4</v>
      </c>
      <c r="M216" s="15">
        <v>3848.01</v>
      </c>
      <c r="N216" s="15">
        <f t="shared" si="14"/>
        <v>20263.010000000002</v>
      </c>
      <c r="O216" s="59">
        <f t="shared" si="15"/>
        <v>3873.010000000002</v>
      </c>
      <c r="P216" s="1"/>
      <c r="Q216" s="51"/>
      <c r="R216" s="52"/>
      <c r="S216" s="51"/>
    </row>
    <row r="217" spans="1:19" ht="15" customHeight="1" x14ac:dyDescent="0.35">
      <c r="A217" s="9" t="s">
        <v>443</v>
      </c>
      <c r="B217" s="10">
        <v>3325</v>
      </c>
      <c r="C217" s="11">
        <v>452</v>
      </c>
      <c r="D217" s="11">
        <v>4</v>
      </c>
      <c r="E217" s="11">
        <v>456</v>
      </c>
      <c r="F217" s="12">
        <v>45650</v>
      </c>
      <c r="G217" s="2">
        <f t="shared" si="12"/>
        <v>2.3842733019625991E-3</v>
      </c>
      <c r="H217" s="13" t="s">
        <v>444</v>
      </c>
      <c r="I217" s="14">
        <v>1500</v>
      </c>
      <c r="J217" s="14"/>
      <c r="K217" s="15">
        <v>47150</v>
      </c>
      <c r="L217" s="16">
        <f t="shared" si="13"/>
        <v>2.4258794777799217E-3</v>
      </c>
      <c r="M217" s="15">
        <v>11052.91</v>
      </c>
      <c r="N217" s="15">
        <f t="shared" si="14"/>
        <v>58202.91</v>
      </c>
      <c r="O217" s="59">
        <f t="shared" si="15"/>
        <v>12552.910000000003</v>
      </c>
      <c r="P217" s="1"/>
      <c r="Q217" s="51"/>
      <c r="R217" s="52"/>
      <c r="S217" s="51"/>
    </row>
    <row r="218" spans="1:19" ht="15" customHeight="1" x14ac:dyDescent="0.35">
      <c r="A218" s="9" t="s">
        <v>445</v>
      </c>
      <c r="B218" s="10">
        <v>3332</v>
      </c>
      <c r="C218" s="11">
        <v>490</v>
      </c>
      <c r="D218" s="11">
        <v>27</v>
      </c>
      <c r="E218" s="11">
        <v>517</v>
      </c>
      <c r="F218" s="12">
        <v>11955</v>
      </c>
      <c r="G218" s="2">
        <f t="shared" si="12"/>
        <v>6.2440278915581321E-4</v>
      </c>
      <c r="H218" s="13" t="s">
        <v>446</v>
      </c>
      <c r="I218" s="14"/>
      <c r="J218" s="14"/>
      <c r="K218" s="15">
        <v>11955</v>
      </c>
      <c r="L218" s="16">
        <f t="shared" si="13"/>
        <v>6.1508778699594828E-4</v>
      </c>
      <c r="M218" s="15">
        <v>2802.49</v>
      </c>
      <c r="N218" s="15">
        <f t="shared" si="14"/>
        <v>14757.49</v>
      </c>
      <c r="O218" s="59">
        <f t="shared" si="15"/>
        <v>2802.49</v>
      </c>
      <c r="P218" s="1"/>
      <c r="Q218" s="51"/>
      <c r="R218" s="52"/>
      <c r="S218" s="51"/>
    </row>
    <row r="219" spans="1:19" ht="15" customHeight="1" x14ac:dyDescent="0.35">
      <c r="A219" s="9" t="s">
        <v>447</v>
      </c>
      <c r="B219" s="10">
        <v>3339</v>
      </c>
      <c r="C219" s="11">
        <v>929</v>
      </c>
      <c r="D219" s="11">
        <v>146</v>
      </c>
      <c r="E219" s="17">
        <v>1075</v>
      </c>
      <c r="F219" s="12">
        <v>92050</v>
      </c>
      <c r="G219" s="2">
        <f t="shared" si="12"/>
        <v>4.8077186735083731E-3</v>
      </c>
      <c r="H219" s="13" t="s">
        <v>448</v>
      </c>
      <c r="I219" s="14">
        <v>2400</v>
      </c>
      <c r="J219" s="14"/>
      <c r="K219" s="15">
        <v>94450</v>
      </c>
      <c r="L219" s="16">
        <f t="shared" si="13"/>
        <v>4.8594764936651874E-3</v>
      </c>
      <c r="M219" s="15">
        <v>22140.99</v>
      </c>
      <c r="N219" s="15">
        <f t="shared" si="14"/>
        <v>116590.99</v>
      </c>
      <c r="O219" s="59">
        <f t="shared" si="15"/>
        <v>24540.990000000005</v>
      </c>
      <c r="P219" s="1"/>
      <c r="Q219" s="51"/>
      <c r="R219" s="52"/>
      <c r="S219" s="51"/>
    </row>
    <row r="220" spans="1:19" ht="15" customHeight="1" x14ac:dyDescent="0.35">
      <c r="A220" s="9" t="s">
        <v>449</v>
      </c>
      <c r="B220" s="10">
        <v>3360</v>
      </c>
      <c r="C220" s="11">
        <v>635</v>
      </c>
      <c r="D220" s="11">
        <v>21</v>
      </c>
      <c r="E220" s="11">
        <v>656</v>
      </c>
      <c r="F220" s="12">
        <v>51975</v>
      </c>
      <c r="G220" s="2">
        <f t="shared" si="12"/>
        <v>2.7146244221140435E-3</v>
      </c>
      <c r="H220" s="13" t="s">
        <v>450</v>
      </c>
      <c r="I220" s="14">
        <v>1700</v>
      </c>
      <c r="J220" s="14"/>
      <c r="K220" s="15">
        <v>53675</v>
      </c>
      <c r="L220" s="16">
        <f t="shared" si="13"/>
        <v>2.7615923853624028E-3</v>
      </c>
      <c r="M220" s="15">
        <v>12582.51</v>
      </c>
      <c r="N220" s="15">
        <f t="shared" si="14"/>
        <v>66257.509999999995</v>
      </c>
      <c r="O220" s="59">
        <f t="shared" si="15"/>
        <v>14282.509999999995</v>
      </c>
      <c r="P220" s="1"/>
      <c r="Q220" s="51"/>
      <c r="R220" s="52"/>
      <c r="S220" s="51"/>
    </row>
    <row r="221" spans="1:19" ht="15" customHeight="1" x14ac:dyDescent="0.35">
      <c r="A221" s="9" t="s">
        <v>451</v>
      </c>
      <c r="B221" s="10">
        <v>3367</v>
      </c>
      <c r="C221" s="11">
        <v>346</v>
      </c>
      <c r="D221" s="11">
        <v>22</v>
      </c>
      <c r="E221" s="11">
        <v>368</v>
      </c>
      <c r="F221" s="12">
        <v>17565</v>
      </c>
      <c r="G221" s="2">
        <f t="shared" si="12"/>
        <v>9.1740986963796385E-4</v>
      </c>
      <c r="H221" s="13" t="s">
        <v>452</v>
      </c>
      <c r="I221" s="14"/>
      <c r="J221" s="14"/>
      <c r="K221" s="15">
        <v>17565</v>
      </c>
      <c r="L221" s="16">
        <f t="shared" si="13"/>
        <v>9.0372371213582865E-4</v>
      </c>
      <c r="M221" s="15">
        <v>4117.59</v>
      </c>
      <c r="N221" s="15">
        <f t="shared" si="14"/>
        <v>21682.59</v>
      </c>
      <c r="O221" s="59">
        <f t="shared" si="15"/>
        <v>4117.59</v>
      </c>
      <c r="P221" s="1"/>
      <c r="Q221" s="51"/>
      <c r="R221" s="52"/>
      <c r="S221" s="51"/>
    </row>
    <row r="222" spans="1:19" ht="15" customHeight="1" x14ac:dyDescent="0.35">
      <c r="A222" s="9" t="s">
        <v>453</v>
      </c>
      <c r="B222" s="10">
        <v>3381</v>
      </c>
      <c r="C222" s="11">
        <v>923</v>
      </c>
      <c r="D222" s="11">
        <v>60</v>
      </c>
      <c r="E222" s="11">
        <v>983</v>
      </c>
      <c r="F222" s="12">
        <v>25475</v>
      </c>
      <c r="G222" s="2">
        <f t="shared" si="12"/>
        <v>1.3305446301751854E-3</v>
      </c>
      <c r="H222" s="13" t="s">
        <v>454</v>
      </c>
      <c r="I222" s="14">
        <v>25</v>
      </c>
      <c r="J222" s="25">
        <v>-455</v>
      </c>
      <c r="K222" s="15">
        <v>25045</v>
      </c>
      <c r="L222" s="16">
        <f t="shared" si="13"/>
        <v>1.2885716123223359E-3</v>
      </c>
      <c r="M222" s="15">
        <v>5871.05</v>
      </c>
      <c r="N222" s="15">
        <f t="shared" si="14"/>
        <v>30916.05</v>
      </c>
      <c r="O222" s="59">
        <f t="shared" si="15"/>
        <v>5441.0499999999993</v>
      </c>
      <c r="P222" s="1"/>
      <c r="Q222" s="51"/>
      <c r="R222" s="52"/>
      <c r="S222" s="51"/>
    </row>
    <row r="223" spans="1:19" ht="15" customHeight="1" x14ac:dyDescent="0.35">
      <c r="A223" s="9" t="s">
        <v>455</v>
      </c>
      <c r="B223" s="10">
        <v>3409</v>
      </c>
      <c r="C223" s="11">
        <v>960</v>
      </c>
      <c r="D223" s="11">
        <v>48</v>
      </c>
      <c r="E223" s="17">
        <v>1008</v>
      </c>
      <c r="F223" s="12">
        <v>98945</v>
      </c>
      <c r="G223" s="2">
        <f t="shared" si="12"/>
        <v>5.1678405665430312E-3</v>
      </c>
      <c r="H223" s="13" t="s">
        <v>456</v>
      </c>
      <c r="I223" s="14">
        <v>2875</v>
      </c>
      <c r="J223" s="14"/>
      <c r="K223" s="15">
        <v>101820</v>
      </c>
      <c r="L223" s="16">
        <f t="shared" si="13"/>
        <v>5.2386648659077757E-3</v>
      </c>
      <c r="M223" s="15">
        <v>23868.67</v>
      </c>
      <c r="N223" s="15">
        <f t="shared" si="14"/>
        <v>125688.67</v>
      </c>
      <c r="O223" s="59">
        <f t="shared" si="15"/>
        <v>26743.67</v>
      </c>
      <c r="P223" s="1"/>
      <c r="Q223" s="51"/>
      <c r="R223" s="52"/>
      <c r="S223" s="51"/>
    </row>
    <row r="224" spans="1:19" ht="15" customHeight="1" x14ac:dyDescent="0.35">
      <c r="A224" s="9" t="s">
        <v>457</v>
      </c>
      <c r="B224" s="10">
        <v>3427</v>
      </c>
      <c r="C224" s="11">
        <v>180</v>
      </c>
      <c r="D224" s="11"/>
      <c r="E224" s="11">
        <v>180</v>
      </c>
      <c r="F224" s="12">
        <v>11700</v>
      </c>
      <c r="G224" s="2">
        <f t="shared" si="12"/>
        <v>6.1108428549753362E-4</v>
      </c>
      <c r="H224" s="13" t="s">
        <v>458</v>
      </c>
      <c r="I224" s="14">
        <v>75</v>
      </c>
      <c r="J224" s="14"/>
      <c r="K224" s="15">
        <v>11775</v>
      </c>
      <c r="L224" s="16">
        <f t="shared" si="13"/>
        <v>6.0582674126953497E-4</v>
      </c>
      <c r="M224" s="15">
        <v>2760.3</v>
      </c>
      <c r="N224" s="15">
        <f t="shared" si="14"/>
        <v>14535.3</v>
      </c>
      <c r="O224" s="59">
        <f t="shared" si="15"/>
        <v>2835.2999999999993</v>
      </c>
      <c r="P224" s="1"/>
      <c r="Q224" s="51"/>
      <c r="R224" s="52"/>
      <c r="S224" s="51"/>
    </row>
    <row r="225" spans="1:19" ht="15" customHeight="1" x14ac:dyDescent="0.35">
      <c r="A225" s="9" t="s">
        <v>459</v>
      </c>
      <c r="B225" s="10">
        <v>3428</v>
      </c>
      <c r="C225" s="11">
        <v>701</v>
      </c>
      <c r="D225" s="11"/>
      <c r="E225" s="11">
        <v>701</v>
      </c>
      <c r="F225" s="12">
        <v>47720</v>
      </c>
      <c r="G225" s="2">
        <f t="shared" si="12"/>
        <v>2.4923882140121625E-3</v>
      </c>
      <c r="H225" s="13" t="s">
        <v>460</v>
      </c>
      <c r="I225" s="14">
        <v>475</v>
      </c>
      <c r="J225" s="14"/>
      <c r="K225" s="15">
        <v>48195</v>
      </c>
      <c r="L225" s="16">
        <f t="shared" si="13"/>
        <v>2.4796449932471543E-3</v>
      </c>
      <c r="M225" s="15">
        <v>11297.88</v>
      </c>
      <c r="N225" s="15">
        <f t="shared" si="14"/>
        <v>59492.88</v>
      </c>
      <c r="O225" s="59">
        <f t="shared" si="15"/>
        <v>11772.879999999997</v>
      </c>
      <c r="P225" s="1"/>
      <c r="Q225" s="51"/>
      <c r="R225" s="52"/>
      <c r="S225" s="51"/>
    </row>
    <row r="226" spans="1:19" ht="15" customHeight="1" x14ac:dyDescent="0.35">
      <c r="A226" s="9" t="s">
        <v>461</v>
      </c>
      <c r="B226" s="10">
        <v>3430</v>
      </c>
      <c r="C226" s="17">
        <v>2046</v>
      </c>
      <c r="D226" s="11">
        <v>65</v>
      </c>
      <c r="E226" s="17">
        <v>2111</v>
      </c>
      <c r="F226" s="12">
        <v>57925</v>
      </c>
      <c r="G226" s="2">
        <f t="shared" si="12"/>
        <v>3.0253895074739004E-3</v>
      </c>
      <c r="H226" s="13" t="s">
        <v>462</v>
      </c>
      <c r="I226" s="14">
        <v>350</v>
      </c>
      <c r="J226" s="14"/>
      <c r="K226" s="15">
        <v>58275</v>
      </c>
      <c r="L226" s="16">
        <f t="shared" si="13"/>
        <v>2.9982635539262973E-3</v>
      </c>
      <c r="M226" s="15">
        <v>13660.84</v>
      </c>
      <c r="N226" s="15">
        <f t="shared" si="14"/>
        <v>71935.839999999997</v>
      </c>
      <c r="O226" s="59">
        <f t="shared" si="15"/>
        <v>14010.839999999997</v>
      </c>
      <c r="P226" s="1"/>
      <c r="Q226" s="51"/>
      <c r="R226" s="52"/>
      <c r="S226" s="51"/>
    </row>
    <row r="227" spans="1:19" ht="15" customHeight="1" x14ac:dyDescent="0.35">
      <c r="A227" s="9" t="s">
        <v>463</v>
      </c>
      <c r="B227" s="10">
        <v>3434</v>
      </c>
      <c r="C227" s="17">
        <v>1128</v>
      </c>
      <c r="D227" s="11"/>
      <c r="E227" s="17">
        <v>1128</v>
      </c>
      <c r="F227" s="12">
        <v>95570</v>
      </c>
      <c r="G227" s="2">
        <f t="shared" si="12"/>
        <v>4.991566253418742E-3</v>
      </c>
      <c r="H227" s="13" t="s">
        <v>464</v>
      </c>
      <c r="I227" s="14">
        <v>3850</v>
      </c>
      <c r="J227" s="14"/>
      <c r="K227" s="15">
        <v>99420</v>
      </c>
      <c r="L227" s="16">
        <f t="shared" si="13"/>
        <v>5.1151842562222648E-3</v>
      </c>
      <c r="M227" s="15">
        <v>23306.06</v>
      </c>
      <c r="N227" s="15">
        <f t="shared" si="14"/>
        <v>122726.06</v>
      </c>
      <c r="O227" s="59">
        <f t="shared" si="15"/>
        <v>27156.059999999998</v>
      </c>
      <c r="P227" s="1"/>
      <c r="Q227" s="51"/>
      <c r="R227" s="52"/>
      <c r="S227" s="51"/>
    </row>
    <row r="228" spans="1:19" ht="15" customHeight="1" x14ac:dyDescent="0.35">
      <c r="A228" s="9" t="s">
        <v>465</v>
      </c>
      <c r="B228" s="10">
        <v>3437</v>
      </c>
      <c r="C228" s="17">
        <v>2197</v>
      </c>
      <c r="D228" s="11">
        <v>74</v>
      </c>
      <c r="E228" s="17">
        <v>2271</v>
      </c>
      <c r="F228" s="12">
        <v>66985</v>
      </c>
      <c r="G228" s="2">
        <f t="shared" si="12"/>
        <v>3.498588108038657E-3</v>
      </c>
      <c r="H228" s="13" t="s">
        <v>466</v>
      </c>
      <c r="I228" s="14"/>
      <c r="J228" s="14"/>
      <c r="K228" s="15">
        <v>66985</v>
      </c>
      <c r="L228" s="16">
        <f t="shared" si="13"/>
        <v>3.4463952665766289E-3</v>
      </c>
      <c r="M228" s="15">
        <v>15702.64</v>
      </c>
      <c r="N228" s="15">
        <f t="shared" si="14"/>
        <v>82687.64</v>
      </c>
      <c r="O228" s="59">
        <f t="shared" si="15"/>
        <v>15702.64</v>
      </c>
      <c r="P228" s="1"/>
      <c r="Q228" s="51"/>
      <c r="R228" s="52"/>
      <c r="S228" s="51"/>
    </row>
    <row r="229" spans="1:19" ht="15" customHeight="1" x14ac:dyDescent="0.35">
      <c r="A229" s="9" t="s">
        <v>467</v>
      </c>
      <c r="B229" s="10">
        <v>3444</v>
      </c>
      <c r="C229" s="17">
        <v>1722</v>
      </c>
      <c r="D229" s="11">
        <v>49</v>
      </c>
      <c r="E229" s="17">
        <v>1771</v>
      </c>
      <c r="F229" s="12">
        <v>84400</v>
      </c>
      <c r="G229" s="2">
        <f t="shared" si="12"/>
        <v>4.4081635637599863E-3</v>
      </c>
      <c r="H229" s="13" t="s">
        <v>468</v>
      </c>
      <c r="I229" s="14"/>
      <c r="J229" s="14"/>
      <c r="K229" s="15">
        <v>84400</v>
      </c>
      <c r="L229" s="16">
        <f t="shared" si="13"/>
        <v>4.3424014406071134E-3</v>
      </c>
      <c r="M229" s="15">
        <v>19785.07</v>
      </c>
      <c r="N229" s="15">
        <f t="shared" si="14"/>
        <v>104185.07</v>
      </c>
      <c r="O229" s="59">
        <f t="shared" si="15"/>
        <v>19785.070000000007</v>
      </c>
      <c r="P229" s="1"/>
      <c r="Q229" s="51"/>
      <c r="R229" s="52"/>
      <c r="S229" s="51"/>
    </row>
    <row r="230" spans="1:19" ht="15" customHeight="1" x14ac:dyDescent="0.35">
      <c r="A230" s="9" t="s">
        <v>469</v>
      </c>
      <c r="B230" s="10">
        <v>3479</v>
      </c>
      <c r="C230" s="17">
        <v>2164</v>
      </c>
      <c r="D230" s="11">
        <v>321</v>
      </c>
      <c r="E230" s="17">
        <v>2485</v>
      </c>
      <c r="F230" s="12">
        <v>74140</v>
      </c>
      <c r="G230" s="2">
        <f t="shared" si="12"/>
        <v>3.8722896518621486E-3</v>
      </c>
      <c r="H230" s="13" t="s">
        <v>470</v>
      </c>
      <c r="I230" s="14">
        <v>25</v>
      </c>
      <c r="J230" s="14"/>
      <c r="K230" s="15">
        <v>74165</v>
      </c>
      <c r="L230" s="16">
        <f t="shared" si="13"/>
        <v>3.815808090552447E-3</v>
      </c>
      <c r="M230" s="15">
        <v>17385.78</v>
      </c>
      <c r="N230" s="15">
        <f t="shared" si="14"/>
        <v>91550.78</v>
      </c>
      <c r="O230" s="59">
        <f t="shared" si="15"/>
        <v>17410.78</v>
      </c>
      <c r="P230" s="1"/>
      <c r="Q230" s="51"/>
      <c r="R230" s="52"/>
      <c r="S230" s="51"/>
    </row>
    <row r="231" spans="1:19" ht="15" customHeight="1" x14ac:dyDescent="0.35">
      <c r="A231" s="9" t="s">
        <v>471</v>
      </c>
      <c r="B231" s="10">
        <v>3484</v>
      </c>
      <c r="C231" s="11">
        <v>92</v>
      </c>
      <c r="D231" s="11"/>
      <c r="E231" s="11">
        <v>92</v>
      </c>
      <c r="F231" s="12">
        <v>2980</v>
      </c>
      <c r="G231" s="2">
        <f t="shared" si="12"/>
        <v>1.5564368981048292E-4</v>
      </c>
      <c r="H231" s="13" t="s">
        <v>472</v>
      </c>
      <c r="I231" s="14"/>
      <c r="J231" s="14"/>
      <c r="K231" s="15">
        <v>2980</v>
      </c>
      <c r="L231" s="16">
        <f t="shared" si="13"/>
        <v>1.5332175702617533E-4</v>
      </c>
      <c r="M231" s="15">
        <v>698.57</v>
      </c>
      <c r="N231" s="15">
        <f t="shared" si="14"/>
        <v>3678.57</v>
      </c>
      <c r="O231" s="59">
        <f t="shared" si="15"/>
        <v>698.57000000000016</v>
      </c>
      <c r="P231" s="1"/>
      <c r="Q231" s="51"/>
      <c r="R231" s="52"/>
      <c r="S231" s="51"/>
    </row>
    <row r="232" spans="1:19" ht="15" customHeight="1" x14ac:dyDescent="0.35">
      <c r="A232" s="9" t="s">
        <v>473</v>
      </c>
      <c r="B232" s="10">
        <v>3500</v>
      </c>
      <c r="C232" s="17">
        <v>1021</v>
      </c>
      <c r="D232" s="11">
        <v>101</v>
      </c>
      <c r="E232" s="17">
        <v>1122</v>
      </c>
      <c r="F232" s="12">
        <v>103710</v>
      </c>
      <c r="G232" s="2">
        <f t="shared" si="12"/>
        <v>5.4167137819614705E-3</v>
      </c>
      <c r="H232" s="13" t="s">
        <v>474</v>
      </c>
      <c r="I232" s="14">
        <v>4075</v>
      </c>
      <c r="J232" s="14"/>
      <c r="K232" s="15">
        <v>107785</v>
      </c>
      <c r="L232" s="16">
        <f t="shared" si="13"/>
        <v>5.5455656312303038E-3</v>
      </c>
      <c r="M232" s="15">
        <v>25266.98</v>
      </c>
      <c r="N232" s="15">
        <f t="shared" si="14"/>
        <v>133051.98000000001</v>
      </c>
      <c r="O232" s="59">
        <f t="shared" si="15"/>
        <v>29341.98000000001</v>
      </c>
      <c r="P232" s="1"/>
      <c r="Q232" s="51"/>
      <c r="R232" s="52"/>
      <c r="S232" s="51"/>
    </row>
    <row r="233" spans="1:19" ht="15" customHeight="1" x14ac:dyDescent="0.35">
      <c r="A233" s="9" t="s">
        <v>475</v>
      </c>
      <c r="B233" s="10">
        <v>3510</v>
      </c>
      <c r="C233" s="11">
        <v>248</v>
      </c>
      <c r="D233" s="11">
        <v>21</v>
      </c>
      <c r="E233" s="11">
        <v>269</v>
      </c>
      <c r="F233" s="12">
        <v>5135</v>
      </c>
      <c r="G233" s="2">
        <f t="shared" si="12"/>
        <v>2.6819810307947305E-4</v>
      </c>
      <c r="H233" s="13" t="s">
        <v>476</v>
      </c>
      <c r="I233" s="14"/>
      <c r="J233" s="14"/>
      <c r="K233" s="15">
        <v>5135</v>
      </c>
      <c r="L233" s="16">
        <f t="shared" si="13"/>
        <v>2.6419705447295645E-4</v>
      </c>
      <c r="M233" s="15">
        <v>1203.75</v>
      </c>
      <c r="N233" s="15">
        <f t="shared" si="14"/>
        <v>6338.75</v>
      </c>
      <c r="O233" s="59">
        <f t="shared" si="15"/>
        <v>1203.75</v>
      </c>
      <c r="P233" s="1"/>
      <c r="Q233" s="51"/>
      <c r="R233" s="52"/>
      <c r="S233" s="51"/>
    </row>
    <row r="234" spans="1:19" ht="15" customHeight="1" x14ac:dyDescent="0.35">
      <c r="A234" s="9" t="s">
        <v>477</v>
      </c>
      <c r="B234" s="10">
        <v>3514</v>
      </c>
      <c r="C234" s="11">
        <v>202</v>
      </c>
      <c r="D234" s="11">
        <v>10</v>
      </c>
      <c r="E234" s="11">
        <v>212</v>
      </c>
      <c r="F234" s="12">
        <v>7655</v>
      </c>
      <c r="G234" s="2">
        <f t="shared" si="12"/>
        <v>3.9981625687894183E-4</v>
      </c>
      <c r="H234" s="13" t="s">
        <v>478</v>
      </c>
      <c r="I234" s="14">
        <v>50</v>
      </c>
      <c r="J234" s="14"/>
      <c r="K234" s="15">
        <v>7705</v>
      </c>
      <c r="L234" s="16">
        <f t="shared" si="13"/>
        <v>3.9642420734452375E-4</v>
      </c>
      <c r="M234" s="15">
        <v>1806.21</v>
      </c>
      <c r="N234" s="15">
        <f t="shared" si="14"/>
        <v>9511.2099999999991</v>
      </c>
      <c r="O234" s="59">
        <f t="shared" si="15"/>
        <v>1856.2099999999991</v>
      </c>
      <c r="P234" s="1"/>
      <c r="Q234" s="51"/>
      <c r="R234" s="52"/>
      <c r="S234" s="51"/>
    </row>
    <row r="235" spans="1:19" ht="15" customHeight="1" x14ac:dyDescent="0.35">
      <c r="A235" s="9" t="s">
        <v>479</v>
      </c>
      <c r="B235" s="10">
        <v>3528</v>
      </c>
      <c r="C235" s="11">
        <v>368</v>
      </c>
      <c r="D235" s="11">
        <v>21</v>
      </c>
      <c r="E235" s="11">
        <v>389</v>
      </c>
      <c r="F235" s="12">
        <v>11245</v>
      </c>
      <c r="G235" s="2">
        <f t="shared" si="12"/>
        <v>5.8731989661707398E-4</v>
      </c>
      <c r="H235" s="13" t="s">
        <v>480</v>
      </c>
      <c r="I235" s="14"/>
      <c r="J235" s="14"/>
      <c r="K235" s="15">
        <v>11245</v>
      </c>
      <c r="L235" s="16">
        <f t="shared" si="13"/>
        <v>5.7855810663065153E-4</v>
      </c>
      <c r="M235" s="15">
        <v>2636.06</v>
      </c>
      <c r="N235" s="15">
        <f t="shared" si="14"/>
        <v>13881.06</v>
      </c>
      <c r="O235" s="59">
        <f t="shared" si="15"/>
        <v>2636.0599999999995</v>
      </c>
      <c r="P235" s="1"/>
      <c r="Q235" s="51"/>
      <c r="R235" s="52"/>
      <c r="S235" s="51"/>
    </row>
    <row r="236" spans="1:19" ht="15" customHeight="1" x14ac:dyDescent="0.35">
      <c r="A236" s="9" t="s">
        <v>481</v>
      </c>
      <c r="B236" s="10">
        <v>3542</v>
      </c>
      <c r="C236" s="11">
        <v>255</v>
      </c>
      <c r="D236" s="11"/>
      <c r="E236" s="11">
        <v>255</v>
      </c>
      <c r="F236" s="12">
        <v>5040</v>
      </c>
      <c r="G236" s="2">
        <f t="shared" si="12"/>
        <v>2.6323630759893756E-4</v>
      </c>
      <c r="H236" s="13" t="s">
        <v>482</v>
      </c>
      <c r="I236" s="14"/>
      <c r="J236" s="14"/>
      <c r="K236" s="15">
        <v>5040</v>
      </c>
      <c r="L236" s="16">
        <f t="shared" si="13"/>
        <v>2.593092803395717E-4</v>
      </c>
      <c r="M236" s="15">
        <v>1181.48</v>
      </c>
      <c r="N236" s="15">
        <f t="shared" si="14"/>
        <v>6221.48</v>
      </c>
      <c r="O236" s="59">
        <f t="shared" si="15"/>
        <v>1181.4799999999996</v>
      </c>
      <c r="P236" s="1"/>
      <c r="Q236" s="51"/>
      <c r="R236" s="52"/>
      <c r="S236" s="51"/>
    </row>
    <row r="237" spans="1:19" ht="15" customHeight="1" x14ac:dyDescent="0.35">
      <c r="A237" s="9" t="s">
        <v>483</v>
      </c>
      <c r="B237" s="10">
        <v>3549</v>
      </c>
      <c r="C237" s="17">
        <v>4347</v>
      </c>
      <c r="D237" s="11">
        <v>65</v>
      </c>
      <c r="E237" s="17">
        <v>4412</v>
      </c>
      <c r="F237" s="12">
        <v>148125</v>
      </c>
      <c r="G237" s="2">
        <f t="shared" si="12"/>
        <v>7.7364837426771079E-3</v>
      </c>
      <c r="H237" s="13" t="s">
        <v>484</v>
      </c>
      <c r="I237" s="14"/>
      <c r="J237" s="14"/>
      <c r="K237" s="15">
        <v>148125</v>
      </c>
      <c r="L237" s="16">
        <f t="shared" si="13"/>
        <v>7.6210688790275902E-3</v>
      </c>
      <c r="M237" s="15">
        <v>34723.5</v>
      </c>
      <c r="N237" s="15">
        <f t="shared" si="14"/>
        <v>182848.5</v>
      </c>
      <c r="O237" s="59">
        <f t="shared" si="15"/>
        <v>34723.5</v>
      </c>
      <c r="P237" s="1"/>
      <c r="Q237" s="51"/>
      <c r="R237" s="52"/>
      <c r="S237" s="51"/>
    </row>
    <row r="238" spans="1:19" ht="15" customHeight="1" x14ac:dyDescent="0.35">
      <c r="A238" s="9" t="s">
        <v>485</v>
      </c>
      <c r="B238" s="10">
        <v>3612</v>
      </c>
      <c r="C238" s="17">
        <v>1419</v>
      </c>
      <c r="D238" s="11">
        <v>25</v>
      </c>
      <c r="E238" s="17">
        <v>1444</v>
      </c>
      <c r="F238" s="12">
        <v>58685</v>
      </c>
      <c r="G238" s="2">
        <f t="shared" si="12"/>
        <v>3.0650838713181844E-3</v>
      </c>
      <c r="H238" s="13" t="s">
        <v>486</v>
      </c>
      <c r="I238" s="14">
        <v>25</v>
      </c>
      <c r="J238" s="14"/>
      <c r="K238" s="15">
        <v>58710</v>
      </c>
      <c r="L238" s="16">
        <f t="shared" si="13"/>
        <v>3.0206444144317965E-3</v>
      </c>
      <c r="M238" s="15">
        <v>13762.81</v>
      </c>
      <c r="N238" s="15">
        <f t="shared" si="14"/>
        <v>72472.81</v>
      </c>
      <c r="O238" s="59">
        <f t="shared" si="15"/>
        <v>13787.809999999998</v>
      </c>
      <c r="P238" s="1"/>
      <c r="Q238" s="51"/>
      <c r="R238" s="52"/>
      <c r="S238" s="51"/>
    </row>
    <row r="239" spans="1:19" ht="15" customHeight="1" x14ac:dyDescent="0.35">
      <c r="A239" s="9" t="s">
        <v>487</v>
      </c>
      <c r="B239" s="10">
        <v>3619</v>
      </c>
      <c r="C239" s="17">
        <v>19624</v>
      </c>
      <c r="D239" s="17">
        <v>5443</v>
      </c>
      <c r="E239" s="17">
        <v>25067</v>
      </c>
      <c r="F239" s="12">
        <v>1164365</v>
      </c>
      <c r="G239" s="2">
        <f t="shared" si="12"/>
        <v>6.0814115733618439E-2</v>
      </c>
      <c r="H239" s="13" t="s">
        <v>488</v>
      </c>
      <c r="I239" s="14">
        <v>4800</v>
      </c>
      <c r="J239" s="14"/>
      <c r="K239" s="15">
        <v>1169165</v>
      </c>
      <c r="L239" s="16">
        <f t="shared" si="13"/>
        <v>6.015383625956653E-2</v>
      </c>
      <c r="M239" s="15">
        <v>274075.90999999997</v>
      </c>
      <c r="N239" s="15">
        <f t="shared" si="14"/>
        <v>1443240.91</v>
      </c>
      <c r="O239" s="59">
        <f t="shared" si="15"/>
        <v>278875.90999999992</v>
      </c>
      <c r="P239" s="1"/>
      <c r="Q239" s="51"/>
      <c r="R239" s="52"/>
      <c r="S239" s="51"/>
    </row>
    <row r="240" spans="1:19" ht="15" customHeight="1" x14ac:dyDescent="0.35">
      <c r="A240" s="9" t="s">
        <v>489</v>
      </c>
      <c r="B240" s="10">
        <v>3633</v>
      </c>
      <c r="C240" s="11">
        <v>429</v>
      </c>
      <c r="D240" s="11"/>
      <c r="E240" s="11">
        <v>429</v>
      </c>
      <c r="F240" s="12">
        <v>19155</v>
      </c>
      <c r="G240" s="2">
        <f t="shared" si="12"/>
        <v>1.0004546571542954E-3</v>
      </c>
      <c r="H240" s="13" t="s">
        <v>490</v>
      </c>
      <c r="I240" s="14">
        <v>250</v>
      </c>
      <c r="J240" s="14"/>
      <c r="K240" s="15">
        <v>19405</v>
      </c>
      <c r="L240" s="16">
        <f t="shared" si="13"/>
        <v>9.9839217956138667E-4</v>
      </c>
      <c r="M240" s="15">
        <v>4548.92</v>
      </c>
      <c r="N240" s="15">
        <f t="shared" si="14"/>
        <v>23953.919999999998</v>
      </c>
      <c r="O240" s="59">
        <f t="shared" si="15"/>
        <v>4798.9199999999983</v>
      </c>
      <c r="P240" s="1"/>
      <c r="Q240" s="51"/>
      <c r="R240" s="52"/>
      <c r="S240" s="51"/>
    </row>
    <row r="241" spans="1:19" ht="15" customHeight="1" x14ac:dyDescent="0.35">
      <c r="A241" s="9" t="s">
        <v>491</v>
      </c>
      <c r="B241" s="10">
        <v>3640</v>
      </c>
      <c r="C241" s="11">
        <v>467</v>
      </c>
      <c r="D241" s="11">
        <v>8</v>
      </c>
      <c r="E241" s="11">
        <v>475</v>
      </c>
      <c r="F241" s="12">
        <v>48960</v>
      </c>
      <c r="G241" s="2">
        <f t="shared" si="12"/>
        <v>2.557152702389679E-3</v>
      </c>
      <c r="H241" s="13" t="s">
        <v>492</v>
      </c>
      <c r="I241" s="14">
        <v>1925</v>
      </c>
      <c r="J241" s="14"/>
      <c r="K241" s="15">
        <v>50885</v>
      </c>
      <c r="L241" s="16">
        <f t="shared" si="13"/>
        <v>2.6180461766029972E-3</v>
      </c>
      <c r="M241" s="15">
        <v>11928.47</v>
      </c>
      <c r="N241" s="15">
        <f t="shared" si="14"/>
        <v>62813.47</v>
      </c>
      <c r="O241" s="59">
        <f t="shared" si="15"/>
        <v>13853.470000000001</v>
      </c>
      <c r="P241" s="1"/>
      <c r="Q241" s="51"/>
      <c r="R241" s="52"/>
      <c r="S241" s="51"/>
    </row>
    <row r="242" spans="1:19" ht="15" customHeight="1" x14ac:dyDescent="0.35">
      <c r="A242" s="9" t="s">
        <v>493</v>
      </c>
      <c r="B242" s="10">
        <v>3647</v>
      </c>
      <c r="C242" s="11">
        <v>373</v>
      </c>
      <c r="D242" s="11"/>
      <c r="E242" s="11">
        <v>373</v>
      </c>
      <c r="F242" s="12">
        <v>87080</v>
      </c>
      <c r="G242" s="2">
        <f t="shared" si="12"/>
        <v>4.5481384257371991E-3</v>
      </c>
      <c r="H242" s="13" t="s">
        <v>494</v>
      </c>
      <c r="I242" s="14">
        <v>5200</v>
      </c>
      <c r="J242" s="14"/>
      <c r="K242" s="15">
        <v>92280</v>
      </c>
      <c r="L242" s="16">
        <f t="shared" si="13"/>
        <v>4.7478294424078719E-3</v>
      </c>
      <c r="M242" s="15">
        <v>21632.3</v>
      </c>
      <c r="N242" s="15">
        <f t="shared" si="14"/>
        <v>113912.3</v>
      </c>
      <c r="O242" s="59">
        <f t="shared" si="15"/>
        <v>26832.300000000003</v>
      </c>
      <c r="P242" s="1"/>
      <c r="Q242" s="51"/>
      <c r="R242" s="52"/>
      <c r="S242" s="51"/>
    </row>
    <row r="243" spans="1:19" ht="15" customHeight="1" x14ac:dyDescent="0.35">
      <c r="A243" s="9" t="s">
        <v>495</v>
      </c>
      <c r="B243" s="10">
        <v>3654</v>
      </c>
      <c r="C243" s="11">
        <v>227</v>
      </c>
      <c r="D243" s="11"/>
      <c r="E243" s="11">
        <v>227</v>
      </c>
      <c r="F243" s="12">
        <v>20225</v>
      </c>
      <c r="G243" s="2">
        <f t="shared" si="12"/>
        <v>1.0563401430929587E-3</v>
      </c>
      <c r="H243" s="13" t="s">
        <v>496</v>
      </c>
      <c r="I243" s="14">
        <v>500</v>
      </c>
      <c r="J243" s="14"/>
      <c r="K243" s="15">
        <v>20725</v>
      </c>
      <c r="L243" s="16">
        <f t="shared" si="13"/>
        <v>1.0663065148884172E-3</v>
      </c>
      <c r="M243" s="15">
        <v>4858.3599999999997</v>
      </c>
      <c r="N243" s="15">
        <f t="shared" si="14"/>
        <v>25583.360000000001</v>
      </c>
      <c r="O243" s="59">
        <f t="shared" si="15"/>
        <v>5358.3600000000006</v>
      </c>
      <c r="P243" s="1"/>
      <c r="Q243" s="51"/>
      <c r="R243" s="52"/>
      <c r="S243" s="51"/>
    </row>
    <row r="244" spans="1:19" ht="15" customHeight="1" x14ac:dyDescent="0.35">
      <c r="A244" s="9" t="s">
        <v>497</v>
      </c>
      <c r="B244" s="10">
        <v>3661</v>
      </c>
      <c r="C244" s="11">
        <v>707</v>
      </c>
      <c r="D244" s="11"/>
      <c r="E244" s="11">
        <v>707</v>
      </c>
      <c r="F244" s="12">
        <v>28425</v>
      </c>
      <c r="G244" s="2">
        <f t="shared" si="12"/>
        <v>1.4846214372023412E-3</v>
      </c>
      <c r="H244" s="13" t="s">
        <v>498</v>
      </c>
      <c r="I244" s="14">
        <v>75</v>
      </c>
      <c r="J244" s="14"/>
      <c r="K244" s="15">
        <v>28500</v>
      </c>
      <c r="L244" s="16">
        <f t="shared" si="13"/>
        <v>1.4663322400154351E-3</v>
      </c>
      <c r="M244" s="15">
        <v>6680.98</v>
      </c>
      <c r="N244" s="15">
        <f t="shared" si="14"/>
        <v>35180.979999999996</v>
      </c>
      <c r="O244" s="59">
        <f t="shared" si="15"/>
        <v>6755.9799999999959</v>
      </c>
      <c r="P244" s="1"/>
      <c r="Q244" s="51"/>
      <c r="R244" s="52"/>
      <c r="S244" s="51"/>
    </row>
    <row r="245" spans="1:19" ht="15" customHeight="1" x14ac:dyDescent="0.35">
      <c r="A245" s="9" t="s">
        <v>499</v>
      </c>
      <c r="B245" s="10">
        <v>3668</v>
      </c>
      <c r="C245" s="11">
        <v>649</v>
      </c>
      <c r="D245" s="11"/>
      <c r="E245" s="11">
        <v>649</v>
      </c>
      <c r="F245" s="12">
        <v>34180</v>
      </c>
      <c r="G245" s="2">
        <f t="shared" si="12"/>
        <v>1.7852017844705724E-3</v>
      </c>
      <c r="H245" s="13" t="s">
        <v>500</v>
      </c>
      <c r="I245" s="14">
        <v>375</v>
      </c>
      <c r="J245" s="14"/>
      <c r="K245" s="15">
        <v>34555</v>
      </c>
      <c r="L245" s="16">
        <f t="shared" si="13"/>
        <v>1.7778635282011705E-3</v>
      </c>
      <c r="M245" s="15">
        <v>8100.39</v>
      </c>
      <c r="N245" s="15">
        <f t="shared" si="14"/>
        <v>42655.39</v>
      </c>
      <c r="O245" s="59">
        <f t="shared" si="15"/>
        <v>8475.39</v>
      </c>
      <c r="P245" s="1"/>
      <c r="Q245" s="51"/>
      <c r="R245" s="52"/>
      <c r="S245" s="51"/>
    </row>
    <row r="246" spans="1:19" ht="15" customHeight="1" x14ac:dyDescent="0.35">
      <c r="A246" s="9" t="s">
        <v>501</v>
      </c>
      <c r="B246" s="10">
        <v>3675</v>
      </c>
      <c r="C246" s="17">
        <v>2047</v>
      </c>
      <c r="D246" s="11">
        <v>1</v>
      </c>
      <c r="E246" s="17">
        <v>2048</v>
      </c>
      <c r="F246" s="12">
        <v>66165</v>
      </c>
      <c r="G246" s="2">
        <f t="shared" si="12"/>
        <v>3.4557599786277189E-3</v>
      </c>
      <c r="H246" s="13" t="s">
        <v>502</v>
      </c>
      <c r="I246" s="14"/>
      <c r="J246" s="14"/>
      <c r="K246" s="15">
        <v>66165</v>
      </c>
      <c r="L246" s="16">
        <f t="shared" si="13"/>
        <v>3.4042060582674125E-3</v>
      </c>
      <c r="M246" s="15">
        <v>15510.41</v>
      </c>
      <c r="N246" s="15">
        <f t="shared" si="14"/>
        <v>81675.41</v>
      </c>
      <c r="O246" s="59">
        <f t="shared" si="15"/>
        <v>15510.410000000003</v>
      </c>
      <c r="P246" s="1"/>
      <c r="Q246" s="51"/>
      <c r="R246" s="52"/>
      <c r="S246" s="51"/>
    </row>
    <row r="247" spans="1:19" ht="15" customHeight="1" x14ac:dyDescent="0.35">
      <c r="A247" s="9" t="s">
        <v>503</v>
      </c>
      <c r="B247" s="10">
        <v>3682</v>
      </c>
      <c r="C247" s="11">
        <v>851</v>
      </c>
      <c r="D247" s="11">
        <v>38</v>
      </c>
      <c r="E247" s="11">
        <v>889</v>
      </c>
      <c r="F247" s="12">
        <v>38670</v>
      </c>
      <c r="G247" s="2">
        <f t="shared" si="12"/>
        <v>2.0197119077085147E-3</v>
      </c>
      <c r="H247" s="13" t="s">
        <v>504</v>
      </c>
      <c r="I247" s="14">
        <v>600</v>
      </c>
      <c r="J247" s="14"/>
      <c r="K247" s="15">
        <v>39270</v>
      </c>
      <c r="L247" s="16">
        <f t="shared" si="13"/>
        <v>2.0204514759791627E-3</v>
      </c>
      <c r="M247" s="15">
        <v>9205.68</v>
      </c>
      <c r="N247" s="15">
        <f t="shared" si="14"/>
        <v>48475.68</v>
      </c>
      <c r="O247" s="59">
        <f t="shared" si="15"/>
        <v>9805.68</v>
      </c>
      <c r="P247" s="1"/>
      <c r="Q247" s="51"/>
      <c r="R247" s="52"/>
      <c r="S247" s="51"/>
    </row>
    <row r="248" spans="1:19" ht="15" customHeight="1" x14ac:dyDescent="0.35">
      <c r="A248" s="9" t="s">
        <v>505</v>
      </c>
      <c r="B248" s="10">
        <v>3689</v>
      </c>
      <c r="C248" s="11">
        <v>354</v>
      </c>
      <c r="D248" s="11">
        <v>7</v>
      </c>
      <c r="E248" s="11">
        <v>361</v>
      </c>
      <c r="F248" s="12">
        <v>24130</v>
      </c>
      <c r="G248" s="2">
        <f t="shared" si="12"/>
        <v>1.2602960520560244E-3</v>
      </c>
      <c r="H248" s="13" t="s">
        <v>506</v>
      </c>
      <c r="I248" s="14">
        <v>250</v>
      </c>
      <c r="J248" s="14">
        <v>0</v>
      </c>
      <c r="K248" s="15">
        <v>24380</v>
      </c>
      <c r="L248" s="16">
        <f t="shared" si="13"/>
        <v>1.2543571933886423E-3</v>
      </c>
      <c r="M248" s="15">
        <v>5715.16</v>
      </c>
      <c r="N248" s="15">
        <f t="shared" si="14"/>
        <v>30095.16</v>
      </c>
      <c r="O248" s="59">
        <f t="shared" si="15"/>
        <v>5965.16</v>
      </c>
      <c r="P248" s="1"/>
      <c r="Q248" s="51"/>
      <c r="R248" s="52"/>
      <c r="S248" s="51"/>
    </row>
    <row r="249" spans="1:19" ht="15" customHeight="1" x14ac:dyDescent="0.35">
      <c r="A249" s="9" t="s">
        <v>507</v>
      </c>
      <c r="B249" s="10">
        <v>3696</v>
      </c>
      <c r="C249" s="11">
        <v>281</v>
      </c>
      <c r="D249" s="11"/>
      <c r="E249" s="11">
        <v>281</v>
      </c>
      <c r="F249" s="12">
        <v>11585</v>
      </c>
      <c r="G249" s="2">
        <f t="shared" si="12"/>
        <v>6.0507790149478006E-4</v>
      </c>
      <c r="H249" s="13" t="s">
        <v>508</v>
      </c>
      <c r="I249" s="14"/>
      <c r="J249" s="14"/>
      <c r="K249" s="15">
        <v>11585</v>
      </c>
      <c r="L249" s="16">
        <f t="shared" si="13"/>
        <v>5.9605119300276546E-4</v>
      </c>
      <c r="M249" s="15">
        <v>2715.76</v>
      </c>
      <c r="N249" s="15">
        <f t="shared" si="14"/>
        <v>14300.76</v>
      </c>
      <c r="O249" s="59">
        <f t="shared" si="15"/>
        <v>2715.76</v>
      </c>
      <c r="P249" s="1"/>
      <c r="Q249" s="51"/>
      <c r="R249" s="52"/>
      <c r="S249" s="51"/>
    </row>
    <row r="250" spans="1:19" ht="15" customHeight="1" x14ac:dyDescent="0.35">
      <c r="A250" s="9" t="s">
        <v>509</v>
      </c>
      <c r="B250" s="10">
        <v>3787</v>
      </c>
      <c r="C250" s="17">
        <v>1021</v>
      </c>
      <c r="D250" s="11"/>
      <c r="E250" s="17">
        <v>1021</v>
      </c>
      <c r="F250" s="12">
        <v>74590</v>
      </c>
      <c r="G250" s="2">
        <f t="shared" si="12"/>
        <v>3.8957928936120541E-3</v>
      </c>
      <c r="H250" s="13" t="s">
        <v>510</v>
      </c>
      <c r="I250" s="14">
        <v>1450</v>
      </c>
      <c r="J250" s="14"/>
      <c r="K250" s="15">
        <v>76040</v>
      </c>
      <c r="L250" s="16">
        <f t="shared" si="13"/>
        <v>3.9122773168692518E-3</v>
      </c>
      <c r="M250" s="15">
        <v>17825.310000000001</v>
      </c>
      <c r="N250" s="15">
        <f t="shared" si="14"/>
        <v>93865.31</v>
      </c>
      <c r="O250" s="59">
        <f t="shared" si="15"/>
        <v>19275.309999999998</v>
      </c>
      <c r="P250" s="1"/>
      <c r="Q250" s="51"/>
      <c r="R250" s="52"/>
      <c r="S250" s="51"/>
    </row>
    <row r="251" spans="1:19" ht="15" customHeight="1" x14ac:dyDescent="0.35">
      <c r="A251" s="9" t="s">
        <v>511</v>
      </c>
      <c r="B251" s="10">
        <v>3794</v>
      </c>
      <c r="C251" s="11">
        <v>871</v>
      </c>
      <c r="D251" s="11">
        <v>27</v>
      </c>
      <c r="E251" s="11">
        <v>898</v>
      </c>
      <c r="F251" s="12">
        <v>43950</v>
      </c>
      <c r="G251" s="2">
        <f t="shared" si="12"/>
        <v>2.2954832775740684E-3</v>
      </c>
      <c r="H251" s="13" t="s">
        <v>512</v>
      </c>
      <c r="I251" s="14">
        <v>325</v>
      </c>
      <c r="J251" s="14"/>
      <c r="K251" s="15">
        <v>44275</v>
      </c>
      <c r="L251" s="16">
        <f t="shared" si="13"/>
        <v>2.2779599974274874E-3</v>
      </c>
      <c r="M251" s="15">
        <v>10378.959999999999</v>
      </c>
      <c r="N251" s="15">
        <f t="shared" si="14"/>
        <v>54653.96</v>
      </c>
      <c r="O251" s="59">
        <f t="shared" si="15"/>
        <v>10703.96</v>
      </c>
      <c r="P251" s="1"/>
      <c r="Q251" s="51"/>
      <c r="R251" s="52"/>
      <c r="S251" s="51"/>
    </row>
    <row r="252" spans="1:19" ht="15" customHeight="1" x14ac:dyDescent="0.35">
      <c r="A252" s="9" t="s">
        <v>513</v>
      </c>
      <c r="B252" s="10">
        <v>3822</v>
      </c>
      <c r="C252" s="17">
        <v>4313</v>
      </c>
      <c r="D252" s="11">
        <v>170</v>
      </c>
      <c r="E252" s="17">
        <v>4483</v>
      </c>
      <c r="F252" s="12">
        <v>155375</v>
      </c>
      <c r="G252" s="2">
        <f t="shared" si="12"/>
        <v>8.1151470819811351E-3</v>
      </c>
      <c r="H252" s="13" t="s">
        <v>514</v>
      </c>
      <c r="I252" s="14">
        <v>75</v>
      </c>
      <c r="J252" s="14"/>
      <c r="K252" s="15">
        <v>155450</v>
      </c>
      <c r="L252" s="16">
        <f t="shared" si="13"/>
        <v>7.9979419898385754E-3</v>
      </c>
      <c r="M252" s="15">
        <v>36440.620000000003</v>
      </c>
      <c r="N252" s="15">
        <f t="shared" si="14"/>
        <v>191890.62</v>
      </c>
      <c r="O252" s="59">
        <f t="shared" si="15"/>
        <v>36515.619999999995</v>
      </c>
      <c r="P252" s="1"/>
      <c r="Q252" s="51"/>
      <c r="R252" s="52"/>
      <c r="S252" s="51"/>
    </row>
    <row r="253" spans="1:19" ht="15" customHeight="1" x14ac:dyDescent="0.35">
      <c r="A253" s="9" t="s">
        <v>515</v>
      </c>
      <c r="B253" s="10">
        <v>3850</v>
      </c>
      <c r="C253" s="11">
        <v>427</v>
      </c>
      <c r="D253" s="11"/>
      <c r="E253" s="11">
        <v>427</v>
      </c>
      <c r="F253" s="12">
        <v>24975</v>
      </c>
      <c r="G253" s="2">
        <f t="shared" si="12"/>
        <v>1.3044299171197352E-3</v>
      </c>
      <c r="H253" s="13" t="s">
        <v>516</v>
      </c>
      <c r="I253" s="14">
        <v>400</v>
      </c>
      <c r="J253" s="14"/>
      <c r="K253" s="15">
        <v>25375</v>
      </c>
      <c r="L253" s="16">
        <f t="shared" si="13"/>
        <v>1.3055501961540936E-3</v>
      </c>
      <c r="M253" s="15">
        <v>5948.41</v>
      </c>
      <c r="N253" s="15">
        <f t="shared" si="14"/>
        <v>31323.41</v>
      </c>
      <c r="O253" s="59">
        <f t="shared" si="15"/>
        <v>6348.41</v>
      </c>
      <c r="P253" s="1"/>
      <c r="Q253" s="51"/>
      <c r="R253" s="52"/>
      <c r="S253" s="51"/>
    </row>
    <row r="254" spans="1:19" ht="15" customHeight="1" x14ac:dyDescent="0.35">
      <c r="A254" s="9" t="s">
        <v>517</v>
      </c>
      <c r="B254" s="10">
        <v>3857</v>
      </c>
      <c r="C254" s="17">
        <v>3335</v>
      </c>
      <c r="D254" s="11">
        <v>245</v>
      </c>
      <c r="E254" s="17">
        <v>3580</v>
      </c>
      <c r="F254" s="12">
        <v>120460</v>
      </c>
      <c r="G254" s="2">
        <f t="shared" si="12"/>
        <v>6.2915566693190509E-3</v>
      </c>
      <c r="H254" s="13" t="s">
        <v>518</v>
      </c>
      <c r="I254" s="14">
        <v>125</v>
      </c>
      <c r="J254" s="14"/>
      <c r="K254" s="15">
        <v>120585</v>
      </c>
      <c r="L254" s="16">
        <f t="shared" si="13"/>
        <v>6.2041288828863592E-3</v>
      </c>
      <c r="M254" s="15">
        <v>28267.56</v>
      </c>
      <c r="N254" s="15">
        <f t="shared" si="14"/>
        <v>148852.56</v>
      </c>
      <c r="O254" s="59">
        <f t="shared" si="15"/>
        <v>28392.559999999998</v>
      </c>
      <c r="P254" s="1"/>
      <c r="Q254" s="51"/>
      <c r="R254" s="52"/>
      <c r="S254" s="51"/>
    </row>
    <row r="255" spans="1:19" ht="15" customHeight="1" x14ac:dyDescent="0.35">
      <c r="A255" s="9" t="s">
        <v>519</v>
      </c>
      <c r="B255" s="10">
        <v>3862</v>
      </c>
      <c r="C255" s="11">
        <v>342</v>
      </c>
      <c r="D255" s="11">
        <v>20</v>
      </c>
      <c r="E255" s="11">
        <v>362</v>
      </c>
      <c r="F255" s="12">
        <v>8860</v>
      </c>
      <c r="G255" s="2">
        <f t="shared" si="12"/>
        <v>4.6275271534257671E-4</v>
      </c>
      <c r="H255" s="13" t="s">
        <v>520</v>
      </c>
      <c r="I255" s="14"/>
      <c r="J255" s="14"/>
      <c r="K255" s="15">
        <v>8860</v>
      </c>
      <c r="L255" s="16">
        <f t="shared" si="13"/>
        <v>4.5584925075567559E-4</v>
      </c>
      <c r="M255" s="15">
        <v>2076.96</v>
      </c>
      <c r="N255" s="15">
        <f t="shared" si="14"/>
        <v>10936.96</v>
      </c>
      <c r="O255" s="59">
        <f t="shared" si="15"/>
        <v>2076.9599999999991</v>
      </c>
      <c r="P255" s="1"/>
      <c r="Q255" s="51"/>
      <c r="R255" s="52"/>
      <c r="S255" s="51"/>
    </row>
    <row r="256" spans="1:19" ht="15" customHeight="1" x14ac:dyDescent="0.35">
      <c r="A256" s="9" t="s">
        <v>521</v>
      </c>
      <c r="B256" s="10">
        <v>3871</v>
      </c>
      <c r="C256" s="11">
        <v>583</v>
      </c>
      <c r="D256" s="11"/>
      <c r="E256" s="11">
        <v>583</v>
      </c>
      <c r="F256" s="12">
        <v>31250</v>
      </c>
      <c r="G256" s="2">
        <f t="shared" si="12"/>
        <v>1.6321695659656345E-3</v>
      </c>
      <c r="H256" s="13" t="s">
        <v>522</v>
      </c>
      <c r="I256" s="14">
        <v>500</v>
      </c>
      <c r="J256" s="14">
        <v>405</v>
      </c>
      <c r="K256" s="15">
        <v>32155</v>
      </c>
      <c r="L256" s="16">
        <f t="shared" si="13"/>
        <v>1.6543829185156603E-3</v>
      </c>
      <c r="M256" s="15">
        <v>7537.78</v>
      </c>
      <c r="N256" s="15">
        <f t="shared" si="14"/>
        <v>39692.78</v>
      </c>
      <c r="O256" s="59">
        <f t="shared" si="15"/>
        <v>8442.7799999999988</v>
      </c>
      <c r="P256" s="1"/>
      <c r="Q256" s="51"/>
      <c r="R256" s="52"/>
      <c r="S256" s="51"/>
    </row>
    <row r="257" spans="1:19" ht="15" customHeight="1" x14ac:dyDescent="0.35">
      <c r="A257" s="9" t="s">
        <v>523</v>
      </c>
      <c r="B257" s="10">
        <v>3892</v>
      </c>
      <c r="C257" s="17">
        <v>2294</v>
      </c>
      <c r="D257" s="11">
        <v>194</v>
      </c>
      <c r="E257" s="17">
        <v>2488</v>
      </c>
      <c r="F257" s="12">
        <v>87080</v>
      </c>
      <c r="G257" s="2">
        <f t="shared" si="12"/>
        <v>4.5481384257371991E-3</v>
      </c>
      <c r="H257" s="13" t="s">
        <v>524</v>
      </c>
      <c r="I257" s="14"/>
      <c r="J257" s="14"/>
      <c r="K257" s="15">
        <v>87080</v>
      </c>
      <c r="L257" s="16">
        <f t="shared" si="13"/>
        <v>4.4802881214225992E-3</v>
      </c>
      <c r="M257" s="15">
        <v>20413.310000000001</v>
      </c>
      <c r="N257" s="15">
        <f t="shared" si="14"/>
        <v>107493.31</v>
      </c>
      <c r="O257" s="59">
        <f t="shared" si="15"/>
        <v>20413.309999999998</v>
      </c>
      <c r="P257" s="1"/>
      <c r="Q257" s="51"/>
      <c r="R257" s="52"/>
      <c r="S257" s="51"/>
    </row>
    <row r="258" spans="1:19" ht="15" customHeight="1" x14ac:dyDescent="0.35">
      <c r="A258" s="9" t="s">
        <v>525</v>
      </c>
      <c r="B258" s="10">
        <v>3899</v>
      </c>
      <c r="C258" s="11">
        <v>526</v>
      </c>
      <c r="D258" s="11">
        <v>28</v>
      </c>
      <c r="E258" s="11">
        <v>554</v>
      </c>
      <c r="F258" s="12">
        <v>27605</v>
      </c>
      <c r="G258" s="2">
        <f t="shared" si="12"/>
        <v>1.4417933077914031E-3</v>
      </c>
      <c r="H258" s="13" t="s">
        <v>526</v>
      </c>
      <c r="I258" s="14">
        <v>525</v>
      </c>
      <c r="J258" s="14"/>
      <c r="K258" s="15">
        <v>28130</v>
      </c>
      <c r="L258" s="16">
        <f t="shared" si="13"/>
        <v>1.4472956460222523E-3</v>
      </c>
      <c r="M258" s="15">
        <v>6594.24</v>
      </c>
      <c r="N258" s="15">
        <f t="shared" si="14"/>
        <v>34724.239999999998</v>
      </c>
      <c r="O258" s="59">
        <f t="shared" si="15"/>
        <v>7119.239999999998</v>
      </c>
      <c r="P258" s="1"/>
      <c r="Q258" s="51"/>
      <c r="R258" s="52"/>
      <c r="S258" s="51"/>
    </row>
    <row r="259" spans="1:19" ht="15" customHeight="1" x14ac:dyDescent="0.35">
      <c r="A259" s="9" t="s">
        <v>527</v>
      </c>
      <c r="B259" s="10">
        <v>3906</v>
      </c>
      <c r="C259" s="11">
        <v>555</v>
      </c>
      <c r="D259" s="11">
        <v>10</v>
      </c>
      <c r="E259" s="11">
        <v>565</v>
      </c>
      <c r="F259" s="12">
        <v>57440</v>
      </c>
      <c r="G259" s="2">
        <f t="shared" si="12"/>
        <v>3.0000582358101135E-3</v>
      </c>
      <c r="H259" s="13" t="s">
        <v>528</v>
      </c>
      <c r="I259" s="14">
        <v>2425</v>
      </c>
      <c r="J259" s="14"/>
      <c r="K259" s="15">
        <v>59865</v>
      </c>
      <c r="L259" s="16">
        <f t="shared" si="13"/>
        <v>3.080069457842948E-3</v>
      </c>
      <c r="M259" s="15">
        <v>14033.57</v>
      </c>
      <c r="N259" s="15">
        <f t="shared" si="14"/>
        <v>73898.570000000007</v>
      </c>
      <c r="O259" s="59">
        <f t="shared" si="15"/>
        <v>16458.570000000007</v>
      </c>
      <c r="P259" s="1"/>
      <c r="Q259" s="51"/>
      <c r="R259" s="52"/>
      <c r="S259" s="51"/>
    </row>
    <row r="260" spans="1:19" ht="15" customHeight="1" x14ac:dyDescent="0.35">
      <c r="A260" s="9" t="s">
        <v>529</v>
      </c>
      <c r="B260" s="10">
        <v>3920</v>
      </c>
      <c r="C260" s="11">
        <v>284</v>
      </c>
      <c r="D260" s="11"/>
      <c r="E260" s="11">
        <v>284</v>
      </c>
      <c r="F260" s="12">
        <v>22360</v>
      </c>
      <c r="G260" s="2">
        <f t="shared" si="12"/>
        <v>1.1678499678397308E-3</v>
      </c>
      <c r="H260" s="13" t="s">
        <v>530</v>
      </c>
      <c r="I260" s="14">
        <v>750</v>
      </c>
      <c r="J260" s="14"/>
      <c r="K260" s="15">
        <v>23110</v>
      </c>
      <c r="L260" s="16">
        <f t="shared" si="13"/>
        <v>1.1890153707633932E-3</v>
      </c>
      <c r="M260" s="15">
        <v>5417.45</v>
      </c>
      <c r="N260" s="15">
        <f t="shared" si="14"/>
        <v>28527.45</v>
      </c>
      <c r="O260" s="59">
        <f t="shared" si="15"/>
        <v>6167.4500000000007</v>
      </c>
      <c r="P260" s="1"/>
      <c r="Q260" s="51"/>
      <c r="R260" s="52"/>
      <c r="S260" s="51"/>
    </row>
    <row r="261" spans="1:19" ht="15" customHeight="1" x14ac:dyDescent="0.35">
      <c r="A261" s="9" t="s">
        <v>531</v>
      </c>
      <c r="B261" s="10">
        <v>3925</v>
      </c>
      <c r="C261" s="17">
        <v>3313</v>
      </c>
      <c r="D261" s="11">
        <v>281</v>
      </c>
      <c r="E261" s="17">
        <v>3594</v>
      </c>
      <c r="F261" s="12">
        <v>98870</v>
      </c>
      <c r="G261" s="2">
        <f t="shared" si="12"/>
        <v>5.1639233595847135E-3</v>
      </c>
      <c r="H261" s="13" t="s">
        <v>532</v>
      </c>
      <c r="I261" s="14"/>
      <c r="J261" s="14"/>
      <c r="K261" s="15">
        <v>98870</v>
      </c>
      <c r="L261" s="16">
        <f t="shared" si="13"/>
        <v>5.0868866165026689E-3</v>
      </c>
      <c r="M261" s="15">
        <v>23177.13</v>
      </c>
      <c r="N261" s="15">
        <f t="shared" si="14"/>
        <v>122047.13</v>
      </c>
      <c r="O261" s="59">
        <f t="shared" si="15"/>
        <v>23177.130000000005</v>
      </c>
      <c r="P261" s="1"/>
      <c r="Q261" s="51"/>
      <c r="R261" s="52"/>
      <c r="S261" s="51"/>
    </row>
    <row r="262" spans="1:19" ht="15" customHeight="1" x14ac:dyDescent="0.35">
      <c r="A262" s="9" t="s">
        <v>533</v>
      </c>
      <c r="B262" s="10">
        <v>3934</v>
      </c>
      <c r="C262" s="11">
        <v>426</v>
      </c>
      <c r="D262" s="11"/>
      <c r="E262" s="11">
        <v>426</v>
      </c>
      <c r="F262" s="12">
        <v>15565</v>
      </c>
      <c r="G262" s="2">
        <f t="shared" si="12"/>
        <v>8.1295101741616325E-4</v>
      </c>
      <c r="H262" s="13" t="s">
        <v>534</v>
      </c>
      <c r="I262" s="14">
        <v>75</v>
      </c>
      <c r="J262" s="14"/>
      <c r="K262" s="15">
        <v>15640</v>
      </c>
      <c r="L262" s="16">
        <f t="shared" si="13"/>
        <v>8.0468197311724229E-4</v>
      </c>
      <c r="M262" s="15">
        <v>3666.33</v>
      </c>
      <c r="N262" s="15">
        <f t="shared" si="14"/>
        <v>19306.330000000002</v>
      </c>
      <c r="O262" s="59">
        <f t="shared" si="15"/>
        <v>3741.3300000000017</v>
      </c>
      <c r="P262" s="1"/>
      <c r="Q262" s="51"/>
      <c r="R262" s="52"/>
      <c r="S262" s="51"/>
    </row>
    <row r="263" spans="1:19" ht="15" customHeight="1" x14ac:dyDescent="0.35">
      <c r="A263" s="9" t="s">
        <v>535</v>
      </c>
      <c r="B263" s="10">
        <v>3941</v>
      </c>
      <c r="C263" s="11">
        <v>659</v>
      </c>
      <c r="D263" s="11">
        <v>68</v>
      </c>
      <c r="E263" s="11">
        <v>727</v>
      </c>
      <c r="F263" s="12">
        <v>107370</v>
      </c>
      <c r="G263" s="2">
        <f t="shared" si="12"/>
        <v>5.6078734815273659E-3</v>
      </c>
      <c r="H263" s="13" t="s">
        <v>536</v>
      </c>
      <c r="I263" s="14">
        <v>5625</v>
      </c>
      <c r="J263" s="14"/>
      <c r="K263" s="15">
        <v>112995</v>
      </c>
      <c r="L263" s="16">
        <f t="shared" si="13"/>
        <v>5.8136214547559332E-3</v>
      </c>
      <c r="M263" s="15">
        <v>26488.31</v>
      </c>
      <c r="N263" s="15">
        <f t="shared" si="14"/>
        <v>139483.31</v>
      </c>
      <c r="O263" s="59">
        <f t="shared" si="15"/>
        <v>32113.309999999998</v>
      </c>
      <c r="P263" s="1"/>
      <c r="Q263" s="51"/>
      <c r="R263" s="52"/>
      <c r="S263" s="51"/>
    </row>
    <row r="264" spans="1:19" ht="15" customHeight="1" x14ac:dyDescent="0.35">
      <c r="A264" s="9" t="s">
        <v>537</v>
      </c>
      <c r="B264" s="10">
        <v>3948</v>
      </c>
      <c r="C264" s="11">
        <v>258</v>
      </c>
      <c r="D264" s="11"/>
      <c r="E264" s="11">
        <v>258</v>
      </c>
      <c r="F264" s="12">
        <v>12875</v>
      </c>
      <c r="G264" s="2">
        <f t="shared" si="12"/>
        <v>6.7245386117784143E-4</v>
      </c>
      <c r="H264" s="13" t="s">
        <v>538</v>
      </c>
      <c r="I264" s="14"/>
      <c r="J264" s="14"/>
      <c r="K264" s="15">
        <v>12875</v>
      </c>
      <c r="L264" s="16">
        <f t="shared" si="13"/>
        <v>6.6242202070872724E-4</v>
      </c>
      <c r="M264" s="15">
        <v>3018.16</v>
      </c>
      <c r="N264" s="15">
        <f t="shared" si="14"/>
        <v>15893.16</v>
      </c>
      <c r="O264" s="59">
        <f t="shared" si="15"/>
        <v>3018.16</v>
      </c>
      <c r="P264" s="1"/>
      <c r="Q264" s="51"/>
      <c r="R264" s="52"/>
      <c r="S264" s="51"/>
    </row>
    <row r="265" spans="1:19" ht="15" customHeight="1" x14ac:dyDescent="0.35">
      <c r="A265" s="9" t="s">
        <v>539</v>
      </c>
      <c r="B265" s="10">
        <v>3955</v>
      </c>
      <c r="C265" s="17">
        <v>1009</v>
      </c>
      <c r="D265" s="11">
        <v>64</v>
      </c>
      <c r="E265" s="17">
        <v>1073</v>
      </c>
      <c r="F265" s="12">
        <v>52660</v>
      </c>
      <c r="G265" s="2">
        <f t="shared" si="12"/>
        <v>2.7504015790000102E-3</v>
      </c>
      <c r="H265" s="13" t="s">
        <v>540</v>
      </c>
      <c r="I265" s="14">
        <v>400</v>
      </c>
      <c r="J265" s="14"/>
      <c r="K265" s="15">
        <v>53060</v>
      </c>
      <c r="L265" s="16">
        <f t="shared" si="13"/>
        <v>2.7299504791304906E-3</v>
      </c>
      <c r="M265" s="15">
        <v>12438.34</v>
      </c>
      <c r="N265" s="15">
        <f t="shared" si="14"/>
        <v>65498.34</v>
      </c>
      <c r="O265" s="59">
        <f t="shared" si="15"/>
        <v>12838.339999999997</v>
      </c>
      <c r="P265" s="1"/>
      <c r="Q265" s="51"/>
      <c r="R265" s="52"/>
      <c r="S265" s="51"/>
    </row>
    <row r="266" spans="1:19" ht="15" customHeight="1" x14ac:dyDescent="0.35">
      <c r="A266" s="9" t="s">
        <v>541</v>
      </c>
      <c r="B266" s="10">
        <v>3962</v>
      </c>
      <c r="C266" s="17">
        <v>2715</v>
      </c>
      <c r="D266" s="11">
        <v>74</v>
      </c>
      <c r="E266" s="17">
        <v>2789</v>
      </c>
      <c r="F266" s="12">
        <v>110265</v>
      </c>
      <c r="G266" s="2">
        <f t="shared" ref="G266:G329" si="16">F266/F$431</f>
        <v>5.7590776701184222E-3</v>
      </c>
      <c r="H266" s="13" t="s">
        <v>542</v>
      </c>
      <c r="I266" s="14">
        <v>925</v>
      </c>
      <c r="J266" s="25">
        <v>-1810</v>
      </c>
      <c r="K266" s="15">
        <v>109380</v>
      </c>
      <c r="L266" s="16">
        <f t="shared" si="13"/>
        <v>5.6276287864171328E-3</v>
      </c>
      <c r="M266" s="15">
        <v>25640.880000000001</v>
      </c>
      <c r="N266" s="15">
        <f t="shared" si="14"/>
        <v>135020.88</v>
      </c>
      <c r="O266" s="59">
        <f t="shared" si="15"/>
        <v>24755.880000000005</v>
      </c>
      <c r="P266" s="1"/>
      <c r="Q266" s="51"/>
      <c r="R266" s="52"/>
      <c r="S266" s="51"/>
    </row>
    <row r="267" spans="1:19" ht="15" customHeight="1" x14ac:dyDescent="0.35">
      <c r="A267" s="9" t="s">
        <v>543</v>
      </c>
      <c r="B267" s="10">
        <v>3969</v>
      </c>
      <c r="C267" s="11">
        <v>214</v>
      </c>
      <c r="D267" s="11"/>
      <c r="E267" s="11">
        <v>214</v>
      </c>
      <c r="F267" s="12">
        <v>7300</v>
      </c>
      <c r="G267" s="2">
        <f t="shared" si="16"/>
        <v>3.8127481060957222E-4</v>
      </c>
      <c r="H267" s="13" t="s">
        <v>544</v>
      </c>
      <c r="I267" s="14">
        <v>125</v>
      </c>
      <c r="J267" s="14"/>
      <c r="K267" s="15">
        <v>7425</v>
      </c>
      <c r="L267" s="16">
        <f t="shared" ref="L267:L330" si="17">+K267/$K$431</f>
        <v>3.8201813621454754E-4</v>
      </c>
      <c r="M267" s="15">
        <v>1740.57</v>
      </c>
      <c r="N267" s="15">
        <f t="shared" ref="N267:N330" si="18">+K267+M267</f>
        <v>9165.57</v>
      </c>
      <c r="O267" s="59">
        <f t="shared" ref="O267:O330" si="19">SUM(N267-F267)</f>
        <v>1865.5699999999997</v>
      </c>
      <c r="P267" s="1"/>
      <c r="Q267" s="51"/>
      <c r="R267" s="52"/>
      <c r="S267" s="51"/>
    </row>
    <row r="268" spans="1:19" ht="15" customHeight="1" x14ac:dyDescent="0.35">
      <c r="A268" s="9" t="s">
        <v>545</v>
      </c>
      <c r="B268" s="10">
        <v>3983</v>
      </c>
      <c r="C268" s="11">
        <v>557</v>
      </c>
      <c r="D268" s="11">
        <v>26</v>
      </c>
      <c r="E268" s="11">
        <v>583</v>
      </c>
      <c r="F268" s="12">
        <v>21355</v>
      </c>
      <c r="G268" s="2">
        <f t="shared" si="16"/>
        <v>1.1153593945982762E-3</v>
      </c>
      <c r="H268" s="13" t="s">
        <v>546</v>
      </c>
      <c r="I268" s="14">
        <v>225</v>
      </c>
      <c r="J268" s="14"/>
      <c r="K268" s="15">
        <v>21580</v>
      </c>
      <c r="L268" s="16">
        <f t="shared" si="17"/>
        <v>1.1102964820888803E-3</v>
      </c>
      <c r="M268" s="15">
        <v>5058.79</v>
      </c>
      <c r="N268" s="15">
        <f t="shared" si="18"/>
        <v>26638.79</v>
      </c>
      <c r="O268" s="59">
        <f t="shared" si="19"/>
        <v>5283.7900000000009</v>
      </c>
      <c r="P268" s="1"/>
      <c r="Q268" s="51"/>
      <c r="R268" s="52"/>
      <c r="S268" s="51"/>
    </row>
    <row r="269" spans="1:19" ht="15" customHeight="1" x14ac:dyDescent="0.35">
      <c r="A269" s="9" t="s">
        <v>547</v>
      </c>
      <c r="B269" s="10">
        <v>3990</v>
      </c>
      <c r="C269" s="11">
        <v>634</v>
      </c>
      <c r="D269" s="11"/>
      <c r="E269" s="11">
        <v>634</v>
      </c>
      <c r="F269" s="12">
        <v>32460</v>
      </c>
      <c r="G269" s="2">
        <f t="shared" si="16"/>
        <v>1.695367171559824E-3</v>
      </c>
      <c r="H269" s="13" t="s">
        <v>548</v>
      </c>
      <c r="I269" s="14">
        <v>150</v>
      </c>
      <c r="J269" s="25">
        <v>-50</v>
      </c>
      <c r="K269" s="15">
        <v>32560</v>
      </c>
      <c r="L269" s="16">
        <f t="shared" si="17"/>
        <v>1.67522027140009E-3</v>
      </c>
      <c r="M269" s="15">
        <v>7632.72</v>
      </c>
      <c r="N269" s="15">
        <f t="shared" si="18"/>
        <v>40192.720000000001</v>
      </c>
      <c r="O269" s="59">
        <f t="shared" si="19"/>
        <v>7732.7200000000012</v>
      </c>
      <c r="P269" s="1"/>
      <c r="Q269" s="51"/>
      <c r="R269" s="52"/>
      <c r="S269" s="51"/>
    </row>
    <row r="270" spans="1:19" ht="15" customHeight="1" x14ac:dyDescent="0.35">
      <c r="A270" s="9" t="s">
        <v>549</v>
      </c>
      <c r="B270" s="10">
        <v>4011</v>
      </c>
      <c r="C270" s="11">
        <v>44</v>
      </c>
      <c r="D270" s="11"/>
      <c r="E270" s="11">
        <v>44</v>
      </c>
      <c r="F270" s="12">
        <v>840</v>
      </c>
      <c r="G270" s="2">
        <f t="shared" si="16"/>
        <v>4.387271793315626E-5</v>
      </c>
      <c r="H270" s="13" t="s">
        <v>550</v>
      </c>
      <c r="I270" s="14"/>
      <c r="J270" s="14"/>
      <c r="K270" s="15">
        <v>840</v>
      </c>
      <c r="L270" s="16">
        <f t="shared" si="17"/>
        <v>4.321821338992861E-5</v>
      </c>
      <c r="M270" s="15">
        <v>196.91</v>
      </c>
      <c r="N270" s="15">
        <f t="shared" si="18"/>
        <v>1036.9100000000001</v>
      </c>
      <c r="O270" s="59">
        <f t="shared" si="19"/>
        <v>196.91000000000008</v>
      </c>
      <c r="P270" s="1"/>
      <c r="Q270" s="51"/>
      <c r="R270" s="52"/>
      <c r="S270" s="51"/>
    </row>
    <row r="271" spans="1:19" ht="15" customHeight="1" x14ac:dyDescent="0.35">
      <c r="A271" s="9" t="s">
        <v>551</v>
      </c>
      <c r="B271" s="10">
        <v>4018</v>
      </c>
      <c r="C271" s="17">
        <v>4347</v>
      </c>
      <c r="D271" s="11">
        <v>145</v>
      </c>
      <c r="E271" s="17">
        <v>4492</v>
      </c>
      <c r="F271" s="12">
        <v>119395</v>
      </c>
      <c r="G271" s="2">
        <f t="shared" si="16"/>
        <v>6.235932330510942E-3</v>
      </c>
      <c r="H271" s="13" t="s">
        <v>552</v>
      </c>
      <c r="I271" s="14"/>
      <c r="J271" s="14"/>
      <c r="K271" s="15">
        <v>119395</v>
      </c>
      <c r="L271" s="16">
        <f t="shared" si="17"/>
        <v>6.1429030805839604E-3</v>
      </c>
      <c r="M271" s="15">
        <v>27988.6</v>
      </c>
      <c r="N271" s="15">
        <f t="shared" si="18"/>
        <v>147383.6</v>
      </c>
      <c r="O271" s="59">
        <f t="shared" si="19"/>
        <v>27988.600000000006</v>
      </c>
      <c r="P271" s="1"/>
      <c r="Q271" s="51"/>
      <c r="R271" s="52"/>
      <c r="S271" s="51"/>
    </row>
    <row r="272" spans="1:19" ht="15" customHeight="1" x14ac:dyDescent="0.35">
      <c r="A272" s="9" t="s">
        <v>553</v>
      </c>
      <c r="B272" s="10">
        <v>4025</v>
      </c>
      <c r="C272" s="11">
        <v>286</v>
      </c>
      <c r="D272" s="11">
        <v>1</v>
      </c>
      <c r="E272" s="11">
        <v>287</v>
      </c>
      <c r="F272" s="12">
        <v>8460</v>
      </c>
      <c r="G272" s="2">
        <f t="shared" si="16"/>
        <v>4.4186094489821661E-4</v>
      </c>
      <c r="H272" s="13" t="s">
        <v>554</v>
      </c>
      <c r="I272" s="14"/>
      <c r="J272" s="14"/>
      <c r="K272" s="15">
        <v>8460</v>
      </c>
      <c r="L272" s="16">
        <f t="shared" si="17"/>
        <v>4.3526914914142388E-4</v>
      </c>
      <c r="M272" s="15">
        <v>1983.2</v>
      </c>
      <c r="N272" s="15">
        <f t="shared" si="18"/>
        <v>10443.200000000001</v>
      </c>
      <c r="O272" s="59">
        <f t="shared" si="19"/>
        <v>1983.2000000000007</v>
      </c>
      <c r="P272" s="1"/>
      <c r="Q272" s="51"/>
      <c r="R272" s="52"/>
      <c r="S272" s="51"/>
    </row>
    <row r="273" spans="1:19" ht="15" customHeight="1" x14ac:dyDescent="0.35">
      <c r="A273" s="9" t="s">
        <v>555</v>
      </c>
      <c r="B273" s="10">
        <v>4060</v>
      </c>
      <c r="C273" s="17">
        <v>3123</v>
      </c>
      <c r="D273" s="11">
        <v>68</v>
      </c>
      <c r="E273" s="17">
        <v>3191</v>
      </c>
      <c r="F273" s="12">
        <v>119470</v>
      </c>
      <c r="G273" s="2">
        <f t="shared" si="16"/>
        <v>6.2398495374692596E-3</v>
      </c>
      <c r="H273" s="13" t="s">
        <v>556</v>
      </c>
      <c r="I273" s="14">
        <v>100</v>
      </c>
      <c r="J273" s="14"/>
      <c r="K273" s="15">
        <v>119570</v>
      </c>
      <c r="L273" s="16">
        <f t="shared" si="17"/>
        <v>6.1519068750401952E-3</v>
      </c>
      <c r="M273" s="15">
        <v>28029.63</v>
      </c>
      <c r="N273" s="15">
        <f t="shared" si="18"/>
        <v>147599.63</v>
      </c>
      <c r="O273" s="59">
        <f t="shared" si="19"/>
        <v>28129.630000000005</v>
      </c>
      <c r="P273" s="1"/>
      <c r="Q273" s="51"/>
      <c r="R273" s="52"/>
      <c r="S273" s="51"/>
    </row>
    <row r="274" spans="1:19" ht="15" customHeight="1" x14ac:dyDescent="0.35">
      <c r="A274" s="9" t="s">
        <v>557</v>
      </c>
      <c r="B274" s="10">
        <v>4067</v>
      </c>
      <c r="C274" s="11">
        <v>267</v>
      </c>
      <c r="D274" s="11"/>
      <c r="E274" s="11">
        <v>267</v>
      </c>
      <c r="F274" s="12">
        <v>15920</v>
      </c>
      <c r="G274" s="2">
        <f t="shared" si="16"/>
        <v>8.3149246368553287E-4</v>
      </c>
      <c r="H274" s="13" t="s">
        <v>558</v>
      </c>
      <c r="I274" s="14">
        <v>175</v>
      </c>
      <c r="J274" s="14"/>
      <c r="K274" s="15">
        <v>16095</v>
      </c>
      <c r="L274" s="16">
        <f t="shared" si="17"/>
        <v>8.2809183870345357E-4</v>
      </c>
      <c r="M274" s="15">
        <v>3772.99</v>
      </c>
      <c r="N274" s="15">
        <f t="shared" si="18"/>
        <v>19867.989999999998</v>
      </c>
      <c r="O274" s="59">
        <f t="shared" si="19"/>
        <v>3947.989999999998</v>
      </c>
      <c r="P274" s="1"/>
      <c r="Q274" s="51"/>
      <c r="R274" s="52"/>
      <c r="S274" s="51"/>
    </row>
    <row r="275" spans="1:19" ht="15" customHeight="1" x14ac:dyDescent="0.35">
      <c r="A275" s="9" t="s">
        <v>559</v>
      </c>
      <c r="B275" s="10">
        <v>4074</v>
      </c>
      <c r="C275" s="17">
        <v>1009</v>
      </c>
      <c r="D275" s="11">
        <v>43</v>
      </c>
      <c r="E275" s="17">
        <v>1052</v>
      </c>
      <c r="F275" s="12">
        <v>140265</v>
      </c>
      <c r="G275" s="2">
        <f t="shared" si="16"/>
        <v>7.3259604534454317E-3</v>
      </c>
      <c r="H275" s="13" t="s">
        <v>560</v>
      </c>
      <c r="I275" s="14">
        <v>6825</v>
      </c>
      <c r="J275" s="14">
        <v>0</v>
      </c>
      <c r="K275" s="15">
        <v>147090</v>
      </c>
      <c r="L275" s="16">
        <f t="shared" si="17"/>
        <v>7.5678178661007138E-3</v>
      </c>
      <c r="M275" s="15">
        <v>34480.870000000003</v>
      </c>
      <c r="N275" s="15">
        <f t="shared" si="18"/>
        <v>181570.87</v>
      </c>
      <c r="O275" s="59">
        <f t="shared" si="19"/>
        <v>41305.869999999995</v>
      </c>
      <c r="P275" s="1"/>
      <c r="Q275" s="51"/>
      <c r="R275" s="52"/>
      <c r="S275" s="51"/>
    </row>
    <row r="276" spans="1:19" ht="15" customHeight="1" x14ac:dyDescent="0.35">
      <c r="A276" s="9" t="s">
        <v>561</v>
      </c>
      <c r="B276" s="10">
        <v>4088</v>
      </c>
      <c r="C276" s="11">
        <v>646</v>
      </c>
      <c r="D276" s="11">
        <v>72</v>
      </c>
      <c r="E276" s="11">
        <v>718</v>
      </c>
      <c r="F276" s="12">
        <v>33195</v>
      </c>
      <c r="G276" s="2">
        <f t="shared" si="16"/>
        <v>1.7337557997513357E-3</v>
      </c>
      <c r="H276" s="13" t="s">
        <v>562</v>
      </c>
      <c r="I276" s="14">
        <v>225</v>
      </c>
      <c r="J276" s="14"/>
      <c r="K276" s="15">
        <v>33420</v>
      </c>
      <c r="L276" s="16">
        <f t="shared" si="17"/>
        <v>1.7194674898707311E-3</v>
      </c>
      <c r="M276" s="15">
        <v>7834.32</v>
      </c>
      <c r="N276" s="15">
        <f t="shared" si="18"/>
        <v>41254.32</v>
      </c>
      <c r="O276" s="59">
        <f t="shared" si="19"/>
        <v>8059.32</v>
      </c>
      <c r="P276" s="1"/>
      <c r="Q276" s="51"/>
      <c r="R276" s="52"/>
      <c r="S276" s="51"/>
    </row>
    <row r="277" spans="1:19" ht="15" customHeight="1" x14ac:dyDescent="0.35">
      <c r="A277" s="9" t="s">
        <v>563</v>
      </c>
      <c r="B277" s="10">
        <v>4095</v>
      </c>
      <c r="C277" s="11">
        <v>804</v>
      </c>
      <c r="D277" s="11">
        <v>67</v>
      </c>
      <c r="E277" s="11">
        <v>871</v>
      </c>
      <c r="F277" s="12">
        <v>24840</v>
      </c>
      <c r="G277" s="2">
        <f t="shared" si="16"/>
        <v>1.2973789445947636E-3</v>
      </c>
      <c r="H277" s="13" t="s">
        <v>564</v>
      </c>
      <c r="I277" s="14">
        <v>25</v>
      </c>
      <c r="J277" s="14"/>
      <c r="K277" s="15">
        <v>24865</v>
      </c>
      <c r="L277" s="16">
        <f t="shared" si="17"/>
        <v>1.2793105665959226E-3</v>
      </c>
      <c r="M277" s="15">
        <v>5828.86</v>
      </c>
      <c r="N277" s="15">
        <f t="shared" si="18"/>
        <v>30693.86</v>
      </c>
      <c r="O277" s="59">
        <f t="shared" si="19"/>
        <v>5853.8600000000006</v>
      </c>
      <c r="P277" s="1"/>
      <c r="Q277" s="51"/>
      <c r="R277" s="52"/>
      <c r="S277" s="51"/>
    </row>
    <row r="278" spans="1:19" ht="15" customHeight="1" x14ac:dyDescent="0.35">
      <c r="A278" s="9" t="s">
        <v>565</v>
      </c>
      <c r="B278" s="10">
        <v>4137</v>
      </c>
      <c r="C278" s="11">
        <v>352</v>
      </c>
      <c r="D278" s="11">
        <v>63</v>
      </c>
      <c r="E278" s="11">
        <v>415</v>
      </c>
      <c r="F278" s="12">
        <v>22860</v>
      </c>
      <c r="G278" s="2">
        <f t="shared" si="16"/>
        <v>1.193964680895181E-3</v>
      </c>
      <c r="H278" s="13" t="s">
        <v>566</v>
      </c>
      <c r="I278" s="14">
        <v>150</v>
      </c>
      <c r="J278" s="14"/>
      <c r="K278" s="15">
        <v>23010</v>
      </c>
      <c r="L278" s="16">
        <f t="shared" si="17"/>
        <v>1.1838703453598302E-3</v>
      </c>
      <c r="M278" s="15">
        <v>5394.01</v>
      </c>
      <c r="N278" s="15">
        <f t="shared" si="18"/>
        <v>28404.010000000002</v>
      </c>
      <c r="O278" s="59">
        <f t="shared" si="19"/>
        <v>5544.010000000002</v>
      </c>
      <c r="P278" s="1"/>
      <c r="Q278" s="51"/>
      <c r="R278" s="52"/>
      <c r="S278" s="51"/>
    </row>
    <row r="279" spans="1:19" ht="15" customHeight="1" x14ac:dyDescent="0.35">
      <c r="A279" s="9" t="s">
        <v>567</v>
      </c>
      <c r="B279" s="10">
        <v>4144</v>
      </c>
      <c r="C279" s="17">
        <v>1839</v>
      </c>
      <c r="D279" s="11"/>
      <c r="E279" s="17">
        <v>1839</v>
      </c>
      <c r="F279" s="12">
        <v>85165</v>
      </c>
      <c r="G279" s="2">
        <f t="shared" si="16"/>
        <v>4.4481190747348246E-3</v>
      </c>
      <c r="H279" s="13" t="s">
        <v>568</v>
      </c>
      <c r="I279" s="14"/>
      <c r="J279" s="14"/>
      <c r="K279" s="15">
        <v>85165</v>
      </c>
      <c r="L279" s="16">
        <f t="shared" si="17"/>
        <v>4.3817608849443697E-3</v>
      </c>
      <c r="M279" s="15">
        <v>19964.400000000001</v>
      </c>
      <c r="N279" s="15">
        <f t="shared" si="18"/>
        <v>105129.4</v>
      </c>
      <c r="O279" s="59">
        <f t="shared" si="19"/>
        <v>19964.399999999994</v>
      </c>
      <c r="P279" s="1"/>
      <c r="Q279" s="51"/>
      <c r="R279" s="52"/>
      <c r="S279" s="51"/>
    </row>
    <row r="280" spans="1:19" ht="15" customHeight="1" x14ac:dyDescent="0.35">
      <c r="A280" s="9" t="s">
        <v>569</v>
      </c>
      <c r="B280" s="10">
        <v>4151</v>
      </c>
      <c r="C280" s="11">
        <v>488</v>
      </c>
      <c r="D280" s="11"/>
      <c r="E280" s="11">
        <v>488</v>
      </c>
      <c r="F280" s="12">
        <v>37855</v>
      </c>
      <c r="G280" s="2">
        <f t="shared" si="16"/>
        <v>1.977144925428131E-3</v>
      </c>
      <c r="H280" s="13" t="s">
        <v>570</v>
      </c>
      <c r="I280" s="14">
        <v>725</v>
      </c>
      <c r="J280" s="14"/>
      <c r="K280" s="15">
        <v>38580</v>
      </c>
      <c r="L280" s="16">
        <f t="shared" si="17"/>
        <v>1.9849508006945784E-3</v>
      </c>
      <c r="M280" s="15">
        <v>9043.93</v>
      </c>
      <c r="N280" s="15">
        <f t="shared" si="18"/>
        <v>47623.93</v>
      </c>
      <c r="O280" s="59">
        <f t="shared" si="19"/>
        <v>9768.93</v>
      </c>
      <c r="P280" s="1"/>
      <c r="Q280" s="51"/>
      <c r="R280" s="52"/>
      <c r="S280" s="51"/>
    </row>
    <row r="281" spans="1:19" ht="15" customHeight="1" x14ac:dyDescent="0.35">
      <c r="A281" s="9" t="s">
        <v>571</v>
      </c>
      <c r="B281" s="10">
        <v>4165</v>
      </c>
      <c r="C281" s="17">
        <v>1191</v>
      </c>
      <c r="D281" s="11">
        <v>16</v>
      </c>
      <c r="E281" s="17">
        <v>1207</v>
      </c>
      <c r="F281" s="12">
        <v>78125</v>
      </c>
      <c r="G281" s="2">
        <f t="shared" si="16"/>
        <v>4.0804239149140869E-3</v>
      </c>
      <c r="H281" s="13" t="s">
        <v>572</v>
      </c>
      <c r="I281" s="14">
        <v>1725</v>
      </c>
      <c r="J281" s="14"/>
      <c r="K281" s="15">
        <v>79850</v>
      </c>
      <c r="L281" s="16">
        <f t="shared" si="17"/>
        <v>4.1083027847449993E-3</v>
      </c>
      <c r="M281" s="15">
        <v>18718.45</v>
      </c>
      <c r="N281" s="15">
        <f t="shared" si="18"/>
        <v>98568.45</v>
      </c>
      <c r="O281" s="59">
        <f t="shared" si="19"/>
        <v>20443.449999999997</v>
      </c>
      <c r="P281" s="1"/>
      <c r="Q281" s="51"/>
      <c r="R281" s="52"/>
      <c r="S281" s="51"/>
    </row>
    <row r="282" spans="1:19" ht="15" customHeight="1" x14ac:dyDescent="0.35">
      <c r="A282" s="9" t="s">
        <v>573</v>
      </c>
      <c r="B282" s="10">
        <v>4179</v>
      </c>
      <c r="C282" s="17">
        <v>2178</v>
      </c>
      <c r="D282" s="11">
        <v>115</v>
      </c>
      <c r="E282" s="17">
        <v>2293</v>
      </c>
      <c r="F282" s="12">
        <v>76785</v>
      </c>
      <c r="G282" s="2">
        <f t="shared" si="16"/>
        <v>4.0104364839254805E-3</v>
      </c>
      <c r="H282" s="13" t="s">
        <v>574</v>
      </c>
      <c r="I282" s="14">
        <v>200</v>
      </c>
      <c r="J282" s="14"/>
      <c r="K282" s="15">
        <v>76985</v>
      </c>
      <c r="L282" s="16">
        <f t="shared" si="17"/>
        <v>3.9608978069329221E-3</v>
      </c>
      <c r="M282" s="15">
        <v>18046.84</v>
      </c>
      <c r="N282" s="15">
        <f t="shared" si="18"/>
        <v>95031.84</v>
      </c>
      <c r="O282" s="59">
        <f t="shared" si="19"/>
        <v>18246.839999999997</v>
      </c>
      <c r="P282" s="1"/>
      <c r="Q282" s="51"/>
      <c r="R282" s="52"/>
      <c r="S282" s="51"/>
    </row>
    <row r="283" spans="1:19" ht="15" customHeight="1" x14ac:dyDescent="0.35">
      <c r="A283" s="9" t="s">
        <v>575</v>
      </c>
      <c r="B283" s="10">
        <v>4186</v>
      </c>
      <c r="C283" s="11">
        <v>854</v>
      </c>
      <c r="D283" s="11"/>
      <c r="E283" s="11">
        <v>854</v>
      </c>
      <c r="F283" s="12">
        <v>72125</v>
      </c>
      <c r="G283" s="2">
        <f t="shared" si="16"/>
        <v>3.7670473582486846E-3</v>
      </c>
      <c r="H283" s="13" t="s">
        <v>576</v>
      </c>
      <c r="I283" s="14">
        <v>3300</v>
      </c>
      <c r="J283" s="14"/>
      <c r="K283" s="15">
        <v>75425</v>
      </c>
      <c r="L283" s="16">
        <f t="shared" si="17"/>
        <v>3.88063541063734E-3</v>
      </c>
      <c r="M283" s="15">
        <v>17681.150000000001</v>
      </c>
      <c r="N283" s="15">
        <f t="shared" si="18"/>
        <v>93106.15</v>
      </c>
      <c r="O283" s="59">
        <f t="shared" si="19"/>
        <v>20981.149999999994</v>
      </c>
      <c r="P283" s="1"/>
      <c r="Q283" s="51"/>
      <c r="R283" s="52"/>
      <c r="S283" s="51"/>
    </row>
    <row r="284" spans="1:19" ht="15" customHeight="1" x14ac:dyDescent="0.35">
      <c r="A284" s="9" t="s">
        <v>577</v>
      </c>
      <c r="B284" s="10">
        <v>4207</v>
      </c>
      <c r="C284" s="11">
        <v>243</v>
      </c>
      <c r="D284" s="11"/>
      <c r="E284" s="11">
        <v>243</v>
      </c>
      <c r="F284" s="12">
        <v>14560</v>
      </c>
      <c r="G284" s="2">
        <f t="shared" si="16"/>
        <v>7.6046044417470843E-4</v>
      </c>
      <c r="H284" s="13" t="s">
        <v>578</v>
      </c>
      <c r="I284" s="14">
        <v>75</v>
      </c>
      <c r="J284" s="14"/>
      <c r="K284" s="15">
        <v>14635</v>
      </c>
      <c r="L284" s="16">
        <f t="shared" si="17"/>
        <v>7.5297446781143478E-4</v>
      </c>
      <c r="M284" s="15">
        <v>3430.74</v>
      </c>
      <c r="N284" s="15">
        <f t="shared" si="18"/>
        <v>18065.739999999998</v>
      </c>
      <c r="O284" s="59">
        <f t="shared" si="19"/>
        <v>3505.739999999998</v>
      </c>
      <c r="P284" s="1"/>
      <c r="Q284" s="51"/>
      <c r="R284" s="52"/>
      <c r="S284" s="51"/>
    </row>
    <row r="285" spans="1:19" ht="15" customHeight="1" x14ac:dyDescent="0.35">
      <c r="A285" s="9" t="s">
        <v>579</v>
      </c>
      <c r="B285" s="10">
        <v>4221</v>
      </c>
      <c r="C285" s="11">
        <v>303</v>
      </c>
      <c r="D285" s="11"/>
      <c r="E285" s="11">
        <v>303</v>
      </c>
      <c r="F285" s="12">
        <v>19425</v>
      </c>
      <c r="G285" s="2">
        <f t="shared" si="16"/>
        <v>1.0145566022042385E-3</v>
      </c>
      <c r="H285" s="13" t="s">
        <v>580</v>
      </c>
      <c r="I285" s="14">
        <v>125</v>
      </c>
      <c r="J285" s="14"/>
      <c r="K285" s="15">
        <v>19550</v>
      </c>
      <c r="L285" s="16">
        <f t="shared" si="17"/>
        <v>1.0058524663965529E-3</v>
      </c>
      <c r="M285" s="15">
        <v>4582.92</v>
      </c>
      <c r="N285" s="15">
        <f t="shared" si="18"/>
        <v>24132.92</v>
      </c>
      <c r="O285" s="59">
        <f t="shared" si="19"/>
        <v>4707.9199999999983</v>
      </c>
      <c r="P285" s="1"/>
      <c r="Q285" s="51"/>
      <c r="R285" s="52"/>
      <c r="S285" s="51"/>
    </row>
    <row r="286" spans="1:19" ht="15" customHeight="1" x14ac:dyDescent="0.35">
      <c r="A286" s="9" t="s">
        <v>581</v>
      </c>
      <c r="B286" s="10">
        <v>4228</v>
      </c>
      <c r="C286" s="11">
        <v>677</v>
      </c>
      <c r="D286" s="11">
        <v>20</v>
      </c>
      <c r="E286" s="11">
        <v>697</v>
      </c>
      <c r="F286" s="12">
        <v>25010</v>
      </c>
      <c r="G286" s="2">
        <f t="shared" si="16"/>
        <v>1.3062579470336166E-3</v>
      </c>
      <c r="H286" s="13" t="s">
        <v>582</v>
      </c>
      <c r="I286" s="14">
        <v>0</v>
      </c>
      <c r="J286" s="14"/>
      <c r="K286" s="15">
        <v>25010</v>
      </c>
      <c r="L286" s="16">
        <f t="shared" si="17"/>
        <v>1.2867708534310888E-3</v>
      </c>
      <c r="M286" s="15">
        <v>5862.85</v>
      </c>
      <c r="N286" s="15">
        <f t="shared" si="18"/>
        <v>30872.85</v>
      </c>
      <c r="O286" s="59">
        <f t="shared" si="19"/>
        <v>5862.8499999999985</v>
      </c>
      <c r="P286" s="1"/>
      <c r="Q286" s="51"/>
      <c r="R286" s="52"/>
      <c r="S286" s="51"/>
    </row>
    <row r="287" spans="1:19" ht="15" customHeight="1" x14ac:dyDescent="0.35">
      <c r="A287" s="9" t="s">
        <v>583</v>
      </c>
      <c r="B287" s="10">
        <v>4235</v>
      </c>
      <c r="C287" s="11">
        <v>146</v>
      </c>
      <c r="D287" s="11"/>
      <c r="E287" s="11">
        <v>146</v>
      </c>
      <c r="F287" s="12">
        <v>5570</v>
      </c>
      <c r="G287" s="2">
        <f t="shared" si="16"/>
        <v>2.9091790343771469E-4</v>
      </c>
      <c r="H287" s="13" t="s">
        <v>584</v>
      </c>
      <c r="I287" s="14"/>
      <c r="J287" s="14"/>
      <c r="K287" s="15">
        <v>5570</v>
      </c>
      <c r="L287" s="16">
        <f t="shared" si="17"/>
        <v>2.8657791497845519E-4</v>
      </c>
      <c r="M287" s="15">
        <v>1305.72</v>
      </c>
      <c r="N287" s="15">
        <f t="shared" si="18"/>
        <v>6875.72</v>
      </c>
      <c r="O287" s="59">
        <f t="shared" si="19"/>
        <v>1305.7200000000003</v>
      </c>
      <c r="P287" s="1"/>
      <c r="Q287" s="51"/>
      <c r="R287" s="52"/>
      <c r="S287" s="51"/>
    </row>
    <row r="288" spans="1:19" ht="15" customHeight="1" x14ac:dyDescent="0.35">
      <c r="A288" s="9" t="s">
        <v>585</v>
      </c>
      <c r="B288" s="10">
        <v>4263</v>
      </c>
      <c r="C288" s="11">
        <v>184</v>
      </c>
      <c r="D288" s="11"/>
      <c r="E288" s="11">
        <v>184</v>
      </c>
      <c r="F288" s="12">
        <v>10270</v>
      </c>
      <c r="G288" s="2">
        <f t="shared" si="16"/>
        <v>5.3639620615894611E-4</v>
      </c>
      <c r="H288" s="13" t="s">
        <v>586</v>
      </c>
      <c r="I288" s="14"/>
      <c r="J288" s="14"/>
      <c r="K288" s="15">
        <v>10270</v>
      </c>
      <c r="L288" s="16">
        <f t="shared" si="17"/>
        <v>5.283941089459129E-4</v>
      </c>
      <c r="M288" s="15">
        <v>2407.5</v>
      </c>
      <c r="N288" s="15">
        <f t="shared" si="18"/>
        <v>12677.5</v>
      </c>
      <c r="O288" s="59">
        <f t="shared" si="19"/>
        <v>2407.5</v>
      </c>
      <c r="P288" s="1"/>
      <c r="Q288" s="51"/>
      <c r="R288" s="52"/>
      <c r="S288" s="51"/>
    </row>
    <row r="289" spans="1:19" ht="15" customHeight="1" x14ac:dyDescent="0.35">
      <c r="A289" s="9" t="s">
        <v>587</v>
      </c>
      <c r="B289" s="10">
        <v>4270</v>
      </c>
      <c r="C289" s="11">
        <v>283</v>
      </c>
      <c r="D289" s="11"/>
      <c r="E289" s="11">
        <v>283</v>
      </c>
      <c r="F289" s="12">
        <v>18400</v>
      </c>
      <c r="G289" s="2">
        <f t="shared" si="16"/>
        <v>9.6102144044056569E-4</v>
      </c>
      <c r="H289" s="13" t="s">
        <v>588</v>
      </c>
      <c r="I289" s="14">
        <v>450</v>
      </c>
      <c r="J289" s="14"/>
      <c r="K289" s="15">
        <v>18850</v>
      </c>
      <c r="L289" s="16">
        <f t="shared" si="17"/>
        <v>9.6983728857161233E-4</v>
      </c>
      <c r="M289" s="15">
        <v>4418.82</v>
      </c>
      <c r="N289" s="15">
        <f t="shared" si="18"/>
        <v>23268.82</v>
      </c>
      <c r="O289" s="59">
        <f t="shared" si="19"/>
        <v>4868.82</v>
      </c>
      <c r="P289" s="1"/>
      <c r="Q289" s="51"/>
      <c r="R289" s="52"/>
      <c r="S289" s="51"/>
    </row>
    <row r="290" spans="1:19" ht="15" customHeight="1" x14ac:dyDescent="0.35">
      <c r="A290" s="9" t="s">
        <v>589</v>
      </c>
      <c r="B290" s="10">
        <v>4305</v>
      </c>
      <c r="C290" s="11">
        <v>406</v>
      </c>
      <c r="D290" s="11">
        <v>25</v>
      </c>
      <c r="E290" s="11">
        <v>431</v>
      </c>
      <c r="F290" s="12">
        <v>20320</v>
      </c>
      <c r="G290" s="2">
        <f t="shared" si="16"/>
        <v>1.0613019385734943E-3</v>
      </c>
      <c r="H290" s="13" t="s">
        <v>590</v>
      </c>
      <c r="I290" s="14">
        <v>50</v>
      </c>
      <c r="J290" s="14"/>
      <c r="K290" s="15">
        <v>20370</v>
      </c>
      <c r="L290" s="16">
        <f t="shared" si="17"/>
        <v>1.0480416747057689E-3</v>
      </c>
      <c r="M290" s="15">
        <v>4775.1400000000003</v>
      </c>
      <c r="N290" s="15">
        <f t="shared" si="18"/>
        <v>25145.14</v>
      </c>
      <c r="O290" s="59">
        <f t="shared" si="19"/>
        <v>4825.1399999999994</v>
      </c>
      <c r="P290" s="1"/>
      <c r="Q290" s="51"/>
      <c r="R290" s="52"/>
      <c r="S290" s="51"/>
    </row>
    <row r="291" spans="1:19" ht="15" customHeight="1" x14ac:dyDescent="0.35">
      <c r="A291" s="9" t="s">
        <v>591</v>
      </c>
      <c r="B291" s="10">
        <v>4312</v>
      </c>
      <c r="C291" s="17">
        <v>1980</v>
      </c>
      <c r="D291" s="11">
        <v>153</v>
      </c>
      <c r="E291" s="17">
        <v>2133</v>
      </c>
      <c r="F291" s="12">
        <v>71135</v>
      </c>
      <c r="G291" s="2">
        <f t="shared" si="16"/>
        <v>3.7153402263988933E-3</v>
      </c>
      <c r="H291" s="13" t="s">
        <v>592</v>
      </c>
      <c r="I291" s="14"/>
      <c r="J291" s="14"/>
      <c r="K291" s="15">
        <v>71135</v>
      </c>
      <c r="L291" s="16">
        <f t="shared" si="17"/>
        <v>3.6599138208244903E-3</v>
      </c>
      <c r="M291" s="15">
        <v>16675.48</v>
      </c>
      <c r="N291" s="15">
        <f t="shared" si="18"/>
        <v>87810.48</v>
      </c>
      <c r="O291" s="59">
        <f t="shared" si="19"/>
        <v>16675.479999999996</v>
      </c>
      <c r="P291" s="1"/>
      <c r="Q291" s="51"/>
      <c r="R291" s="52"/>
      <c r="S291" s="51"/>
    </row>
    <row r="292" spans="1:19" ht="15" customHeight="1" x14ac:dyDescent="0.35">
      <c r="A292" s="9" t="s">
        <v>593</v>
      </c>
      <c r="B292" s="10">
        <v>4330</v>
      </c>
      <c r="C292" s="11">
        <v>52</v>
      </c>
      <c r="D292" s="11"/>
      <c r="E292" s="11">
        <v>52</v>
      </c>
      <c r="F292" s="12">
        <v>5595</v>
      </c>
      <c r="G292" s="2">
        <f t="shared" si="16"/>
        <v>2.9222363909048722E-4</v>
      </c>
      <c r="H292" s="13" t="s">
        <v>594</v>
      </c>
      <c r="I292" s="14">
        <v>275</v>
      </c>
      <c r="J292" s="14"/>
      <c r="K292" s="15">
        <v>5870</v>
      </c>
      <c r="L292" s="16">
        <f t="shared" si="17"/>
        <v>3.0201299118914399E-4</v>
      </c>
      <c r="M292" s="15">
        <v>1376.05</v>
      </c>
      <c r="N292" s="15">
        <f t="shared" si="18"/>
        <v>7246.05</v>
      </c>
      <c r="O292" s="59">
        <f t="shared" si="19"/>
        <v>1651.0500000000002</v>
      </c>
      <c r="P292" s="1"/>
      <c r="Q292" s="51"/>
      <c r="R292" s="52"/>
      <c r="S292" s="51"/>
    </row>
    <row r="293" spans="1:19" ht="15" customHeight="1" x14ac:dyDescent="0.35">
      <c r="A293" s="9" t="s">
        <v>595</v>
      </c>
      <c r="B293" s="10">
        <v>4347</v>
      </c>
      <c r="C293" s="11">
        <v>365</v>
      </c>
      <c r="D293" s="11"/>
      <c r="E293" s="11">
        <v>365</v>
      </c>
      <c r="F293" s="12">
        <v>42510</v>
      </c>
      <c r="G293" s="2">
        <f t="shared" si="16"/>
        <v>2.2202729039743721E-3</v>
      </c>
      <c r="H293" s="13" t="s">
        <v>596</v>
      </c>
      <c r="I293" s="14">
        <v>2000</v>
      </c>
      <c r="J293" s="14"/>
      <c r="K293" s="15">
        <v>44510</v>
      </c>
      <c r="L293" s="16">
        <f t="shared" si="17"/>
        <v>2.2900508071258601E-3</v>
      </c>
      <c r="M293" s="15">
        <v>10434.040000000001</v>
      </c>
      <c r="N293" s="15">
        <f t="shared" si="18"/>
        <v>54944.04</v>
      </c>
      <c r="O293" s="59">
        <f t="shared" si="19"/>
        <v>12434.04</v>
      </c>
      <c r="P293" s="1"/>
      <c r="Q293" s="51"/>
      <c r="R293" s="52"/>
      <c r="S293" s="51"/>
    </row>
    <row r="294" spans="1:19" ht="15" customHeight="1" x14ac:dyDescent="0.35">
      <c r="A294" s="9" t="s">
        <v>597</v>
      </c>
      <c r="B294" s="10">
        <v>4368</v>
      </c>
      <c r="C294" s="11">
        <v>473</v>
      </c>
      <c r="D294" s="11"/>
      <c r="E294" s="11">
        <v>473</v>
      </c>
      <c r="F294" s="12">
        <v>36870</v>
      </c>
      <c r="G294" s="2">
        <f t="shared" si="16"/>
        <v>1.9256989407088942E-3</v>
      </c>
      <c r="H294" s="13" t="s">
        <v>598</v>
      </c>
      <c r="I294" s="14">
        <v>1175</v>
      </c>
      <c r="J294" s="14"/>
      <c r="K294" s="15">
        <v>38045</v>
      </c>
      <c r="L294" s="16">
        <f t="shared" si="17"/>
        <v>1.9574249147855166E-3</v>
      </c>
      <c r="M294" s="15">
        <v>8918.52</v>
      </c>
      <c r="N294" s="15">
        <f t="shared" si="18"/>
        <v>46963.520000000004</v>
      </c>
      <c r="O294" s="59">
        <f t="shared" si="19"/>
        <v>10093.520000000004</v>
      </c>
      <c r="P294" s="1"/>
      <c r="Q294" s="51"/>
      <c r="R294" s="52"/>
      <c r="S294" s="51"/>
    </row>
    <row r="295" spans="1:19" ht="15" customHeight="1" x14ac:dyDescent="0.35">
      <c r="A295" s="9" t="s">
        <v>599</v>
      </c>
      <c r="B295" s="10">
        <v>4375</v>
      </c>
      <c r="C295" s="11">
        <v>309</v>
      </c>
      <c r="D295" s="11"/>
      <c r="E295" s="11">
        <v>309</v>
      </c>
      <c r="F295" s="12">
        <v>22440</v>
      </c>
      <c r="G295" s="2">
        <f t="shared" si="16"/>
        <v>1.172028321928603E-3</v>
      </c>
      <c r="H295" s="13" t="s">
        <v>600</v>
      </c>
      <c r="I295" s="14">
        <v>425</v>
      </c>
      <c r="J295" s="14"/>
      <c r="K295" s="15">
        <v>22865</v>
      </c>
      <c r="L295" s="16">
        <f t="shared" si="17"/>
        <v>1.176410058524664E-3</v>
      </c>
      <c r="M295" s="15">
        <v>5360.02</v>
      </c>
      <c r="N295" s="15">
        <f t="shared" si="18"/>
        <v>28225.02</v>
      </c>
      <c r="O295" s="59">
        <f t="shared" si="19"/>
        <v>5785.02</v>
      </c>
      <c r="P295" s="1"/>
      <c r="Q295" s="51"/>
      <c r="R295" s="52"/>
      <c r="S295" s="51"/>
    </row>
    <row r="296" spans="1:19" ht="15" customHeight="1" x14ac:dyDescent="0.35">
      <c r="A296" s="9" t="s">
        <v>601</v>
      </c>
      <c r="B296" s="10">
        <v>4389</v>
      </c>
      <c r="C296" s="11">
        <v>547</v>
      </c>
      <c r="D296" s="11">
        <v>25</v>
      </c>
      <c r="E296" s="11">
        <v>572</v>
      </c>
      <c r="F296" s="12">
        <v>30615</v>
      </c>
      <c r="G296" s="2">
        <f t="shared" si="16"/>
        <v>1.599003880385213E-3</v>
      </c>
      <c r="H296" s="13" t="s">
        <v>602</v>
      </c>
      <c r="I296" s="14">
        <v>325</v>
      </c>
      <c r="J296" s="14"/>
      <c r="K296" s="15">
        <v>30940</v>
      </c>
      <c r="L296" s="16">
        <f t="shared" si="17"/>
        <v>1.5918708598623705E-3</v>
      </c>
      <c r="M296" s="15">
        <v>7252.96</v>
      </c>
      <c r="N296" s="15">
        <f t="shared" si="18"/>
        <v>38192.959999999999</v>
      </c>
      <c r="O296" s="59">
        <f t="shared" si="19"/>
        <v>7577.9599999999991</v>
      </c>
      <c r="P296" s="1"/>
      <c r="Q296" s="51"/>
      <c r="R296" s="52"/>
      <c r="S296" s="51"/>
    </row>
    <row r="297" spans="1:19" ht="15" customHeight="1" x14ac:dyDescent="0.35">
      <c r="A297" s="9" t="s">
        <v>603</v>
      </c>
      <c r="B297" s="10">
        <v>4459</v>
      </c>
      <c r="C297" s="11">
        <v>156</v>
      </c>
      <c r="D297" s="11">
        <v>5</v>
      </c>
      <c r="E297" s="11">
        <v>161</v>
      </c>
      <c r="F297" s="12">
        <v>8365</v>
      </c>
      <c r="G297" s="2">
        <f t="shared" si="16"/>
        <v>4.3689914941768106E-4</v>
      </c>
      <c r="H297" s="13" t="s">
        <v>604</v>
      </c>
      <c r="I297" s="14">
        <v>100</v>
      </c>
      <c r="J297" s="14"/>
      <c r="K297" s="15">
        <v>8465</v>
      </c>
      <c r="L297" s="16">
        <f t="shared" si="17"/>
        <v>4.3552640041160203E-4</v>
      </c>
      <c r="M297" s="15">
        <v>1984.37</v>
      </c>
      <c r="N297" s="15">
        <f t="shared" si="18"/>
        <v>10449.369999999999</v>
      </c>
      <c r="O297" s="59">
        <f t="shared" si="19"/>
        <v>2084.369999999999</v>
      </c>
      <c r="P297" s="1"/>
      <c r="Q297" s="51"/>
      <c r="R297" s="52"/>
      <c r="S297" s="51"/>
    </row>
    <row r="298" spans="1:19" ht="15" customHeight="1" x14ac:dyDescent="0.35">
      <c r="A298" s="9" t="s">
        <v>605</v>
      </c>
      <c r="B298" s="10">
        <v>4473</v>
      </c>
      <c r="C298" s="11">
        <v>741</v>
      </c>
      <c r="D298" s="11">
        <v>43</v>
      </c>
      <c r="E298" s="11">
        <v>784</v>
      </c>
      <c r="F298" s="12">
        <v>42160</v>
      </c>
      <c r="G298" s="2">
        <f t="shared" si="16"/>
        <v>2.2019926048355569E-3</v>
      </c>
      <c r="H298" s="13" t="s">
        <v>606</v>
      </c>
      <c r="I298" s="14">
        <v>600</v>
      </c>
      <c r="J298" s="14"/>
      <c r="K298" s="15">
        <v>42760</v>
      </c>
      <c r="L298" s="16">
        <f t="shared" si="17"/>
        <v>2.2000128625635088E-3</v>
      </c>
      <c r="M298" s="15">
        <v>10023.81</v>
      </c>
      <c r="N298" s="15">
        <f t="shared" si="18"/>
        <v>52783.81</v>
      </c>
      <c r="O298" s="59">
        <f t="shared" si="19"/>
        <v>10623.809999999998</v>
      </c>
      <c r="P298" s="1"/>
      <c r="Q298" s="51"/>
      <c r="R298" s="52"/>
      <c r="S298" s="51"/>
    </row>
    <row r="299" spans="1:19" ht="15" customHeight="1" x14ac:dyDescent="0.35">
      <c r="A299" s="9" t="s">
        <v>607</v>
      </c>
      <c r="B299" s="10">
        <v>4501</v>
      </c>
      <c r="C299" s="17">
        <v>1147</v>
      </c>
      <c r="D299" s="11">
        <v>58</v>
      </c>
      <c r="E299" s="17">
        <v>1205</v>
      </c>
      <c r="F299" s="12">
        <v>69125</v>
      </c>
      <c r="G299" s="2">
        <f t="shared" si="16"/>
        <v>3.6103590799159836E-3</v>
      </c>
      <c r="H299" s="13" t="s">
        <v>608</v>
      </c>
      <c r="I299" s="14">
        <v>1200</v>
      </c>
      <c r="J299" s="14"/>
      <c r="K299" s="15">
        <v>70325</v>
      </c>
      <c r="L299" s="16">
        <f t="shared" si="17"/>
        <v>3.6182391150556305E-3</v>
      </c>
      <c r="M299" s="15">
        <v>16485.599999999999</v>
      </c>
      <c r="N299" s="15">
        <f t="shared" si="18"/>
        <v>86810.6</v>
      </c>
      <c r="O299" s="59">
        <f t="shared" si="19"/>
        <v>17685.600000000006</v>
      </c>
      <c r="P299" s="1"/>
      <c r="Q299" s="51"/>
      <c r="R299" s="52"/>
      <c r="S299" s="51"/>
    </row>
    <row r="300" spans="1:19" ht="15" customHeight="1" x14ac:dyDescent="0.35">
      <c r="A300" s="9" t="s">
        <v>609</v>
      </c>
      <c r="B300" s="10">
        <v>4508</v>
      </c>
      <c r="C300" s="11">
        <v>123</v>
      </c>
      <c r="D300" s="11">
        <v>19</v>
      </c>
      <c r="E300" s="11">
        <v>142</v>
      </c>
      <c r="F300" s="12">
        <v>5895</v>
      </c>
      <c r="G300" s="2">
        <f t="shared" si="16"/>
        <v>3.0789246692375729E-4</v>
      </c>
      <c r="H300" s="13" t="s">
        <v>610</v>
      </c>
      <c r="I300" s="14">
        <v>100</v>
      </c>
      <c r="J300" s="14"/>
      <c r="K300" s="15">
        <v>5995</v>
      </c>
      <c r="L300" s="16">
        <f t="shared" si="17"/>
        <v>3.0844427294359769E-4</v>
      </c>
      <c r="M300" s="15">
        <v>1405.35</v>
      </c>
      <c r="N300" s="15">
        <f t="shared" si="18"/>
        <v>7400.35</v>
      </c>
      <c r="O300" s="59">
        <f t="shared" si="19"/>
        <v>1505.3500000000004</v>
      </c>
      <c r="P300" s="1"/>
      <c r="Q300" s="51"/>
      <c r="R300" s="52"/>
      <c r="S300" s="51"/>
    </row>
    <row r="301" spans="1:19" ht="15" customHeight="1" x14ac:dyDescent="0.35">
      <c r="A301" s="9" t="s">
        <v>611</v>
      </c>
      <c r="B301" s="10">
        <v>4515</v>
      </c>
      <c r="C301" s="11">
        <v>734</v>
      </c>
      <c r="D301" s="11">
        <v>40</v>
      </c>
      <c r="E301" s="11">
        <v>774</v>
      </c>
      <c r="F301" s="12">
        <v>24655</v>
      </c>
      <c r="G301" s="2">
        <f t="shared" si="16"/>
        <v>1.2877165007642471E-3</v>
      </c>
      <c r="H301" s="13" t="s">
        <v>612</v>
      </c>
      <c r="I301" s="14"/>
      <c r="J301" s="14"/>
      <c r="K301" s="15">
        <v>24655</v>
      </c>
      <c r="L301" s="16">
        <f t="shared" si="17"/>
        <v>1.2685060132484405E-3</v>
      </c>
      <c r="M301" s="15">
        <v>5779.63</v>
      </c>
      <c r="N301" s="15">
        <f t="shared" si="18"/>
        <v>30434.63</v>
      </c>
      <c r="O301" s="59">
        <f t="shared" si="19"/>
        <v>5779.630000000001</v>
      </c>
      <c r="P301" s="1"/>
      <c r="Q301" s="51"/>
      <c r="R301" s="52"/>
      <c r="S301" s="51"/>
    </row>
    <row r="302" spans="1:19" ht="15" customHeight="1" x14ac:dyDescent="0.35">
      <c r="A302" s="9" t="s">
        <v>613</v>
      </c>
      <c r="B302" s="10">
        <v>4522</v>
      </c>
      <c r="C302" s="11">
        <v>224</v>
      </c>
      <c r="D302" s="11">
        <v>17</v>
      </c>
      <c r="E302" s="11">
        <v>241</v>
      </c>
      <c r="F302" s="12">
        <v>50695</v>
      </c>
      <c r="G302" s="2">
        <f t="shared" si="16"/>
        <v>2.6477707566920912E-3</v>
      </c>
      <c r="H302" s="13" t="s">
        <v>614</v>
      </c>
      <c r="I302" s="14">
        <v>3050</v>
      </c>
      <c r="J302" s="14"/>
      <c r="K302" s="15">
        <v>53745</v>
      </c>
      <c r="L302" s="16">
        <f t="shared" si="17"/>
        <v>2.765193903144897E-3</v>
      </c>
      <c r="M302" s="15">
        <v>12598.91</v>
      </c>
      <c r="N302" s="15">
        <f t="shared" si="18"/>
        <v>66343.91</v>
      </c>
      <c r="O302" s="59">
        <f t="shared" si="19"/>
        <v>15648.910000000003</v>
      </c>
      <c r="P302" s="1"/>
      <c r="Q302" s="51"/>
      <c r="R302" s="52"/>
      <c r="S302" s="51"/>
    </row>
    <row r="303" spans="1:19" ht="15" customHeight="1" x14ac:dyDescent="0.35">
      <c r="A303" s="9" t="s">
        <v>615</v>
      </c>
      <c r="B303" s="10">
        <v>4529</v>
      </c>
      <c r="C303" s="11">
        <v>187</v>
      </c>
      <c r="D303" s="11">
        <v>11</v>
      </c>
      <c r="E303" s="11">
        <v>198</v>
      </c>
      <c r="F303" s="12">
        <v>7905</v>
      </c>
      <c r="G303" s="2">
        <f t="shared" si="16"/>
        <v>4.1287361340666695E-4</v>
      </c>
      <c r="H303" s="13" t="s">
        <v>616</v>
      </c>
      <c r="I303" s="14"/>
      <c r="J303" s="14"/>
      <c r="K303" s="15">
        <v>7905</v>
      </c>
      <c r="L303" s="16">
        <f t="shared" si="17"/>
        <v>4.067142581516496E-4</v>
      </c>
      <c r="M303" s="15">
        <v>1853.09</v>
      </c>
      <c r="N303" s="15">
        <f t="shared" si="18"/>
        <v>9758.09</v>
      </c>
      <c r="O303" s="59">
        <f t="shared" si="19"/>
        <v>1853.0900000000001</v>
      </c>
      <c r="P303" s="1"/>
      <c r="Q303" s="51"/>
      <c r="R303" s="52"/>
      <c r="S303" s="51"/>
    </row>
    <row r="304" spans="1:19" ht="15" customHeight="1" x14ac:dyDescent="0.35">
      <c r="A304" s="9" t="s">
        <v>617</v>
      </c>
      <c r="B304" s="10">
        <v>4536</v>
      </c>
      <c r="C304" s="11">
        <v>450</v>
      </c>
      <c r="D304" s="11">
        <v>32</v>
      </c>
      <c r="E304" s="11">
        <v>482</v>
      </c>
      <c r="F304" s="12">
        <v>21940</v>
      </c>
      <c r="G304" s="2">
        <f t="shared" si="16"/>
        <v>1.1459136088731528E-3</v>
      </c>
      <c r="H304" s="13" t="s">
        <v>618</v>
      </c>
      <c r="I304" s="14">
        <v>250</v>
      </c>
      <c r="J304" s="14"/>
      <c r="K304" s="15">
        <v>22190</v>
      </c>
      <c r="L304" s="16">
        <f t="shared" si="17"/>
        <v>1.1416811370506142E-3</v>
      </c>
      <c r="M304" s="15">
        <v>5201.78</v>
      </c>
      <c r="N304" s="15">
        <f t="shared" si="18"/>
        <v>27391.78</v>
      </c>
      <c r="O304" s="59">
        <f t="shared" si="19"/>
        <v>5451.7799999999988</v>
      </c>
      <c r="P304" s="1"/>
      <c r="Q304" s="51"/>
      <c r="R304" s="52"/>
      <c r="S304" s="51"/>
    </row>
    <row r="305" spans="1:19" ht="15" customHeight="1" x14ac:dyDescent="0.35">
      <c r="A305" s="9" t="s">
        <v>619</v>
      </c>
      <c r="B305" s="10">
        <v>4543</v>
      </c>
      <c r="C305" s="11">
        <v>501</v>
      </c>
      <c r="D305" s="11">
        <v>45</v>
      </c>
      <c r="E305" s="11">
        <v>546</v>
      </c>
      <c r="F305" s="12">
        <v>33300</v>
      </c>
      <c r="G305" s="2">
        <f t="shared" si="16"/>
        <v>1.7392398894929802E-3</v>
      </c>
      <c r="H305" s="13" t="s">
        <v>620</v>
      </c>
      <c r="I305" s="14">
        <v>1325</v>
      </c>
      <c r="J305" s="14"/>
      <c r="K305" s="15">
        <v>34625</v>
      </c>
      <c r="L305" s="16">
        <f t="shared" si="17"/>
        <v>1.7814650459836644E-3</v>
      </c>
      <c r="M305" s="15">
        <v>8116.8</v>
      </c>
      <c r="N305" s="15">
        <f t="shared" si="18"/>
        <v>42741.8</v>
      </c>
      <c r="O305" s="59">
        <f t="shared" si="19"/>
        <v>9441.8000000000029</v>
      </c>
      <c r="P305" s="1"/>
      <c r="Q305" s="51"/>
      <c r="R305" s="52"/>
      <c r="S305" s="51"/>
    </row>
    <row r="306" spans="1:19" ht="15" customHeight="1" x14ac:dyDescent="0.35">
      <c r="A306" s="9" t="s">
        <v>621</v>
      </c>
      <c r="B306" s="10">
        <v>4557</v>
      </c>
      <c r="C306" s="11">
        <v>203</v>
      </c>
      <c r="D306" s="11"/>
      <c r="E306" s="11">
        <v>203</v>
      </c>
      <c r="F306" s="12">
        <v>7835</v>
      </c>
      <c r="G306" s="2">
        <f t="shared" si="16"/>
        <v>4.0921755357890393E-4</v>
      </c>
      <c r="H306" s="13" t="s">
        <v>622</v>
      </c>
      <c r="I306" s="14"/>
      <c r="J306" s="14"/>
      <c r="K306" s="15">
        <v>7835</v>
      </c>
      <c r="L306" s="16">
        <f t="shared" si="17"/>
        <v>4.0311274036915559E-4</v>
      </c>
      <c r="M306" s="15">
        <v>1836.68</v>
      </c>
      <c r="N306" s="15">
        <f t="shared" si="18"/>
        <v>9671.68</v>
      </c>
      <c r="O306" s="59">
        <f t="shared" si="19"/>
        <v>1836.6800000000003</v>
      </c>
      <c r="P306" s="1"/>
      <c r="Q306" s="51"/>
      <c r="R306" s="52"/>
      <c r="S306" s="51"/>
    </row>
    <row r="307" spans="1:19" ht="15" customHeight="1" x14ac:dyDescent="0.35">
      <c r="A307" s="9" t="s">
        <v>623</v>
      </c>
      <c r="B307" s="10">
        <v>4571</v>
      </c>
      <c r="C307" s="11">
        <v>336</v>
      </c>
      <c r="D307" s="11"/>
      <c r="E307" s="11">
        <v>336</v>
      </c>
      <c r="F307" s="12">
        <v>45390</v>
      </c>
      <c r="G307" s="2">
        <f t="shared" si="16"/>
        <v>2.3706936511737648E-3</v>
      </c>
      <c r="H307" s="13" t="s">
        <v>624</v>
      </c>
      <c r="I307" s="14">
        <v>2000</v>
      </c>
      <c r="J307" s="14"/>
      <c r="K307" s="15">
        <v>47390</v>
      </c>
      <c r="L307" s="16">
        <f t="shared" si="17"/>
        <v>2.4382275387484728E-3</v>
      </c>
      <c r="M307" s="15">
        <v>11109.17</v>
      </c>
      <c r="N307" s="15">
        <f t="shared" si="18"/>
        <v>58499.17</v>
      </c>
      <c r="O307" s="59">
        <f t="shared" si="19"/>
        <v>13109.169999999998</v>
      </c>
      <c r="P307" s="1"/>
      <c r="Q307" s="51"/>
      <c r="R307" s="52"/>
      <c r="S307" s="51"/>
    </row>
    <row r="308" spans="1:19" ht="15" customHeight="1" x14ac:dyDescent="0.35">
      <c r="A308" s="9" t="s">
        <v>625</v>
      </c>
      <c r="B308" s="10">
        <v>4578</v>
      </c>
      <c r="C308" s="11">
        <v>949</v>
      </c>
      <c r="D308" s="11">
        <v>39</v>
      </c>
      <c r="E308" s="11">
        <v>988</v>
      </c>
      <c r="F308" s="12">
        <v>43635</v>
      </c>
      <c r="G308" s="2">
        <f t="shared" si="16"/>
        <v>2.2790310083491351E-3</v>
      </c>
      <c r="H308" s="13" t="s">
        <v>626</v>
      </c>
      <c r="I308" s="14">
        <v>775</v>
      </c>
      <c r="J308" s="14"/>
      <c r="K308" s="15">
        <v>44410</v>
      </c>
      <c r="L308" s="16">
        <f t="shared" si="17"/>
        <v>2.2849057817222974E-3</v>
      </c>
      <c r="M308" s="15">
        <v>10410.6</v>
      </c>
      <c r="N308" s="15">
        <f t="shared" si="18"/>
        <v>54820.6</v>
      </c>
      <c r="O308" s="59">
        <f t="shared" si="19"/>
        <v>11185.599999999999</v>
      </c>
      <c r="P308" s="1"/>
      <c r="Q308" s="51"/>
      <c r="R308" s="52"/>
      <c r="S308" s="51"/>
    </row>
    <row r="309" spans="1:19" ht="15" customHeight="1" x14ac:dyDescent="0.35">
      <c r="A309" s="9" t="s">
        <v>627</v>
      </c>
      <c r="B309" s="10">
        <v>4606</v>
      </c>
      <c r="C309" s="11">
        <v>166</v>
      </c>
      <c r="D309" s="11"/>
      <c r="E309" s="11">
        <v>166</v>
      </c>
      <c r="F309" s="12">
        <v>5245</v>
      </c>
      <c r="G309" s="2">
        <f t="shared" si="16"/>
        <v>2.7394333995167213E-4</v>
      </c>
      <c r="H309" s="13" t="s">
        <v>628</v>
      </c>
      <c r="I309" s="14"/>
      <c r="J309" s="14"/>
      <c r="K309" s="15">
        <v>5245</v>
      </c>
      <c r="L309" s="16">
        <f t="shared" si="17"/>
        <v>2.698565824168757E-4</v>
      </c>
      <c r="M309" s="15">
        <v>1229.53</v>
      </c>
      <c r="N309" s="15">
        <f t="shared" si="18"/>
        <v>6474.53</v>
      </c>
      <c r="O309" s="59">
        <f t="shared" si="19"/>
        <v>1229.5299999999997</v>
      </c>
      <c r="P309" s="1"/>
      <c r="Q309" s="51"/>
      <c r="R309" s="52"/>
      <c r="S309" s="51"/>
    </row>
    <row r="310" spans="1:19" ht="15" customHeight="1" x14ac:dyDescent="0.35">
      <c r="A310" s="9" t="s">
        <v>629</v>
      </c>
      <c r="B310" s="10">
        <v>4613</v>
      </c>
      <c r="C310" s="17">
        <v>1998</v>
      </c>
      <c r="D310" s="11">
        <v>74</v>
      </c>
      <c r="E310" s="17">
        <v>2072</v>
      </c>
      <c r="F310" s="12">
        <v>164455</v>
      </c>
      <c r="G310" s="2">
        <f t="shared" si="16"/>
        <v>8.5893902710681095E-3</v>
      </c>
      <c r="H310" s="13" t="s">
        <v>630</v>
      </c>
      <c r="I310" s="14">
        <v>4125</v>
      </c>
      <c r="J310" s="14"/>
      <c r="K310" s="15">
        <v>168580</v>
      </c>
      <c r="L310" s="16">
        <f t="shared" si="17"/>
        <v>8.673483825326388E-3</v>
      </c>
      <c r="M310" s="15">
        <v>39518.559999999998</v>
      </c>
      <c r="N310" s="15">
        <f t="shared" si="18"/>
        <v>208098.56</v>
      </c>
      <c r="O310" s="59">
        <f t="shared" si="19"/>
        <v>43643.56</v>
      </c>
      <c r="P310" s="1"/>
      <c r="Q310" s="51"/>
      <c r="R310" s="52"/>
      <c r="S310" s="51"/>
    </row>
    <row r="311" spans="1:19" ht="15" customHeight="1" x14ac:dyDescent="0.35">
      <c r="A311" s="9" t="s">
        <v>631</v>
      </c>
      <c r="B311" s="10">
        <v>4620</v>
      </c>
      <c r="C311" s="17">
        <v>6715</v>
      </c>
      <c r="D311" s="17">
        <v>1879</v>
      </c>
      <c r="E311" s="17">
        <v>8594</v>
      </c>
      <c r="F311" s="12">
        <v>338760</v>
      </c>
      <c r="G311" s="2">
        <f t="shared" si="16"/>
        <v>1.7693240389328589E-2</v>
      </c>
      <c r="H311" s="13" t="s">
        <v>632</v>
      </c>
      <c r="I311" s="14">
        <v>925</v>
      </c>
      <c r="J311" s="14"/>
      <c r="K311" s="15">
        <v>339685</v>
      </c>
      <c r="L311" s="16">
        <f t="shared" si="17"/>
        <v>1.7476879542092739E-2</v>
      </c>
      <c r="M311" s="15">
        <v>79629.02</v>
      </c>
      <c r="N311" s="15">
        <f t="shared" si="18"/>
        <v>419314.02</v>
      </c>
      <c r="O311" s="59">
        <f t="shared" si="19"/>
        <v>80554.020000000019</v>
      </c>
      <c r="P311" s="1"/>
      <c r="Q311" s="51"/>
      <c r="R311" s="52"/>
      <c r="S311" s="51"/>
    </row>
    <row r="312" spans="1:19" ht="15" customHeight="1" x14ac:dyDescent="0.35">
      <c r="A312" s="9" t="s">
        <v>633</v>
      </c>
      <c r="B312" s="10">
        <v>4627</v>
      </c>
      <c r="C312" s="11">
        <v>564</v>
      </c>
      <c r="D312" s="11"/>
      <c r="E312" s="11">
        <v>564</v>
      </c>
      <c r="F312" s="12">
        <v>15600</v>
      </c>
      <c r="G312" s="2">
        <f t="shared" si="16"/>
        <v>8.1477904733004479E-4</v>
      </c>
      <c r="H312" s="13" t="s">
        <v>634</v>
      </c>
      <c r="I312" s="14"/>
      <c r="J312" s="14"/>
      <c r="K312" s="15">
        <v>15600</v>
      </c>
      <c r="L312" s="16">
        <f t="shared" si="17"/>
        <v>8.0262396295581711E-4</v>
      </c>
      <c r="M312" s="15">
        <v>3656.96</v>
      </c>
      <c r="N312" s="15">
        <f t="shared" si="18"/>
        <v>19256.96</v>
      </c>
      <c r="O312" s="59">
        <f t="shared" si="19"/>
        <v>3656.9599999999991</v>
      </c>
      <c r="P312" s="1"/>
      <c r="Q312" s="51"/>
      <c r="R312" s="52"/>
      <c r="S312" s="51"/>
    </row>
    <row r="313" spans="1:19" ht="15" customHeight="1" x14ac:dyDescent="0.35">
      <c r="A313" s="9" t="s">
        <v>635</v>
      </c>
      <c r="B313" s="10">
        <v>4634</v>
      </c>
      <c r="C313" s="11">
        <v>143</v>
      </c>
      <c r="D313" s="11">
        <v>9</v>
      </c>
      <c r="E313" s="11">
        <v>152</v>
      </c>
      <c r="F313" s="12">
        <v>8405</v>
      </c>
      <c r="G313" s="2">
        <f t="shared" si="16"/>
        <v>4.3898832646211707E-4</v>
      </c>
      <c r="H313" s="13" t="s">
        <v>636</v>
      </c>
      <c r="I313" s="14">
        <v>50</v>
      </c>
      <c r="J313" s="14"/>
      <c r="K313" s="15">
        <v>8455</v>
      </c>
      <c r="L313" s="16">
        <f t="shared" si="17"/>
        <v>4.3501189787124574E-4</v>
      </c>
      <c r="M313" s="15">
        <v>1982.02</v>
      </c>
      <c r="N313" s="15">
        <f t="shared" si="18"/>
        <v>10437.02</v>
      </c>
      <c r="O313" s="59">
        <f t="shared" si="19"/>
        <v>2032.0200000000004</v>
      </c>
      <c r="P313" s="1"/>
      <c r="Q313" s="51"/>
      <c r="R313" s="52"/>
      <c r="S313" s="51"/>
    </row>
    <row r="314" spans="1:19" ht="15" customHeight="1" x14ac:dyDescent="0.35">
      <c r="A314" s="9" t="s">
        <v>637</v>
      </c>
      <c r="B314" s="10">
        <v>4641</v>
      </c>
      <c r="C314" s="11">
        <v>485</v>
      </c>
      <c r="D314" s="11">
        <v>12</v>
      </c>
      <c r="E314" s="11">
        <v>497</v>
      </c>
      <c r="F314" s="12">
        <v>20895</v>
      </c>
      <c r="G314" s="2">
        <f t="shared" si="16"/>
        <v>1.0913338585872619E-3</v>
      </c>
      <c r="H314" s="13" t="s">
        <v>638</v>
      </c>
      <c r="I314" s="14"/>
      <c r="J314" s="14"/>
      <c r="K314" s="15">
        <v>20895</v>
      </c>
      <c r="L314" s="16">
        <f t="shared" si="17"/>
        <v>1.0750530580744743E-3</v>
      </c>
      <c r="M314" s="15">
        <v>4898.21</v>
      </c>
      <c r="N314" s="15">
        <f t="shared" si="18"/>
        <v>25793.21</v>
      </c>
      <c r="O314" s="59">
        <f t="shared" si="19"/>
        <v>4898.2099999999991</v>
      </c>
      <c r="P314" s="1"/>
      <c r="Q314" s="51"/>
      <c r="R314" s="52"/>
      <c r="S314" s="51"/>
    </row>
    <row r="315" spans="1:19" ht="15" customHeight="1" x14ac:dyDescent="0.35">
      <c r="A315" s="9" t="s">
        <v>639</v>
      </c>
      <c r="B315" s="10">
        <v>4686</v>
      </c>
      <c r="C315" s="11">
        <v>259</v>
      </c>
      <c r="D315" s="11"/>
      <c r="E315" s="11">
        <v>259</v>
      </c>
      <c r="F315" s="12">
        <v>8165</v>
      </c>
      <c r="G315" s="2">
        <f t="shared" si="16"/>
        <v>4.2645326419550101E-4</v>
      </c>
      <c r="H315" s="13" t="s">
        <v>640</v>
      </c>
      <c r="I315" s="14"/>
      <c r="J315" s="14"/>
      <c r="K315" s="15">
        <v>8165</v>
      </c>
      <c r="L315" s="16">
        <f t="shared" si="17"/>
        <v>4.2009132420091323E-4</v>
      </c>
      <c r="M315" s="15">
        <v>1914.04</v>
      </c>
      <c r="N315" s="15">
        <f t="shared" si="18"/>
        <v>10079.040000000001</v>
      </c>
      <c r="O315" s="59">
        <f t="shared" si="19"/>
        <v>1914.0400000000009</v>
      </c>
      <c r="P315" s="1"/>
      <c r="Q315" s="51"/>
      <c r="R315" s="52"/>
      <c r="S315" s="51"/>
    </row>
    <row r="316" spans="1:19" ht="15" customHeight="1" x14ac:dyDescent="0.35">
      <c r="A316" s="9" t="s">
        <v>641</v>
      </c>
      <c r="B316" s="10">
        <v>4690</v>
      </c>
      <c r="C316" s="11">
        <v>158</v>
      </c>
      <c r="D316" s="11"/>
      <c r="E316" s="11">
        <v>158</v>
      </c>
      <c r="F316" s="12">
        <v>5210</v>
      </c>
      <c r="G316" s="2">
        <f t="shared" si="16"/>
        <v>2.721153100377906E-4</v>
      </c>
      <c r="H316" s="13" t="s">
        <v>642</v>
      </c>
      <c r="I316" s="14"/>
      <c r="J316" s="14"/>
      <c r="K316" s="15">
        <v>5210</v>
      </c>
      <c r="L316" s="16">
        <f t="shared" si="17"/>
        <v>2.6805582352562867E-4</v>
      </c>
      <c r="M316" s="15">
        <v>1221.33</v>
      </c>
      <c r="N316" s="15">
        <f t="shared" si="18"/>
        <v>6431.33</v>
      </c>
      <c r="O316" s="59">
        <f t="shared" si="19"/>
        <v>1221.33</v>
      </c>
      <c r="P316" s="1"/>
      <c r="Q316" s="51"/>
      <c r="R316" s="52"/>
      <c r="S316" s="51"/>
    </row>
    <row r="317" spans="1:19" ht="15" customHeight="1" x14ac:dyDescent="0.35">
      <c r="A317" s="9" t="s">
        <v>643</v>
      </c>
      <c r="B317" s="10">
        <v>4753</v>
      </c>
      <c r="C317" s="17">
        <v>1799</v>
      </c>
      <c r="D317" s="11">
        <v>126</v>
      </c>
      <c r="E317" s="17">
        <v>1925</v>
      </c>
      <c r="F317" s="12">
        <v>113110</v>
      </c>
      <c r="G317" s="2">
        <f t="shared" si="16"/>
        <v>5.9076703874039339E-3</v>
      </c>
      <c r="H317" s="13" t="s">
        <v>644</v>
      </c>
      <c r="I317" s="14">
        <v>1775</v>
      </c>
      <c r="J317" s="14"/>
      <c r="K317" s="15">
        <v>114885</v>
      </c>
      <c r="L317" s="16">
        <f t="shared" si="17"/>
        <v>5.910862434883272E-3</v>
      </c>
      <c r="M317" s="15">
        <v>26931.37</v>
      </c>
      <c r="N317" s="15">
        <f t="shared" si="18"/>
        <v>141816.37</v>
      </c>
      <c r="O317" s="59">
        <f t="shared" si="19"/>
        <v>28706.369999999995</v>
      </c>
      <c r="P317" s="1"/>
      <c r="Q317" s="51"/>
      <c r="R317" s="52"/>
      <c r="S317" s="51"/>
    </row>
    <row r="318" spans="1:19" ht="15" customHeight="1" x14ac:dyDescent="0.35">
      <c r="A318" s="9" t="s">
        <v>645</v>
      </c>
      <c r="B318" s="10">
        <v>4760</v>
      </c>
      <c r="C318" s="11">
        <v>401</v>
      </c>
      <c r="D318" s="11">
        <v>98</v>
      </c>
      <c r="E318" s="11">
        <v>499</v>
      </c>
      <c r="F318" s="12">
        <v>39255</v>
      </c>
      <c r="G318" s="2">
        <f t="shared" si="16"/>
        <v>2.0502661219833915E-3</v>
      </c>
      <c r="H318" s="13" t="s">
        <v>646</v>
      </c>
      <c r="I318" s="14">
        <v>975</v>
      </c>
      <c r="J318" s="14"/>
      <c r="K318" s="15">
        <v>40230</v>
      </c>
      <c r="L318" s="16">
        <f t="shared" si="17"/>
        <v>2.0698437198533666E-3</v>
      </c>
      <c r="M318" s="15">
        <v>9430.73</v>
      </c>
      <c r="N318" s="15">
        <f t="shared" si="18"/>
        <v>49660.729999999996</v>
      </c>
      <c r="O318" s="59">
        <f t="shared" si="19"/>
        <v>10405.729999999996</v>
      </c>
      <c r="P318" s="1"/>
      <c r="Q318" s="51"/>
      <c r="R318" s="52"/>
      <c r="S318" s="51"/>
    </row>
    <row r="319" spans="1:19" ht="15" customHeight="1" x14ac:dyDescent="0.35">
      <c r="A319" s="9" t="s">
        <v>647</v>
      </c>
      <c r="B319" s="10">
        <v>4781</v>
      </c>
      <c r="C319" s="17">
        <v>1231</v>
      </c>
      <c r="D319" s="11">
        <v>52</v>
      </c>
      <c r="E319" s="17">
        <v>1283</v>
      </c>
      <c r="F319" s="12">
        <v>72750</v>
      </c>
      <c r="G319" s="2">
        <f t="shared" si="16"/>
        <v>3.7996907495679972E-3</v>
      </c>
      <c r="H319" s="13" t="s">
        <v>648</v>
      </c>
      <c r="I319" s="14">
        <v>1625</v>
      </c>
      <c r="J319" s="14"/>
      <c r="K319" s="15">
        <v>74375</v>
      </c>
      <c r="L319" s="16">
        <f t="shared" si="17"/>
        <v>3.8266126438999291E-3</v>
      </c>
      <c r="M319" s="15">
        <v>17435</v>
      </c>
      <c r="N319" s="15">
        <f t="shared" si="18"/>
        <v>91810</v>
      </c>
      <c r="O319" s="59">
        <f t="shared" si="19"/>
        <v>19060</v>
      </c>
      <c r="P319" s="1"/>
      <c r="Q319" s="51"/>
      <c r="R319" s="52"/>
      <c r="S319" s="51"/>
    </row>
    <row r="320" spans="1:19" ht="15" customHeight="1" x14ac:dyDescent="0.35">
      <c r="A320" s="9" t="s">
        <v>649</v>
      </c>
      <c r="B320" s="10">
        <v>4795</v>
      </c>
      <c r="C320" s="11">
        <v>260</v>
      </c>
      <c r="D320" s="11">
        <v>19</v>
      </c>
      <c r="E320" s="11">
        <v>279</v>
      </c>
      <c r="F320" s="12">
        <v>19800</v>
      </c>
      <c r="G320" s="2">
        <f t="shared" si="16"/>
        <v>1.0341426369958261E-3</v>
      </c>
      <c r="H320" s="13" t="s">
        <v>650</v>
      </c>
      <c r="I320" s="14">
        <v>425</v>
      </c>
      <c r="J320" s="14"/>
      <c r="K320" s="15">
        <v>20225</v>
      </c>
      <c r="L320" s="16">
        <f t="shared" si="17"/>
        <v>1.0405813878706027E-3</v>
      </c>
      <c r="M320" s="15">
        <v>4741.1499999999996</v>
      </c>
      <c r="N320" s="15">
        <f t="shared" si="18"/>
        <v>24966.15</v>
      </c>
      <c r="O320" s="59">
        <f t="shared" si="19"/>
        <v>5166.1500000000015</v>
      </c>
      <c r="P320" s="1"/>
      <c r="Q320" s="51"/>
      <c r="R320" s="52"/>
      <c r="S320" s="51"/>
    </row>
    <row r="321" spans="1:19" ht="15" customHeight="1" x14ac:dyDescent="0.35">
      <c r="A321" s="9" t="s">
        <v>651</v>
      </c>
      <c r="B321" s="10">
        <v>4802</v>
      </c>
      <c r="C321" s="17">
        <v>1615</v>
      </c>
      <c r="D321" s="11">
        <v>54</v>
      </c>
      <c r="E321" s="17">
        <v>1669</v>
      </c>
      <c r="F321" s="12">
        <v>73225</v>
      </c>
      <c r="G321" s="2">
        <f t="shared" si="16"/>
        <v>3.8244997269706749E-3</v>
      </c>
      <c r="H321" s="13" t="s">
        <v>652</v>
      </c>
      <c r="I321" s="14">
        <v>1375</v>
      </c>
      <c r="J321" s="14"/>
      <c r="K321" s="15">
        <v>74600</v>
      </c>
      <c r="L321" s="16">
        <f t="shared" si="17"/>
        <v>3.8381889510579457E-3</v>
      </c>
      <c r="M321" s="15">
        <v>17487.75</v>
      </c>
      <c r="N321" s="15">
        <f t="shared" si="18"/>
        <v>92087.75</v>
      </c>
      <c r="O321" s="59">
        <f t="shared" si="19"/>
        <v>18862.75</v>
      </c>
      <c r="P321" s="1"/>
      <c r="Q321" s="51"/>
      <c r="R321" s="52"/>
      <c r="S321" s="51"/>
    </row>
    <row r="322" spans="1:19" ht="15" customHeight="1" x14ac:dyDescent="0.35">
      <c r="A322" s="9" t="s">
        <v>653</v>
      </c>
      <c r="B322" s="10">
        <v>4851</v>
      </c>
      <c r="C322" s="11">
        <v>655</v>
      </c>
      <c r="D322" s="11">
        <v>56</v>
      </c>
      <c r="E322" s="11">
        <v>711</v>
      </c>
      <c r="F322" s="12">
        <v>58060</v>
      </c>
      <c r="G322" s="2">
        <f t="shared" si="16"/>
        <v>3.0324404799988718E-3</v>
      </c>
      <c r="H322" s="13" t="s">
        <v>654</v>
      </c>
      <c r="I322" s="14">
        <v>1875</v>
      </c>
      <c r="J322" s="14"/>
      <c r="K322" s="15">
        <v>59935</v>
      </c>
      <c r="L322" s="16">
        <f t="shared" si="17"/>
        <v>3.0836709756254421E-3</v>
      </c>
      <c r="M322" s="15">
        <v>14049.98</v>
      </c>
      <c r="N322" s="15">
        <f t="shared" si="18"/>
        <v>73984.98</v>
      </c>
      <c r="O322" s="59">
        <f t="shared" si="19"/>
        <v>15924.979999999996</v>
      </c>
      <c r="P322" s="1"/>
      <c r="Q322" s="51"/>
      <c r="R322" s="52"/>
      <c r="S322" s="51"/>
    </row>
    <row r="323" spans="1:19" ht="15" customHeight="1" x14ac:dyDescent="0.35">
      <c r="A323" s="9" t="s">
        <v>655</v>
      </c>
      <c r="B323" s="10">
        <v>4865</v>
      </c>
      <c r="C323" s="11">
        <v>245</v>
      </c>
      <c r="D323" s="11"/>
      <c r="E323" s="11">
        <v>245</v>
      </c>
      <c r="F323" s="12">
        <v>9595</v>
      </c>
      <c r="G323" s="2">
        <f t="shared" si="16"/>
        <v>5.0114134353408842E-4</v>
      </c>
      <c r="H323" s="13" t="s">
        <v>656</v>
      </c>
      <c r="I323" s="14">
        <v>25</v>
      </c>
      <c r="J323" s="14"/>
      <c r="K323" s="15">
        <v>9620</v>
      </c>
      <c r="L323" s="16">
        <f t="shared" si="17"/>
        <v>4.9495144382275392E-4</v>
      </c>
      <c r="M323" s="15">
        <v>2255.12</v>
      </c>
      <c r="N323" s="15">
        <f t="shared" si="18"/>
        <v>11875.119999999999</v>
      </c>
      <c r="O323" s="59">
        <f t="shared" si="19"/>
        <v>2280.119999999999</v>
      </c>
      <c r="P323" s="1"/>
      <c r="Q323" s="51"/>
      <c r="R323" s="52"/>
      <c r="S323" s="51"/>
    </row>
    <row r="324" spans="1:19" ht="15" customHeight="1" x14ac:dyDescent="0.35">
      <c r="A324" s="9" t="s">
        <v>657</v>
      </c>
      <c r="B324" s="10">
        <v>4872</v>
      </c>
      <c r="C324" s="11">
        <v>616</v>
      </c>
      <c r="D324" s="11">
        <v>5</v>
      </c>
      <c r="E324" s="11">
        <v>621</v>
      </c>
      <c r="F324" s="12">
        <v>19970</v>
      </c>
      <c r="G324" s="2">
        <f t="shared" si="16"/>
        <v>1.0430216394346791E-3</v>
      </c>
      <c r="H324" s="13" t="s">
        <v>658</v>
      </c>
      <c r="I324" s="14"/>
      <c r="J324" s="14"/>
      <c r="K324" s="15">
        <v>19970</v>
      </c>
      <c r="L324" s="16">
        <f t="shared" si="17"/>
        <v>1.0274615730915171E-3</v>
      </c>
      <c r="M324" s="15">
        <v>4681.37</v>
      </c>
      <c r="N324" s="15">
        <f t="shared" si="18"/>
        <v>24651.37</v>
      </c>
      <c r="O324" s="59">
        <f t="shared" si="19"/>
        <v>4681.369999999999</v>
      </c>
      <c r="P324" s="1"/>
      <c r="Q324" s="51"/>
      <c r="R324" s="52"/>
      <c r="S324" s="51"/>
    </row>
    <row r="325" spans="1:19" ht="15" customHeight="1" x14ac:dyDescent="0.35">
      <c r="A325" s="9" t="s">
        <v>659</v>
      </c>
      <c r="B325" s="10">
        <v>4893</v>
      </c>
      <c r="C325" s="17">
        <v>1733</v>
      </c>
      <c r="D325" s="11">
        <v>49</v>
      </c>
      <c r="E325" s="17">
        <v>1782</v>
      </c>
      <c r="F325" s="12">
        <v>66730</v>
      </c>
      <c r="G325" s="2">
        <f t="shared" si="16"/>
        <v>3.4852696043803774E-3</v>
      </c>
      <c r="H325" s="13" t="s">
        <v>660</v>
      </c>
      <c r="I325" s="14">
        <v>0</v>
      </c>
      <c r="J325" s="14"/>
      <c r="K325" s="15">
        <v>66730</v>
      </c>
      <c r="L325" s="16">
        <f t="shared" si="17"/>
        <v>3.4332754517975433E-3</v>
      </c>
      <c r="M325" s="15">
        <v>15642.86</v>
      </c>
      <c r="N325" s="15">
        <f t="shared" si="18"/>
        <v>82372.86</v>
      </c>
      <c r="O325" s="59">
        <f t="shared" si="19"/>
        <v>15642.86</v>
      </c>
      <c r="P325" s="1"/>
      <c r="Q325" s="51"/>
      <c r="R325" s="52"/>
      <c r="S325" s="51"/>
    </row>
    <row r="326" spans="1:19" ht="15" customHeight="1" x14ac:dyDescent="0.35">
      <c r="A326" s="9" t="s">
        <v>661</v>
      </c>
      <c r="B326" s="10">
        <v>4904</v>
      </c>
      <c r="C326" s="11">
        <v>588</v>
      </c>
      <c r="D326" s="11">
        <v>23</v>
      </c>
      <c r="E326" s="11">
        <v>611</v>
      </c>
      <c r="F326" s="12">
        <v>41465</v>
      </c>
      <c r="G326" s="2">
        <f t="shared" si="16"/>
        <v>2.1656931536884814E-3</v>
      </c>
      <c r="H326" s="13" t="s">
        <v>662</v>
      </c>
      <c r="I326" s="14">
        <v>625</v>
      </c>
      <c r="J326" s="14"/>
      <c r="K326" s="15">
        <v>42090</v>
      </c>
      <c r="L326" s="16">
        <f t="shared" si="17"/>
        <v>2.1655411923596373E-3</v>
      </c>
      <c r="M326" s="15">
        <v>9866.75</v>
      </c>
      <c r="N326" s="15">
        <f t="shared" si="18"/>
        <v>51956.75</v>
      </c>
      <c r="O326" s="59">
        <f t="shared" si="19"/>
        <v>10491.75</v>
      </c>
      <c r="P326" s="1"/>
      <c r="Q326" s="51"/>
      <c r="R326" s="52"/>
      <c r="S326" s="51"/>
    </row>
    <row r="327" spans="1:19" ht="15" customHeight="1" x14ac:dyDescent="0.35">
      <c r="A327" s="9" t="s">
        <v>663</v>
      </c>
      <c r="B327" s="10">
        <v>4956</v>
      </c>
      <c r="C327" s="11">
        <v>744</v>
      </c>
      <c r="D327" s="11"/>
      <c r="E327" s="11">
        <v>744</v>
      </c>
      <c r="F327" s="12">
        <v>40405</v>
      </c>
      <c r="G327" s="2">
        <f t="shared" si="16"/>
        <v>2.1103299620109268E-3</v>
      </c>
      <c r="H327" s="13" t="s">
        <v>664</v>
      </c>
      <c r="I327" s="14">
        <v>250</v>
      </c>
      <c r="J327" s="14"/>
      <c r="K327" s="15">
        <v>40655</v>
      </c>
      <c r="L327" s="16">
        <f t="shared" si="17"/>
        <v>2.0917100778185091E-3</v>
      </c>
      <c r="M327" s="15">
        <v>9530.35</v>
      </c>
      <c r="N327" s="15">
        <f t="shared" si="18"/>
        <v>50185.35</v>
      </c>
      <c r="O327" s="59">
        <f t="shared" si="19"/>
        <v>9780.3499999999985</v>
      </c>
      <c r="P327" s="1"/>
      <c r="Q327" s="51"/>
      <c r="R327" s="52"/>
      <c r="S327" s="51"/>
    </row>
    <row r="328" spans="1:19" ht="15" customHeight="1" x14ac:dyDescent="0.35">
      <c r="A328" s="9" t="s">
        <v>665</v>
      </c>
      <c r="B328" s="10">
        <v>4963</v>
      </c>
      <c r="C328" s="11">
        <v>358</v>
      </c>
      <c r="D328" s="11">
        <v>28</v>
      </c>
      <c r="E328" s="11">
        <v>386</v>
      </c>
      <c r="F328" s="12">
        <v>74470</v>
      </c>
      <c r="G328" s="2">
        <f t="shared" si="16"/>
        <v>3.8895253624787458E-3</v>
      </c>
      <c r="H328" s="13" t="s">
        <v>666</v>
      </c>
      <c r="I328" s="14">
        <v>4125</v>
      </c>
      <c r="J328" s="14"/>
      <c r="K328" s="15">
        <v>78595</v>
      </c>
      <c r="L328" s="16">
        <f t="shared" si="17"/>
        <v>4.0437327159302851E-3</v>
      </c>
      <c r="M328" s="15">
        <v>18424.259999999998</v>
      </c>
      <c r="N328" s="15">
        <f t="shared" si="18"/>
        <v>97019.26</v>
      </c>
      <c r="O328" s="59">
        <f t="shared" si="19"/>
        <v>22549.259999999995</v>
      </c>
      <c r="P328" s="1"/>
      <c r="Q328" s="51"/>
      <c r="R328" s="52"/>
      <c r="S328" s="51"/>
    </row>
    <row r="329" spans="1:19" ht="15" customHeight="1" x14ac:dyDescent="0.35">
      <c r="A329" s="9" t="s">
        <v>667</v>
      </c>
      <c r="B329" s="10">
        <v>4970</v>
      </c>
      <c r="C329" s="17">
        <v>4548</v>
      </c>
      <c r="D329" s="11">
        <v>105</v>
      </c>
      <c r="E329" s="17">
        <v>4653</v>
      </c>
      <c r="F329" s="12">
        <v>211090</v>
      </c>
      <c r="G329" s="2">
        <f t="shared" si="16"/>
        <v>1.1025109557749945E-2</v>
      </c>
      <c r="H329" s="13" t="s">
        <v>668</v>
      </c>
      <c r="I329" s="14">
        <v>3100</v>
      </c>
      <c r="J329" s="14"/>
      <c r="K329" s="15">
        <v>214190</v>
      </c>
      <c r="L329" s="16">
        <f t="shared" si="17"/>
        <v>1.1020129911891439E-2</v>
      </c>
      <c r="M329" s="15">
        <v>50210.47</v>
      </c>
      <c r="N329" s="15">
        <f t="shared" si="18"/>
        <v>264400.46999999997</v>
      </c>
      <c r="O329" s="59">
        <f t="shared" si="19"/>
        <v>53310.469999999972</v>
      </c>
      <c r="P329" s="1"/>
      <c r="Q329" s="51"/>
      <c r="R329" s="52"/>
      <c r="S329" s="51"/>
    </row>
    <row r="330" spans="1:19" ht="15" customHeight="1" x14ac:dyDescent="0.35">
      <c r="A330" s="9" t="s">
        <v>669</v>
      </c>
      <c r="B330" s="10">
        <v>5019</v>
      </c>
      <c r="C330" s="17">
        <v>1642</v>
      </c>
      <c r="D330" s="11"/>
      <c r="E330" s="17">
        <v>1642</v>
      </c>
      <c r="F330" s="12">
        <v>97065</v>
      </c>
      <c r="G330" s="2">
        <f t="shared" ref="G330:G393" si="20">F330/F$431</f>
        <v>5.0696492454545385E-3</v>
      </c>
      <c r="H330" s="13" t="s">
        <v>670</v>
      </c>
      <c r="I330" s="14">
        <v>3125</v>
      </c>
      <c r="J330" s="14"/>
      <c r="K330" s="15">
        <v>100190</v>
      </c>
      <c r="L330" s="16">
        <f t="shared" si="17"/>
        <v>5.1548009518296994E-3</v>
      </c>
      <c r="M330" s="15">
        <v>23486.560000000001</v>
      </c>
      <c r="N330" s="15">
        <f t="shared" si="18"/>
        <v>123676.56</v>
      </c>
      <c r="O330" s="59">
        <f t="shared" si="19"/>
        <v>26611.559999999998</v>
      </c>
      <c r="P330" s="1"/>
      <c r="Q330" s="51"/>
      <c r="R330" s="52"/>
      <c r="S330" s="51"/>
    </row>
    <row r="331" spans="1:19" ht="15" customHeight="1" x14ac:dyDescent="0.35">
      <c r="A331" s="9" t="s">
        <v>671</v>
      </c>
      <c r="B331" s="10">
        <v>5054</v>
      </c>
      <c r="C331" s="11">
        <v>665</v>
      </c>
      <c r="D331" s="11"/>
      <c r="E331" s="11">
        <v>665</v>
      </c>
      <c r="F331" s="12">
        <v>31330</v>
      </c>
      <c r="G331" s="2">
        <f t="shared" si="20"/>
        <v>1.6363479200545066E-3</v>
      </c>
      <c r="H331" s="13" t="s">
        <v>672</v>
      </c>
      <c r="I331" s="14">
        <v>100</v>
      </c>
      <c r="J331" s="14"/>
      <c r="K331" s="15">
        <v>31430</v>
      </c>
      <c r="L331" s="16">
        <f t="shared" ref="L331:L394" si="21">+K331/$K$431</f>
        <v>1.6170814843398289E-3</v>
      </c>
      <c r="M331" s="15">
        <v>7367.83</v>
      </c>
      <c r="N331" s="15">
        <f t="shared" ref="N331:N394" si="22">+K331+M331</f>
        <v>38797.83</v>
      </c>
      <c r="O331" s="59">
        <f t="shared" ref="O331:O394" si="23">SUM(N331-F331)</f>
        <v>7467.8300000000017</v>
      </c>
      <c r="P331" s="1"/>
      <c r="Q331" s="51"/>
      <c r="R331" s="52"/>
      <c r="S331" s="51"/>
    </row>
    <row r="332" spans="1:19" ht="15" customHeight="1" x14ac:dyDescent="0.35">
      <c r="A332" s="9" t="s">
        <v>673</v>
      </c>
      <c r="B332" s="10">
        <v>5068</v>
      </c>
      <c r="C332" s="11">
        <v>811</v>
      </c>
      <c r="D332" s="11"/>
      <c r="E332" s="11">
        <v>811</v>
      </c>
      <c r="F332" s="12">
        <v>23800</v>
      </c>
      <c r="G332" s="2">
        <f t="shared" si="20"/>
        <v>1.2430603414394273E-3</v>
      </c>
      <c r="H332" s="13" t="s">
        <v>674</v>
      </c>
      <c r="I332" s="14">
        <v>25</v>
      </c>
      <c r="J332" s="25">
        <v>-135</v>
      </c>
      <c r="K332" s="15">
        <v>23690</v>
      </c>
      <c r="L332" s="16">
        <f t="shared" si="21"/>
        <v>1.2188565181040581E-3</v>
      </c>
      <c r="M332" s="15">
        <v>5553.42</v>
      </c>
      <c r="N332" s="15">
        <f t="shared" si="22"/>
        <v>29243.42</v>
      </c>
      <c r="O332" s="59">
        <f t="shared" si="23"/>
        <v>5443.4199999999983</v>
      </c>
      <c r="P332" s="1"/>
      <c r="Q332" s="51"/>
      <c r="R332" s="52"/>
      <c r="S332" s="51"/>
    </row>
    <row r="333" spans="1:19" ht="15" customHeight="1" x14ac:dyDescent="0.35">
      <c r="A333" s="9" t="s">
        <v>675</v>
      </c>
      <c r="B333" s="10">
        <v>5100</v>
      </c>
      <c r="C333" s="17">
        <v>1104</v>
      </c>
      <c r="D333" s="11">
        <v>28</v>
      </c>
      <c r="E333" s="17">
        <v>1132</v>
      </c>
      <c r="F333" s="12">
        <v>71345</v>
      </c>
      <c r="G333" s="2">
        <f t="shared" si="20"/>
        <v>3.7263084058821823E-3</v>
      </c>
      <c r="H333" s="13" t="s">
        <v>676</v>
      </c>
      <c r="I333" s="14">
        <v>1150</v>
      </c>
      <c r="J333" s="14"/>
      <c r="K333" s="15">
        <v>72495</v>
      </c>
      <c r="L333" s="16">
        <f t="shared" si="21"/>
        <v>3.729886166312946E-3</v>
      </c>
      <c r="M333" s="15">
        <v>16994.29</v>
      </c>
      <c r="N333" s="15">
        <f t="shared" si="22"/>
        <v>89489.290000000008</v>
      </c>
      <c r="O333" s="59">
        <f t="shared" si="23"/>
        <v>18144.290000000008</v>
      </c>
      <c r="P333" s="1"/>
      <c r="Q333" s="51"/>
      <c r="R333" s="52"/>
      <c r="S333" s="51"/>
    </row>
    <row r="334" spans="1:19" ht="15" customHeight="1" x14ac:dyDescent="0.35">
      <c r="A334" s="9" t="s">
        <v>677</v>
      </c>
      <c r="B334" s="10">
        <v>5124</v>
      </c>
      <c r="C334" s="11">
        <v>165</v>
      </c>
      <c r="D334" s="11"/>
      <c r="E334" s="11">
        <v>165</v>
      </c>
      <c r="F334" s="12">
        <v>12660</v>
      </c>
      <c r="G334" s="2">
        <f t="shared" si="20"/>
        <v>6.6122453456399785E-4</v>
      </c>
      <c r="H334" s="13" t="s">
        <v>678</v>
      </c>
      <c r="I334" s="14">
        <v>300</v>
      </c>
      <c r="J334" s="14"/>
      <c r="K334" s="15">
        <v>12960</v>
      </c>
      <c r="L334" s="16">
        <f t="shared" si="21"/>
        <v>6.6679529230175569E-4</v>
      </c>
      <c r="M334" s="15">
        <v>3038.09</v>
      </c>
      <c r="N334" s="15">
        <f t="shared" si="22"/>
        <v>15998.09</v>
      </c>
      <c r="O334" s="59">
        <f t="shared" si="23"/>
        <v>3338.09</v>
      </c>
      <c r="P334" s="1"/>
      <c r="Q334" s="51"/>
      <c r="R334" s="52"/>
      <c r="S334" s="51"/>
    </row>
    <row r="335" spans="1:19" ht="15" customHeight="1" x14ac:dyDescent="0.35">
      <c r="A335" s="9" t="s">
        <v>679</v>
      </c>
      <c r="B335" s="10">
        <v>5130</v>
      </c>
      <c r="C335" s="11">
        <v>495</v>
      </c>
      <c r="D335" s="11"/>
      <c r="E335" s="11">
        <v>495</v>
      </c>
      <c r="F335" s="12">
        <v>26860</v>
      </c>
      <c r="G335" s="2">
        <f t="shared" si="20"/>
        <v>1.4028823853387822E-3</v>
      </c>
      <c r="H335" s="13" t="s">
        <v>680</v>
      </c>
      <c r="I335" s="14">
        <v>100</v>
      </c>
      <c r="J335" s="14"/>
      <c r="K335" s="15">
        <v>26960</v>
      </c>
      <c r="L335" s="16">
        <f t="shared" si="21"/>
        <v>1.3870988488005659E-3</v>
      </c>
      <c r="M335" s="15">
        <v>6319.97</v>
      </c>
      <c r="N335" s="15">
        <f t="shared" si="22"/>
        <v>33279.97</v>
      </c>
      <c r="O335" s="59">
        <f t="shared" si="23"/>
        <v>6419.9700000000012</v>
      </c>
      <c r="P335" s="1"/>
      <c r="Q335" s="51"/>
      <c r="R335" s="52"/>
      <c r="S335" s="51"/>
    </row>
    <row r="336" spans="1:19" ht="15" customHeight="1" x14ac:dyDescent="0.35">
      <c r="A336" s="9" t="s">
        <v>681</v>
      </c>
      <c r="B336" s="10">
        <v>5138</v>
      </c>
      <c r="C336" s="11">
        <v>970</v>
      </c>
      <c r="D336" s="11"/>
      <c r="E336" s="11">
        <v>970</v>
      </c>
      <c r="F336" s="12">
        <v>46550</v>
      </c>
      <c r="G336" s="2">
        <f t="shared" si="20"/>
        <v>2.4312797854624093E-3</v>
      </c>
      <c r="H336" s="13" t="s">
        <v>682</v>
      </c>
      <c r="I336" s="14">
        <v>125</v>
      </c>
      <c r="J336" s="14"/>
      <c r="K336" s="15">
        <v>46675</v>
      </c>
      <c r="L336" s="16">
        <f t="shared" si="21"/>
        <v>2.4014406071129978E-3</v>
      </c>
      <c r="M336" s="15">
        <v>10941.56</v>
      </c>
      <c r="N336" s="15">
        <f t="shared" si="22"/>
        <v>57616.56</v>
      </c>
      <c r="O336" s="59">
        <f t="shared" si="23"/>
        <v>11066.559999999998</v>
      </c>
      <c r="P336" s="1"/>
      <c r="Q336" s="51"/>
      <c r="R336" s="52"/>
      <c r="S336" s="51"/>
    </row>
    <row r="337" spans="1:19" ht="15" customHeight="1" x14ac:dyDescent="0.35">
      <c r="A337" s="9" t="s">
        <v>683</v>
      </c>
      <c r="B337" s="10">
        <v>5258</v>
      </c>
      <c r="C337" s="11">
        <v>52</v>
      </c>
      <c r="D337" s="11"/>
      <c r="E337" s="11">
        <v>52</v>
      </c>
      <c r="F337" s="12">
        <v>1120</v>
      </c>
      <c r="G337" s="2">
        <f t="shared" si="20"/>
        <v>5.8496957244208342E-5</v>
      </c>
      <c r="H337" s="13" t="s">
        <v>684</v>
      </c>
      <c r="I337" s="14"/>
      <c r="J337" s="14"/>
      <c r="K337" s="15">
        <v>1120</v>
      </c>
      <c r="L337" s="16">
        <f t="shared" si="21"/>
        <v>5.7624284519904818E-5</v>
      </c>
      <c r="M337" s="15">
        <v>262.55</v>
      </c>
      <c r="N337" s="15">
        <f t="shared" si="22"/>
        <v>1382.55</v>
      </c>
      <c r="O337" s="59">
        <f t="shared" si="23"/>
        <v>262.54999999999995</v>
      </c>
      <c r="P337" s="1"/>
      <c r="Q337" s="51"/>
      <c r="R337" s="52"/>
      <c r="S337" s="51"/>
    </row>
    <row r="338" spans="1:19" ht="15" customHeight="1" x14ac:dyDescent="0.35">
      <c r="A338" s="9" t="s">
        <v>685</v>
      </c>
      <c r="B338" s="10">
        <v>5264</v>
      </c>
      <c r="C338" s="17">
        <v>1056</v>
      </c>
      <c r="D338" s="11">
        <v>161</v>
      </c>
      <c r="E338" s="17">
        <v>1217</v>
      </c>
      <c r="F338" s="12">
        <v>52395</v>
      </c>
      <c r="G338" s="2">
        <f t="shared" si="20"/>
        <v>2.7365607810806215E-3</v>
      </c>
      <c r="H338" s="13" t="s">
        <v>686</v>
      </c>
      <c r="I338" s="14">
        <v>500</v>
      </c>
      <c r="J338" s="14"/>
      <c r="K338" s="15">
        <v>52895</v>
      </c>
      <c r="L338" s="16">
        <f t="shared" si="21"/>
        <v>2.721461187214612E-3</v>
      </c>
      <c r="M338" s="15">
        <v>12399.66</v>
      </c>
      <c r="N338" s="15">
        <f t="shared" si="22"/>
        <v>65294.66</v>
      </c>
      <c r="O338" s="59">
        <f t="shared" si="23"/>
        <v>12899.660000000003</v>
      </c>
      <c r="P338" s="1"/>
      <c r="Q338" s="51"/>
      <c r="R338" s="52"/>
      <c r="S338" s="51"/>
    </row>
    <row r="339" spans="1:19" ht="15" customHeight="1" x14ac:dyDescent="0.35">
      <c r="A339" s="9" t="s">
        <v>687</v>
      </c>
      <c r="B339" s="10">
        <v>5271</v>
      </c>
      <c r="C339" s="17">
        <v>1708</v>
      </c>
      <c r="D339" s="11">
        <v>65</v>
      </c>
      <c r="E339" s="17">
        <v>1773</v>
      </c>
      <c r="F339" s="12">
        <v>71695</v>
      </c>
      <c r="G339" s="2">
        <f t="shared" si="20"/>
        <v>3.7445887050209974E-3</v>
      </c>
      <c r="H339" s="13" t="s">
        <v>688</v>
      </c>
      <c r="I339" s="14">
        <v>1500</v>
      </c>
      <c r="J339" s="25">
        <v>-6760</v>
      </c>
      <c r="K339" s="15">
        <v>66435</v>
      </c>
      <c r="L339" s="16">
        <f t="shared" si="21"/>
        <v>3.4180976268570326E-3</v>
      </c>
      <c r="M339" s="15">
        <v>15573.71</v>
      </c>
      <c r="N339" s="15">
        <f t="shared" si="22"/>
        <v>82008.709999999992</v>
      </c>
      <c r="O339" s="59">
        <f t="shared" si="23"/>
        <v>10313.709999999992</v>
      </c>
      <c r="P339" s="1"/>
      <c r="Q339" s="51"/>
      <c r="R339" s="52"/>
      <c r="S339" s="51"/>
    </row>
    <row r="340" spans="1:19" ht="15" customHeight="1" x14ac:dyDescent="0.35">
      <c r="A340" s="9" t="s">
        <v>689</v>
      </c>
      <c r="B340" s="10">
        <v>5278</v>
      </c>
      <c r="C340" s="11">
        <v>672</v>
      </c>
      <c r="D340" s="11">
        <v>88</v>
      </c>
      <c r="E340" s="11">
        <v>760</v>
      </c>
      <c r="F340" s="12">
        <v>31985</v>
      </c>
      <c r="G340" s="2">
        <f t="shared" si="20"/>
        <v>1.6705581941571462E-3</v>
      </c>
      <c r="H340" s="13" t="s">
        <v>690</v>
      </c>
      <c r="I340" s="14">
        <v>150</v>
      </c>
      <c r="J340" s="14"/>
      <c r="K340" s="15">
        <v>32135</v>
      </c>
      <c r="L340" s="16">
        <f t="shared" si="21"/>
        <v>1.6533539134349477E-3</v>
      </c>
      <c r="M340" s="15">
        <v>7533.09</v>
      </c>
      <c r="N340" s="15">
        <f t="shared" si="22"/>
        <v>39668.089999999997</v>
      </c>
      <c r="O340" s="59">
        <f t="shared" si="23"/>
        <v>7683.0899999999965</v>
      </c>
      <c r="P340" s="1"/>
      <c r="Q340" s="51"/>
      <c r="R340" s="52"/>
      <c r="S340" s="51"/>
    </row>
    <row r="341" spans="1:19" ht="15" customHeight="1" x14ac:dyDescent="0.35">
      <c r="A341" s="9" t="s">
        <v>691</v>
      </c>
      <c r="B341" s="10">
        <v>5306</v>
      </c>
      <c r="C341" s="11">
        <v>361</v>
      </c>
      <c r="D341" s="11">
        <v>4</v>
      </c>
      <c r="E341" s="11">
        <v>365</v>
      </c>
      <c r="F341" s="12">
        <v>22120</v>
      </c>
      <c r="G341" s="2">
        <f t="shared" si="20"/>
        <v>1.1553149055731147E-3</v>
      </c>
      <c r="H341" s="13" t="s">
        <v>692</v>
      </c>
      <c r="I341" s="14">
        <v>525</v>
      </c>
      <c r="J341" s="14"/>
      <c r="K341" s="15">
        <v>22645</v>
      </c>
      <c r="L341" s="16">
        <f t="shared" si="21"/>
        <v>1.1650910026368255E-3</v>
      </c>
      <c r="M341" s="15">
        <v>5308.45</v>
      </c>
      <c r="N341" s="15">
        <f t="shared" si="22"/>
        <v>27953.45</v>
      </c>
      <c r="O341" s="59">
        <f t="shared" si="23"/>
        <v>5833.4500000000007</v>
      </c>
      <c r="P341" s="1"/>
      <c r="Q341" s="51"/>
      <c r="R341" s="52"/>
      <c r="S341" s="51"/>
    </row>
    <row r="342" spans="1:19" ht="15" customHeight="1" x14ac:dyDescent="0.35">
      <c r="A342" s="9" t="s">
        <v>693</v>
      </c>
      <c r="B342" s="10">
        <v>5348</v>
      </c>
      <c r="C342" s="11">
        <v>406</v>
      </c>
      <c r="D342" s="11"/>
      <c r="E342" s="11">
        <v>406</v>
      </c>
      <c r="F342" s="12">
        <v>26450</v>
      </c>
      <c r="G342" s="2">
        <f t="shared" si="20"/>
        <v>1.3814683206333131E-3</v>
      </c>
      <c r="H342" s="13" t="s">
        <v>694</v>
      </c>
      <c r="I342" s="14">
        <v>200</v>
      </c>
      <c r="J342" s="14"/>
      <c r="K342" s="15">
        <v>26650</v>
      </c>
      <c r="L342" s="16">
        <f t="shared" si="21"/>
        <v>1.3711492700495208E-3</v>
      </c>
      <c r="M342" s="15">
        <v>6247.3</v>
      </c>
      <c r="N342" s="15">
        <f t="shared" si="22"/>
        <v>32897.300000000003</v>
      </c>
      <c r="O342" s="59">
        <f t="shared" si="23"/>
        <v>6447.3000000000029</v>
      </c>
      <c r="P342" s="1"/>
      <c r="Q342" s="51"/>
      <c r="R342" s="52"/>
      <c r="S342" s="51"/>
    </row>
    <row r="343" spans="1:19" ht="15" customHeight="1" x14ac:dyDescent="0.35">
      <c r="A343" s="9" t="s">
        <v>695</v>
      </c>
      <c r="B343" s="10">
        <v>5362</v>
      </c>
      <c r="C343" s="11">
        <v>106</v>
      </c>
      <c r="D343" s="11"/>
      <c r="E343" s="11">
        <v>106</v>
      </c>
      <c r="F343" s="12">
        <v>4915</v>
      </c>
      <c r="G343" s="2">
        <f t="shared" si="20"/>
        <v>2.56707629335075E-4</v>
      </c>
      <c r="H343" s="13" t="s">
        <v>696</v>
      </c>
      <c r="I343" s="14"/>
      <c r="J343" s="14"/>
      <c r="K343" s="15">
        <v>4915</v>
      </c>
      <c r="L343" s="16">
        <f t="shared" si="21"/>
        <v>2.5287799858511801E-4</v>
      </c>
      <c r="M343" s="15">
        <v>1152.18</v>
      </c>
      <c r="N343" s="15">
        <f t="shared" si="22"/>
        <v>6067.18</v>
      </c>
      <c r="O343" s="59">
        <f t="shared" si="23"/>
        <v>1152.1800000000003</v>
      </c>
      <c r="P343" s="1"/>
      <c r="Q343" s="51"/>
      <c r="R343" s="52"/>
      <c r="S343" s="51"/>
    </row>
    <row r="344" spans="1:19" ht="15" customHeight="1" x14ac:dyDescent="0.35">
      <c r="A344" s="9" t="s">
        <v>697</v>
      </c>
      <c r="B344" s="10">
        <v>5369</v>
      </c>
      <c r="C344" s="11">
        <v>195</v>
      </c>
      <c r="D344" s="11"/>
      <c r="E344" s="11">
        <v>195</v>
      </c>
      <c r="F344" s="12">
        <v>5005</v>
      </c>
      <c r="G344" s="2">
        <f t="shared" si="20"/>
        <v>2.6140827768505602E-4</v>
      </c>
      <c r="H344" s="13" t="s">
        <v>698</v>
      </c>
      <c r="I344" s="14"/>
      <c r="J344" s="14"/>
      <c r="K344" s="15">
        <v>5005</v>
      </c>
      <c r="L344" s="16">
        <f t="shared" si="21"/>
        <v>2.5750852144832467E-4</v>
      </c>
      <c r="M344" s="15">
        <v>1173.27</v>
      </c>
      <c r="N344" s="15">
        <f t="shared" si="22"/>
        <v>6178.27</v>
      </c>
      <c r="O344" s="59">
        <f t="shared" si="23"/>
        <v>1173.2700000000004</v>
      </c>
      <c r="P344" s="1"/>
      <c r="Q344" s="51"/>
      <c r="R344" s="52"/>
      <c r="S344" s="51"/>
    </row>
    <row r="345" spans="1:19" ht="15" customHeight="1" x14ac:dyDescent="0.35">
      <c r="A345" s="9" t="s">
        <v>699</v>
      </c>
      <c r="B345" s="10">
        <v>5376</v>
      </c>
      <c r="C345" s="11">
        <v>408</v>
      </c>
      <c r="D345" s="11"/>
      <c r="E345" s="11">
        <v>408</v>
      </c>
      <c r="F345" s="12">
        <v>32780</v>
      </c>
      <c r="G345" s="2">
        <f t="shared" si="20"/>
        <v>1.7120805879153121E-3</v>
      </c>
      <c r="H345" s="13" t="s">
        <v>700</v>
      </c>
      <c r="I345" s="14">
        <v>1150</v>
      </c>
      <c r="J345" s="14"/>
      <c r="K345" s="15">
        <v>33930</v>
      </c>
      <c r="L345" s="16">
        <f t="shared" si="21"/>
        <v>1.7457071194289021E-3</v>
      </c>
      <c r="M345" s="15">
        <v>7953.88</v>
      </c>
      <c r="N345" s="15">
        <f t="shared" si="22"/>
        <v>41883.879999999997</v>
      </c>
      <c r="O345" s="59">
        <f t="shared" si="23"/>
        <v>9103.8799999999974</v>
      </c>
      <c r="P345" s="1"/>
      <c r="Q345" s="51"/>
      <c r="R345" s="52"/>
      <c r="S345" s="51"/>
    </row>
    <row r="346" spans="1:19" ht="15" customHeight="1" x14ac:dyDescent="0.35">
      <c r="A346" s="9" t="s">
        <v>701</v>
      </c>
      <c r="B346" s="10">
        <v>5390</v>
      </c>
      <c r="C346" s="17">
        <v>2265</v>
      </c>
      <c r="D346" s="11">
        <v>34</v>
      </c>
      <c r="E346" s="17">
        <v>2299</v>
      </c>
      <c r="F346" s="12">
        <v>95905</v>
      </c>
      <c r="G346" s="2">
        <f t="shared" si="20"/>
        <v>5.0090631111658936E-3</v>
      </c>
      <c r="H346" s="13" t="s">
        <v>702</v>
      </c>
      <c r="I346" s="14">
        <v>400</v>
      </c>
      <c r="J346" s="14"/>
      <c r="K346" s="15">
        <v>96305</v>
      </c>
      <c r="L346" s="16">
        <f t="shared" si="21"/>
        <v>4.9549167149012798E-3</v>
      </c>
      <c r="M346" s="15">
        <v>22575.84</v>
      </c>
      <c r="N346" s="15">
        <f t="shared" si="22"/>
        <v>118880.84</v>
      </c>
      <c r="O346" s="59">
        <f t="shared" si="23"/>
        <v>22975.839999999997</v>
      </c>
      <c r="P346" s="1"/>
      <c r="Q346" s="51"/>
      <c r="R346" s="52"/>
      <c r="S346" s="51"/>
    </row>
    <row r="347" spans="1:19" ht="15" customHeight="1" x14ac:dyDescent="0.35">
      <c r="A347" s="9" t="s">
        <v>703</v>
      </c>
      <c r="B347" s="10">
        <v>5397</v>
      </c>
      <c r="C347" s="11">
        <v>252</v>
      </c>
      <c r="D347" s="11"/>
      <c r="E347" s="11">
        <v>252</v>
      </c>
      <c r="F347" s="12">
        <v>10995</v>
      </c>
      <c r="G347" s="2">
        <f t="shared" si="20"/>
        <v>5.7426254008934887E-4</v>
      </c>
      <c r="H347" s="13" t="s">
        <v>704</v>
      </c>
      <c r="I347" s="14">
        <v>75</v>
      </c>
      <c r="J347" s="14"/>
      <c r="K347" s="15">
        <v>11070</v>
      </c>
      <c r="L347" s="16">
        <f t="shared" si="21"/>
        <v>5.6955431217441631E-4</v>
      </c>
      <c r="M347" s="15">
        <v>2595.0300000000002</v>
      </c>
      <c r="N347" s="15">
        <f t="shared" si="22"/>
        <v>13665.03</v>
      </c>
      <c r="O347" s="59">
        <f t="shared" si="23"/>
        <v>2670.0300000000007</v>
      </c>
      <c r="P347" s="1"/>
      <c r="Q347" s="51"/>
      <c r="R347" s="52"/>
      <c r="S347" s="51"/>
    </row>
    <row r="348" spans="1:19" ht="15" customHeight="1" x14ac:dyDescent="0.35">
      <c r="A348" s="9" t="s">
        <v>705</v>
      </c>
      <c r="B348" s="10">
        <v>5432</v>
      </c>
      <c r="C348" s="17">
        <v>1088</v>
      </c>
      <c r="D348" s="11">
        <v>35</v>
      </c>
      <c r="E348" s="17">
        <v>1123</v>
      </c>
      <c r="F348" s="12">
        <v>38815</v>
      </c>
      <c r="G348" s="2">
        <f t="shared" si="20"/>
        <v>2.0272851744945956E-3</v>
      </c>
      <c r="H348" s="13" t="s">
        <v>706</v>
      </c>
      <c r="I348" s="14"/>
      <c r="J348" s="14"/>
      <c r="K348" s="15">
        <v>38815</v>
      </c>
      <c r="L348" s="16">
        <f t="shared" si="21"/>
        <v>1.9970416103929512E-3</v>
      </c>
      <c r="M348" s="15">
        <v>9099.02</v>
      </c>
      <c r="N348" s="15">
        <f t="shared" si="22"/>
        <v>47914.020000000004</v>
      </c>
      <c r="O348" s="59">
        <f t="shared" si="23"/>
        <v>9099.0200000000041</v>
      </c>
      <c r="P348" s="1"/>
      <c r="Q348" s="51"/>
      <c r="R348" s="52"/>
      <c r="S348" s="51"/>
    </row>
    <row r="349" spans="1:19" ht="15" customHeight="1" x14ac:dyDescent="0.35">
      <c r="A349" s="9" t="s">
        <v>707</v>
      </c>
      <c r="B349" s="10">
        <v>5457</v>
      </c>
      <c r="C349" s="11">
        <v>828</v>
      </c>
      <c r="D349" s="11">
        <v>10</v>
      </c>
      <c r="E349" s="11">
        <v>838</v>
      </c>
      <c r="F349" s="12">
        <v>79570</v>
      </c>
      <c r="G349" s="2">
        <f t="shared" si="20"/>
        <v>4.1558954356443372E-3</v>
      </c>
      <c r="H349" s="13" t="s">
        <v>708</v>
      </c>
      <c r="I349" s="14">
        <v>1725</v>
      </c>
      <c r="J349" s="14"/>
      <c r="K349" s="15">
        <v>81295</v>
      </c>
      <c r="L349" s="16">
        <f t="shared" si="21"/>
        <v>4.1826484018264842E-3</v>
      </c>
      <c r="M349" s="15">
        <v>19057.189999999999</v>
      </c>
      <c r="N349" s="15">
        <f t="shared" si="22"/>
        <v>100352.19</v>
      </c>
      <c r="O349" s="59">
        <f t="shared" si="23"/>
        <v>20782.190000000002</v>
      </c>
      <c r="P349" s="1"/>
      <c r="Q349" s="51"/>
      <c r="R349" s="52"/>
      <c r="S349" s="51"/>
    </row>
    <row r="350" spans="1:19" ht="15" customHeight="1" x14ac:dyDescent="0.35">
      <c r="A350" s="9" t="s">
        <v>709</v>
      </c>
      <c r="B350" s="10">
        <v>5460</v>
      </c>
      <c r="C350" s="17">
        <v>1819</v>
      </c>
      <c r="D350" s="11">
        <v>53</v>
      </c>
      <c r="E350" s="17">
        <v>1872</v>
      </c>
      <c r="F350" s="12">
        <v>91480</v>
      </c>
      <c r="G350" s="2">
        <f t="shared" si="20"/>
        <v>4.7779479006251598E-3</v>
      </c>
      <c r="H350" s="13" t="s">
        <v>710</v>
      </c>
      <c r="I350" s="14">
        <v>1650</v>
      </c>
      <c r="J350" s="14">
        <v>0</v>
      </c>
      <c r="K350" s="15">
        <v>93130</v>
      </c>
      <c r="L350" s="16">
        <f t="shared" si="21"/>
        <v>4.7915621583381569E-3</v>
      </c>
      <c r="M350" s="15">
        <v>21831.56</v>
      </c>
      <c r="N350" s="15">
        <f t="shared" si="22"/>
        <v>114961.56</v>
      </c>
      <c r="O350" s="59">
        <f t="shared" si="23"/>
        <v>23481.559999999998</v>
      </c>
      <c r="P350" s="1"/>
      <c r="Q350" s="51"/>
      <c r="R350" s="52"/>
      <c r="S350" s="51"/>
    </row>
    <row r="351" spans="1:19" ht="15" customHeight="1" x14ac:dyDescent="0.35">
      <c r="A351" s="9" t="s">
        <v>711</v>
      </c>
      <c r="B351" s="10">
        <v>5467</v>
      </c>
      <c r="C351" s="11">
        <v>312</v>
      </c>
      <c r="D351" s="11"/>
      <c r="E351" s="11">
        <v>312</v>
      </c>
      <c r="F351" s="12">
        <v>9770</v>
      </c>
      <c r="G351" s="2">
        <f t="shared" si="20"/>
        <v>5.1028149310349599E-4</v>
      </c>
      <c r="H351" s="13" t="s">
        <v>712</v>
      </c>
      <c r="I351" s="14"/>
      <c r="J351" s="14"/>
      <c r="K351" s="15">
        <v>9770</v>
      </c>
      <c r="L351" s="16">
        <f t="shared" si="21"/>
        <v>5.0266898192809824E-4</v>
      </c>
      <c r="M351" s="15">
        <v>2290.29</v>
      </c>
      <c r="N351" s="15">
        <f t="shared" si="22"/>
        <v>12060.29</v>
      </c>
      <c r="O351" s="59">
        <f t="shared" si="23"/>
        <v>2290.2900000000009</v>
      </c>
      <c r="P351" s="1"/>
      <c r="Q351" s="51"/>
      <c r="R351" s="52"/>
      <c r="S351" s="51"/>
    </row>
    <row r="352" spans="1:19" ht="15" customHeight="1" x14ac:dyDescent="0.35">
      <c r="A352" s="9" t="s">
        <v>713</v>
      </c>
      <c r="B352" s="10">
        <v>5474</v>
      </c>
      <c r="C352" s="11">
        <v>613</v>
      </c>
      <c r="D352" s="11">
        <v>43</v>
      </c>
      <c r="E352" s="11">
        <v>656</v>
      </c>
      <c r="F352" s="12">
        <v>77395</v>
      </c>
      <c r="G352" s="2">
        <f t="shared" si="20"/>
        <v>4.0422964338531295E-3</v>
      </c>
      <c r="H352" s="13" t="s">
        <v>714</v>
      </c>
      <c r="I352" s="14">
        <v>3600</v>
      </c>
      <c r="J352" s="14"/>
      <c r="K352" s="15">
        <v>80995</v>
      </c>
      <c r="L352" s="16">
        <f t="shared" si="21"/>
        <v>4.1672133256157951E-3</v>
      </c>
      <c r="M352" s="15">
        <v>18986.87</v>
      </c>
      <c r="N352" s="15">
        <f t="shared" si="22"/>
        <v>99981.87</v>
      </c>
      <c r="O352" s="59">
        <f t="shared" si="23"/>
        <v>22586.869999999995</v>
      </c>
      <c r="P352" s="1"/>
      <c r="Q352" s="51"/>
      <c r="R352" s="52"/>
      <c r="S352" s="51"/>
    </row>
    <row r="353" spans="1:19" ht="15" customHeight="1" x14ac:dyDescent="0.35">
      <c r="A353" s="9" t="s">
        <v>715</v>
      </c>
      <c r="B353" s="10">
        <v>5523</v>
      </c>
      <c r="C353" s="11">
        <v>696</v>
      </c>
      <c r="D353" s="11">
        <v>32</v>
      </c>
      <c r="E353" s="11">
        <v>728</v>
      </c>
      <c r="F353" s="12">
        <v>71870</v>
      </c>
      <c r="G353" s="2">
        <f t="shared" si="20"/>
        <v>3.753728854590405E-3</v>
      </c>
      <c r="H353" s="13" t="s">
        <v>716</v>
      </c>
      <c r="I353" s="14">
        <v>1975</v>
      </c>
      <c r="J353" s="14"/>
      <c r="K353" s="15">
        <v>73845</v>
      </c>
      <c r="L353" s="16">
        <f t="shared" si="21"/>
        <v>3.7993440092610456E-3</v>
      </c>
      <c r="M353" s="15">
        <v>17310.759999999998</v>
      </c>
      <c r="N353" s="15">
        <f t="shared" si="22"/>
        <v>91155.76</v>
      </c>
      <c r="O353" s="59">
        <f t="shared" si="23"/>
        <v>19285.759999999995</v>
      </c>
      <c r="P353" s="1"/>
      <c r="Q353" s="51"/>
      <c r="R353" s="52"/>
      <c r="S353" s="51"/>
    </row>
    <row r="354" spans="1:19" ht="15" customHeight="1" x14ac:dyDescent="0.35">
      <c r="A354" s="9" t="s">
        <v>717</v>
      </c>
      <c r="B354" s="10">
        <v>5586</v>
      </c>
      <c r="C354" s="11">
        <v>682</v>
      </c>
      <c r="D354" s="11"/>
      <c r="E354" s="11">
        <v>682</v>
      </c>
      <c r="F354" s="12">
        <v>34860</v>
      </c>
      <c r="G354" s="2">
        <f t="shared" si="20"/>
        <v>1.8207177942259848E-3</v>
      </c>
      <c r="H354" s="13" t="s">
        <v>718</v>
      </c>
      <c r="I354" s="14">
        <v>525</v>
      </c>
      <c r="J354" s="14"/>
      <c r="K354" s="15">
        <v>35385</v>
      </c>
      <c r="L354" s="16">
        <f t="shared" si="21"/>
        <v>1.8205672390507429E-3</v>
      </c>
      <c r="M354" s="15">
        <v>8294.9599999999991</v>
      </c>
      <c r="N354" s="15">
        <f t="shared" si="22"/>
        <v>43679.96</v>
      </c>
      <c r="O354" s="59">
        <f t="shared" si="23"/>
        <v>8819.9599999999991</v>
      </c>
      <c r="P354" s="1"/>
      <c r="Q354" s="51"/>
      <c r="R354" s="52"/>
      <c r="S354" s="51"/>
    </row>
    <row r="355" spans="1:19" ht="15" customHeight="1" x14ac:dyDescent="0.35">
      <c r="A355" s="9" t="s">
        <v>719</v>
      </c>
      <c r="B355" s="10">
        <v>5593</v>
      </c>
      <c r="C355" s="11">
        <v>832</v>
      </c>
      <c r="D355" s="11">
        <v>1</v>
      </c>
      <c r="E355" s="11">
        <v>833</v>
      </c>
      <c r="F355" s="12">
        <v>51170</v>
      </c>
      <c r="G355" s="2">
        <f t="shared" si="20"/>
        <v>2.6725797340947689E-3</v>
      </c>
      <c r="H355" s="13" t="s">
        <v>720</v>
      </c>
      <c r="I355" s="14">
        <v>1050</v>
      </c>
      <c r="J355" s="14"/>
      <c r="K355" s="15">
        <v>52220</v>
      </c>
      <c r="L355" s="16">
        <f t="shared" si="21"/>
        <v>2.6867322657405622E-3</v>
      </c>
      <c r="M355" s="15">
        <v>12241.42</v>
      </c>
      <c r="N355" s="15">
        <f t="shared" si="22"/>
        <v>64461.42</v>
      </c>
      <c r="O355" s="59">
        <f t="shared" si="23"/>
        <v>13291.419999999998</v>
      </c>
      <c r="P355" s="1"/>
      <c r="Q355" s="51"/>
      <c r="R355" s="52"/>
      <c r="S355" s="51"/>
    </row>
    <row r="356" spans="1:19" ht="15" customHeight="1" x14ac:dyDescent="0.35">
      <c r="A356" s="9" t="s">
        <v>721</v>
      </c>
      <c r="B356" s="10">
        <v>5607</v>
      </c>
      <c r="C356" s="17">
        <v>4565</v>
      </c>
      <c r="D356" s="11">
        <v>304</v>
      </c>
      <c r="E356" s="17">
        <v>4869</v>
      </c>
      <c r="F356" s="12">
        <v>235710</v>
      </c>
      <c r="G356" s="2">
        <f t="shared" si="20"/>
        <v>1.2310998028600311E-2</v>
      </c>
      <c r="H356" s="13" t="s">
        <v>722</v>
      </c>
      <c r="I356" s="14">
        <v>4875</v>
      </c>
      <c r="J356" s="14">
        <v>0</v>
      </c>
      <c r="K356" s="15">
        <v>240585</v>
      </c>
      <c r="L356" s="16">
        <f t="shared" si="21"/>
        <v>1.2378159367161875E-2</v>
      </c>
      <c r="M356" s="15">
        <v>56397.99</v>
      </c>
      <c r="N356" s="15">
        <f t="shared" si="22"/>
        <v>296982.99</v>
      </c>
      <c r="O356" s="59">
        <f t="shared" si="23"/>
        <v>61272.989999999991</v>
      </c>
      <c r="P356" s="1"/>
      <c r="Q356" s="51"/>
      <c r="R356" s="52"/>
      <c r="S356" s="51"/>
    </row>
    <row r="357" spans="1:19" ht="15" customHeight="1" x14ac:dyDescent="0.35">
      <c r="A357" s="9" t="s">
        <v>723</v>
      </c>
      <c r="B357" s="10">
        <v>5614</v>
      </c>
      <c r="C357" s="11">
        <v>78</v>
      </c>
      <c r="D357" s="11"/>
      <c r="E357" s="11">
        <v>78</v>
      </c>
      <c r="F357" s="12">
        <v>2350</v>
      </c>
      <c r="G357" s="2">
        <f t="shared" si="20"/>
        <v>1.2273915136061571E-4</v>
      </c>
      <c r="H357" s="13" t="s">
        <v>724</v>
      </c>
      <c r="I357" s="14"/>
      <c r="J357" s="14"/>
      <c r="K357" s="15">
        <v>2350</v>
      </c>
      <c r="L357" s="16">
        <f t="shared" si="21"/>
        <v>1.2090809698372886E-4</v>
      </c>
      <c r="M357" s="15">
        <v>550.89</v>
      </c>
      <c r="N357" s="15">
        <f t="shared" si="22"/>
        <v>2900.89</v>
      </c>
      <c r="O357" s="59">
        <f t="shared" si="23"/>
        <v>550.88999999999987</v>
      </c>
      <c r="P357" s="1"/>
      <c r="Q357" s="51"/>
      <c r="R357" s="52"/>
      <c r="S357" s="51"/>
    </row>
    <row r="358" spans="1:19" ht="15" customHeight="1" x14ac:dyDescent="0.35">
      <c r="A358" s="9" t="s">
        <v>725</v>
      </c>
      <c r="B358" s="10">
        <v>5621</v>
      </c>
      <c r="C358" s="11">
        <v>787</v>
      </c>
      <c r="D358" s="11">
        <v>16</v>
      </c>
      <c r="E358" s="11">
        <v>803</v>
      </c>
      <c r="F358" s="12">
        <v>28860</v>
      </c>
      <c r="G358" s="2">
        <f t="shared" si="20"/>
        <v>1.5073412375605829E-3</v>
      </c>
      <c r="H358" s="13" t="s">
        <v>726</v>
      </c>
      <c r="I358" s="14"/>
      <c r="J358" s="14"/>
      <c r="K358" s="15">
        <v>28860</v>
      </c>
      <c r="L358" s="16">
        <f t="shared" si="21"/>
        <v>1.4848543314682616E-3</v>
      </c>
      <c r="M358" s="15">
        <v>6765.37</v>
      </c>
      <c r="N358" s="15">
        <f t="shared" si="22"/>
        <v>35625.370000000003</v>
      </c>
      <c r="O358" s="59">
        <f t="shared" si="23"/>
        <v>6765.3700000000026</v>
      </c>
      <c r="P358" s="1"/>
      <c r="Q358" s="51"/>
      <c r="R358" s="52"/>
      <c r="S358" s="51"/>
    </row>
    <row r="359" spans="1:19" ht="15" customHeight="1" x14ac:dyDescent="0.35">
      <c r="A359" s="9" t="s">
        <v>727</v>
      </c>
      <c r="B359" s="10">
        <v>5628</v>
      </c>
      <c r="C359" s="11">
        <v>513</v>
      </c>
      <c r="D359" s="11">
        <v>19</v>
      </c>
      <c r="E359" s="11">
        <v>532</v>
      </c>
      <c r="F359" s="12">
        <v>22300</v>
      </c>
      <c r="G359" s="2">
        <f t="shared" si="20"/>
        <v>1.1647162022730769E-3</v>
      </c>
      <c r="H359" s="13" t="s">
        <v>728</v>
      </c>
      <c r="I359" s="14">
        <v>25</v>
      </c>
      <c r="J359" s="14"/>
      <c r="K359" s="15">
        <v>22325</v>
      </c>
      <c r="L359" s="16">
        <f t="shared" si="21"/>
        <v>1.1486269213454242E-3</v>
      </c>
      <c r="M359" s="15">
        <v>5233.43</v>
      </c>
      <c r="N359" s="15">
        <f t="shared" si="22"/>
        <v>27558.43</v>
      </c>
      <c r="O359" s="59">
        <f t="shared" si="23"/>
        <v>5258.43</v>
      </c>
      <c r="P359" s="1"/>
      <c r="Q359" s="51"/>
      <c r="R359" s="52"/>
      <c r="S359" s="51"/>
    </row>
    <row r="360" spans="1:19" ht="15" customHeight="1" x14ac:dyDescent="0.35">
      <c r="A360" s="9" t="s">
        <v>729</v>
      </c>
      <c r="B360" s="10">
        <v>5642</v>
      </c>
      <c r="C360" s="11">
        <v>897</v>
      </c>
      <c r="D360" s="11">
        <v>73</v>
      </c>
      <c r="E360" s="11">
        <v>970</v>
      </c>
      <c r="F360" s="12">
        <v>22110</v>
      </c>
      <c r="G360" s="2">
        <f t="shared" si="20"/>
        <v>1.1547926113120058E-3</v>
      </c>
      <c r="H360" s="13" t="s">
        <v>730</v>
      </c>
      <c r="I360" s="14"/>
      <c r="J360" s="14"/>
      <c r="K360" s="15">
        <v>22110</v>
      </c>
      <c r="L360" s="16">
        <f t="shared" si="21"/>
        <v>1.1375651167277638E-3</v>
      </c>
      <c r="M360" s="15">
        <v>5183.03</v>
      </c>
      <c r="N360" s="15">
        <f t="shared" si="22"/>
        <v>27293.03</v>
      </c>
      <c r="O360" s="59">
        <f t="shared" si="23"/>
        <v>5183.0299999999988</v>
      </c>
      <c r="P360" s="1"/>
      <c r="Q360" s="51"/>
      <c r="R360" s="52"/>
      <c r="S360" s="51"/>
    </row>
    <row r="361" spans="1:19" ht="15" customHeight="1" x14ac:dyDescent="0.35">
      <c r="A361" s="9" t="s">
        <v>731</v>
      </c>
      <c r="B361" s="10">
        <v>5656</v>
      </c>
      <c r="C361" s="17">
        <v>3561</v>
      </c>
      <c r="D361" s="11">
        <v>164</v>
      </c>
      <c r="E361" s="17">
        <v>3725</v>
      </c>
      <c r="F361" s="12">
        <v>109575</v>
      </c>
      <c r="G361" s="2">
        <f t="shared" si="20"/>
        <v>5.7230393661019015E-3</v>
      </c>
      <c r="H361" s="13" t="s">
        <v>732</v>
      </c>
      <c r="I361" s="14"/>
      <c r="J361" s="14"/>
      <c r="K361" s="15">
        <v>109575</v>
      </c>
      <c r="L361" s="16">
        <f t="shared" si="21"/>
        <v>5.6376615859540808E-3</v>
      </c>
      <c r="M361" s="15">
        <v>25686.6</v>
      </c>
      <c r="N361" s="15">
        <f t="shared" si="22"/>
        <v>135261.6</v>
      </c>
      <c r="O361" s="59">
        <f t="shared" si="23"/>
        <v>25686.600000000006</v>
      </c>
      <c r="P361" s="1"/>
      <c r="Q361" s="51"/>
      <c r="R361" s="52"/>
      <c r="S361" s="51"/>
    </row>
    <row r="362" spans="1:19" ht="15" customHeight="1" x14ac:dyDescent="0.35">
      <c r="A362" s="9" t="s">
        <v>733</v>
      </c>
      <c r="B362" s="10">
        <v>5663</v>
      </c>
      <c r="C362" s="17">
        <v>1678</v>
      </c>
      <c r="D362" s="11">
        <v>41</v>
      </c>
      <c r="E362" s="17">
        <v>1719</v>
      </c>
      <c r="F362" s="12">
        <v>117285</v>
      </c>
      <c r="G362" s="2">
        <f t="shared" si="20"/>
        <v>6.1257282414169424E-3</v>
      </c>
      <c r="H362" s="13" t="s">
        <v>734</v>
      </c>
      <c r="I362" s="14">
        <v>3925</v>
      </c>
      <c r="J362" s="14"/>
      <c r="K362" s="15">
        <v>121210</v>
      </c>
      <c r="L362" s="16">
        <f t="shared" si="21"/>
        <v>6.2362852916586272E-3</v>
      </c>
      <c r="M362" s="15">
        <v>28414.07</v>
      </c>
      <c r="N362" s="15">
        <f t="shared" si="22"/>
        <v>149624.07</v>
      </c>
      <c r="O362" s="59">
        <f t="shared" si="23"/>
        <v>32339.070000000007</v>
      </c>
      <c r="P362" s="1"/>
      <c r="Q362" s="51"/>
      <c r="R362" s="52"/>
      <c r="S362" s="51"/>
    </row>
    <row r="363" spans="1:19" ht="15" customHeight="1" x14ac:dyDescent="0.35">
      <c r="A363" s="9" t="s">
        <v>735</v>
      </c>
      <c r="B363" s="10">
        <v>5670</v>
      </c>
      <c r="C363" s="11">
        <v>216</v>
      </c>
      <c r="D363" s="11">
        <v>40</v>
      </c>
      <c r="E363" s="11">
        <v>256</v>
      </c>
      <c r="F363" s="12">
        <v>35125</v>
      </c>
      <c r="G363" s="2">
        <f t="shared" si="20"/>
        <v>1.8345585921453733E-3</v>
      </c>
      <c r="H363" s="13" t="s">
        <v>736</v>
      </c>
      <c r="I363" s="14">
        <v>1675</v>
      </c>
      <c r="J363" s="14"/>
      <c r="K363" s="15">
        <v>36800</v>
      </c>
      <c r="L363" s="16">
        <f t="shared" si="21"/>
        <v>1.8933693485111583E-3</v>
      </c>
      <c r="M363" s="15">
        <v>8626.66</v>
      </c>
      <c r="N363" s="15">
        <f t="shared" si="22"/>
        <v>45426.66</v>
      </c>
      <c r="O363" s="59">
        <f t="shared" si="23"/>
        <v>10301.660000000003</v>
      </c>
      <c r="P363" s="1"/>
      <c r="Q363" s="51"/>
      <c r="R363" s="52"/>
      <c r="S363" s="51"/>
    </row>
    <row r="364" spans="1:19" ht="15" customHeight="1" x14ac:dyDescent="0.35">
      <c r="A364" s="9" t="s">
        <v>737</v>
      </c>
      <c r="B364" s="10">
        <v>5726</v>
      </c>
      <c r="C364" s="11">
        <v>345</v>
      </c>
      <c r="D364" s="11"/>
      <c r="E364" s="11">
        <v>345</v>
      </c>
      <c r="F364" s="12">
        <v>14205</v>
      </c>
      <c r="G364" s="2">
        <f t="shared" si="20"/>
        <v>7.4191899790533881E-4</v>
      </c>
      <c r="H364" s="13" t="s">
        <v>738</v>
      </c>
      <c r="I364" s="14">
        <v>100</v>
      </c>
      <c r="J364" s="14"/>
      <c r="K364" s="15">
        <v>14305</v>
      </c>
      <c r="L364" s="16">
        <f t="shared" si="21"/>
        <v>7.3599588397967714E-4</v>
      </c>
      <c r="M364" s="15">
        <v>3353.38</v>
      </c>
      <c r="N364" s="15">
        <f t="shared" si="22"/>
        <v>17658.38</v>
      </c>
      <c r="O364" s="59">
        <f t="shared" si="23"/>
        <v>3453.380000000001</v>
      </c>
      <c r="P364" s="1"/>
      <c r="Q364" s="51"/>
      <c r="R364" s="52"/>
      <c r="S364" s="51"/>
    </row>
    <row r="365" spans="1:19" ht="15" customHeight="1" x14ac:dyDescent="0.35">
      <c r="A365" s="9" t="s">
        <v>739</v>
      </c>
      <c r="B365" s="10">
        <v>5733</v>
      </c>
      <c r="C365" s="11">
        <v>277</v>
      </c>
      <c r="D365" s="11"/>
      <c r="E365" s="11">
        <v>277</v>
      </c>
      <c r="F365" s="12">
        <v>41835</v>
      </c>
      <c r="G365" s="2">
        <f t="shared" si="20"/>
        <v>2.1850180413495145E-3</v>
      </c>
      <c r="H365" s="13" t="s">
        <v>740</v>
      </c>
      <c r="I365" s="14">
        <v>2025</v>
      </c>
      <c r="J365" s="14"/>
      <c r="K365" s="15">
        <v>43860</v>
      </c>
      <c r="L365" s="16">
        <f t="shared" si="21"/>
        <v>2.2566081420027011E-3</v>
      </c>
      <c r="M365" s="15">
        <v>10281.67</v>
      </c>
      <c r="N365" s="15">
        <f t="shared" si="22"/>
        <v>54141.67</v>
      </c>
      <c r="O365" s="59">
        <f t="shared" si="23"/>
        <v>12306.669999999998</v>
      </c>
      <c r="P365" s="1"/>
      <c r="Q365" s="51"/>
      <c r="R365" s="52"/>
      <c r="S365" s="51"/>
    </row>
    <row r="366" spans="1:19" ht="15" customHeight="1" x14ac:dyDescent="0.35">
      <c r="A366" s="9" t="s">
        <v>741</v>
      </c>
      <c r="B366" s="10">
        <v>5740</v>
      </c>
      <c r="C366" s="11">
        <v>134</v>
      </c>
      <c r="D366" s="11">
        <v>4</v>
      </c>
      <c r="E366" s="11">
        <v>138</v>
      </c>
      <c r="F366" s="12">
        <v>5530</v>
      </c>
      <c r="G366" s="2">
        <f t="shared" si="20"/>
        <v>2.8882872639327868E-4</v>
      </c>
      <c r="H366" s="13" t="s">
        <v>742</v>
      </c>
      <c r="I366" s="14"/>
      <c r="J366" s="14"/>
      <c r="K366" s="15">
        <v>5530</v>
      </c>
      <c r="L366" s="16">
        <f t="shared" si="21"/>
        <v>2.8451990481703001E-4</v>
      </c>
      <c r="M366" s="15">
        <v>1296.3399999999999</v>
      </c>
      <c r="N366" s="15">
        <f t="shared" si="22"/>
        <v>6826.34</v>
      </c>
      <c r="O366" s="59">
        <f t="shared" si="23"/>
        <v>1296.3400000000001</v>
      </c>
      <c r="P366" s="1"/>
      <c r="Q366" s="51"/>
      <c r="R366" s="52"/>
      <c r="S366" s="51"/>
    </row>
    <row r="367" spans="1:19" ht="15" customHeight="1" x14ac:dyDescent="0.35">
      <c r="A367" s="9" t="s">
        <v>743</v>
      </c>
      <c r="B367" s="10">
        <v>5747</v>
      </c>
      <c r="C367" s="17">
        <v>2081</v>
      </c>
      <c r="D367" s="11">
        <v>80</v>
      </c>
      <c r="E367" s="17">
        <v>2161</v>
      </c>
      <c r="F367" s="12">
        <v>170015</v>
      </c>
      <c r="G367" s="2">
        <f t="shared" si="20"/>
        <v>8.8797858802447151E-3</v>
      </c>
      <c r="H367" s="13" t="s">
        <v>744</v>
      </c>
      <c r="I367" s="14">
        <v>5925</v>
      </c>
      <c r="J367" s="14"/>
      <c r="K367" s="15">
        <v>175940</v>
      </c>
      <c r="L367" s="16">
        <f t="shared" si="21"/>
        <v>9.0521576950286196E-3</v>
      </c>
      <c r="M367" s="15">
        <v>41243.89</v>
      </c>
      <c r="N367" s="15">
        <f t="shared" si="22"/>
        <v>217183.89</v>
      </c>
      <c r="O367" s="59">
        <f t="shared" si="23"/>
        <v>47168.890000000014</v>
      </c>
      <c r="P367" s="1"/>
      <c r="Q367" s="51"/>
      <c r="R367" s="52"/>
      <c r="S367" s="51"/>
    </row>
    <row r="368" spans="1:19" ht="15" customHeight="1" x14ac:dyDescent="0.35">
      <c r="A368" s="9" t="s">
        <v>745</v>
      </c>
      <c r="B368" s="10">
        <v>5754</v>
      </c>
      <c r="C368" s="11">
        <v>740</v>
      </c>
      <c r="D368" s="11">
        <v>34</v>
      </c>
      <c r="E368" s="11">
        <v>774</v>
      </c>
      <c r="F368" s="12">
        <v>52295</v>
      </c>
      <c r="G368" s="2">
        <f t="shared" si="20"/>
        <v>2.7313378384695316E-3</v>
      </c>
      <c r="H368" s="13" t="s">
        <v>746</v>
      </c>
      <c r="I368" s="14">
        <v>1175</v>
      </c>
      <c r="J368" s="14"/>
      <c r="K368" s="15">
        <v>53470</v>
      </c>
      <c r="L368" s="16">
        <f t="shared" si="21"/>
        <v>2.7510450832850986E-3</v>
      </c>
      <c r="M368" s="15">
        <v>12534.45</v>
      </c>
      <c r="N368" s="15">
        <f t="shared" si="22"/>
        <v>66004.45</v>
      </c>
      <c r="O368" s="59">
        <f t="shared" si="23"/>
        <v>13709.449999999997</v>
      </c>
      <c r="P368" s="1"/>
      <c r="Q368" s="51"/>
      <c r="R368" s="52"/>
      <c r="S368" s="51"/>
    </row>
    <row r="369" spans="1:19" ht="15" customHeight="1" x14ac:dyDescent="0.35">
      <c r="A369" s="9" t="s">
        <v>747</v>
      </c>
      <c r="B369" s="10">
        <v>5757</v>
      </c>
      <c r="C369" s="11">
        <v>491</v>
      </c>
      <c r="D369" s="11">
        <v>20</v>
      </c>
      <c r="E369" s="11">
        <v>511</v>
      </c>
      <c r="F369" s="12">
        <v>78210</v>
      </c>
      <c r="G369" s="2">
        <f t="shared" si="20"/>
        <v>4.0848634161335133E-3</v>
      </c>
      <c r="H369" s="13" t="s">
        <v>748</v>
      </c>
      <c r="I369" s="14">
        <v>4050</v>
      </c>
      <c r="J369" s="14"/>
      <c r="K369" s="15">
        <v>82260</v>
      </c>
      <c r="L369" s="16">
        <f t="shared" si="21"/>
        <v>4.232297896970866E-3</v>
      </c>
      <c r="M369" s="15">
        <v>19283.41</v>
      </c>
      <c r="N369" s="15">
        <f t="shared" si="22"/>
        <v>101543.41</v>
      </c>
      <c r="O369" s="59">
        <f t="shared" si="23"/>
        <v>23333.410000000003</v>
      </c>
      <c r="P369" s="1"/>
      <c r="Q369" s="51"/>
      <c r="R369" s="52"/>
      <c r="S369" s="51"/>
    </row>
    <row r="370" spans="1:19" ht="15" customHeight="1" x14ac:dyDescent="0.35">
      <c r="A370" s="9" t="s">
        <v>749</v>
      </c>
      <c r="B370" s="10">
        <v>5780</v>
      </c>
      <c r="C370" s="11">
        <v>363</v>
      </c>
      <c r="D370" s="11"/>
      <c r="E370" s="11">
        <v>363</v>
      </c>
      <c r="F370" s="12">
        <v>7185</v>
      </c>
      <c r="G370" s="2">
        <f t="shared" si="20"/>
        <v>3.7526842660681872E-4</v>
      </c>
      <c r="H370" s="13" t="s">
        <v>750</v>
      </c>
      <c r="I370" s="14"/>
      <c r="J370" s="14"/>
      <c r="K370" s="15">
        <v>7185</v>
      </c>
      <c r="L370" s="16">
        <f t="shared" si="21"/>
        <v>3.696700752459965E-4</v>
      </c>
      <c r="M370" s="15">
        <v>1684.31</v>
      </c>
      <c r="N370" s="15">
        <f t="shared" si="22"/>
        <v>8869.31</v>
      </c>
      <c r="O370" s="59">
        <f t="shared" si="23"/>
        <v>1684.3099999999995</v>
      </c>
      <c r="P370" s="1"/>
      <c r="Q370" s="51"/>
      <c r="R370" s="52"/>
      <c r="S370" s="51"/>
    </row>
    <row r="371" spans="1:19" ht="15" customHeight="1" x14ac:dyDescent="0.35">
      <c r="A371" s="9" t="s">
        <v>751</v>
      </c>
      <c r="B371" s="10">
        <v>5810</v>
      </c>
      <c r="C371" s="11">
        <v>470</v>
      </c>
      <c r="D371" s="11"/>
      <c r="E371" s="11">
        <v>470</v>
      </c>
      <c r="F371" s="12">
        <v>12565</v>
      </c>
      <c r="G371" s="2">
        <f t="shared" si="20"/>
        <v>6.5626273908346241E-4</v>
      </c>
      <c r="H371" s="13" t="s">
        <v>752</v>
      </c>
      <c r="I371" s="14"/>
      <c r="J371" s="14"/>
      <c r="K371" s="15">
        <v>12565</v>
      </c>
      <c r="L371" s="16">
        <f t="shared" si="21"/>
        <v>6.4647244195768219E-4</v>
      </c>
      <c r="M371" s="15">
        <v>2945.49</v>
      </c>
      <c r="N371" s="15">
        <f t="shared" si="22"/>
        <v>15510.49</v>
      </c>
      <c r="O371" s="59">
        <f t="shared" si="23"/>
        <v>2945.49</v>
      </c>
      <c r="P371" s="1"/>
      <c r="Q371" s="51"/>
      <c r="R371" s="52"/>
      <c r="S371" s="51"/>
    </row>
    <row r="372" spans="1:19" ht="15" customHeight="1" x14ac:dyDescent="0.35">
      <c r="A372" s="9" t="s">
        <v>753</v>
      </c>
      <c r="B372" s="10">
        <v>5817</v>
      </c>
      <c r="C372" s="11">
        <v>296</v>
      </c>
      <c r="D372" s="11"/>
      <c r="E372" s="11">
        <v>296</v>
      </c>
      <c r="F372" s="12">
        <v>4175</v>
      </c>
      <c r="G372" s="2">
        <f t="shared" si="20"/>
        <v>2.1805785401300879E-4</v>
      </c>
      <c r="H372" s="13" t="s">
        <v>754</v>
      </c>
      <c r="I372" s="14"/>
      <c r="J372" s="14"/>
      <c r="K372" s="15">
        <v>4175</v>
      </c>
      <c r="L372" s="16">
        <f t="shared" si="21"/>
        <v>2.1480481059875232E-4</v>
      </c>
      <c r="M372" s="15">
        <v>978.7</v>
      </c>
      <c r="N372" s="15">
        <f t="shared" si="22"/>
        <v>5153.7</v>
      </c>
      <c r="O372" s="59">
        <f t="shared" si="23"/>
        <v>978.69999999999982</v>
      </c>
      <c r="P372" s="1"/>
      <c r="Q372" s="51"/>
      <c r="R372" s="52"/>
      <c r="S372" s="51"/>
    </row>
    <row r="373" spans="1:19" ht="15" customHeight="1" x14ac:dyDescent="0.35">
      <c r="A373" s="9" t="s">
        <v>755</v>
      </c>
      <c r="B373" s="10">
        <v>5824</v>
      </c>
      <c r="C373" s="11">
        <v>828</v>
      </c>
      <c r="D373" s="11">
        <v>17</v>
      </c>
      <c r="E373" s="11">
        <v>845</v>
      </c>
      <c r="F373" s="12">
        <v>25445</v>
      </c>
      <c r="G373" s="2">
        <f t="shared" si="20"/>
        <v>1.3289777473918583E-3</v>
      </c>
      <c r="H373" s="13" t="s">
        <v>756</v>
      </c>
      <c r="I373" s="14"/>
      <c r="J373" s="14"/>
      <c r="K373" s="15">
        <v>25445</v>
      </c>
      <c r="L373" s="16">
        <f t="shared" si="21"/>
        <v>1.3091517139365875E-3</v>
      </c>
      <c r="M373" s="15">
        <v>5964.82</v>
      </c>
      <c r="N373" s="15">
        <f t="shared" si="22"/>
        <v>31409.82</v>
      </c>
      <c r="O373" s="59">
        <f t="shared" si="23"/>
        <v>5964.82</v>
      </c>
      <c r="P373" s="1"/>
      <c r="Q373" s="51"/>
      <c r="R373" s="52"/>
      <c r="S373" s="51"/>
    </row>
    <row r="374" spans="1:19" ht="15" customHeight="1" x14ac:dyDescent="0.35">
      <c r="A374" s="9" t="s">
        <v>757</v>
      </c>
      <c r="B374" s="10">
        <v>5852</v>
      </c>
      <c r="C374" s="11">
        <v>197</v>
      </c>
      <c r="D374" s="11"/>
      <c r="E374" s="11">
        <v>197</v>
      </c>
      <c r="F374" s="12">
        <v>18120</v>
      </c>
      <c r="G374" s="2">
        <f t="shared" si="20"/>
        <v>9.4639720112951351E-4</v>
      </c>
      <c r="H374" s="13" t="s">
        <v>758</v>
      </c>
      <c r="I374" s="14">
        <v>400</v>
      </c>
      <c r="J374" s="14"/>
      <c r="K374" s="15">
        <v>18520</v>
      </c>
      <c r="L374" s="16">
        <f t="shared" si="21"/>
        <v>9.5285870473985469E-4</v>
      </c>
      <c r="M374" s="15">
        <v>4341.46</v>
      </c>
      <c r="N374" s="15">
        <f t="shared" si="22"/>
        <v>22861.46</v>
      </c>
      <c r="O374" s="59">
        <f t="shared" si="23"/>
        <v>4741.4599999999991</v>
      </c>
      <c r="P374" s="1"/>
      <c r="Q374" s="51"/>
      <c r="R374" s="52"/>
      <c r="S374" s="51"/>
    </row>
    <row r="375" spans="1:19" ht="15" customHeight="1" x14ac:dyDescent="0.35">
      <c r="A375" s="9" t="s">
        <v>759</v>
      </c>
      <c r="B375" s="10">
        <v>5859</v>
      </c>
      <c r="C375" s="11">
        <v>215</v>
      </c>
      <c r="D375" s="11"/>
      <c r="E375" s="11">
        <v>215</v>
      </c>
      <c r="F375" s="12">
        <v>5125</v>
      </c>
      <c r="G375" s="2">
        <f t="shared" si="20"/>
        <v>2.6767580881836405E-4</v>
      </c>
      <c r="H375" s="13" t="s">
        <v>760</v>
      </c>
      <c r="I375" s="14"/>
      <c r="J375" s="14"/>
      <c r="K375" s="15">
        <v>5125</v>
      </c>
      <c r="L375" s="16">
        <f t="shared" si="21"/>
        <v>2.6368255193260016E-4</v>
      </c>
      <c r="M375" s="15">
        <v>1201.4000000000001</v>
      </c>
      <c r="N375" s="15">
        <f t="shared" si="22"/>
        <v>6326.4</v>
      </c>
      <c r="O375" s="59">
        <f t="shared" si="23"/>
        <v>1201.3999999999996</v>
      </c>
      <c r="P375" s="1"/>
      <c r="Q375" s="51"/>
      <c r="R375" s="52"/>
      <c r="S375" s="51"/>
    </row>
    <row r="376" spans="1:19" ht="15" customHeight="1" x14ac:dyDescent="0.35">
      <c r="A376" s="9" t="s">
        <v>761</v>
      </c>
      <c r="B376" s="10">
        <v>5866</v>
      </c>
      <c r="C376" s="11">
        <v>967</v>
      </c>
      <c r="D376" s="11">
        <v>21</v>
      </c>
      <c r="E376" s="11">
        <v>988</v>
      </c>
      <c r="F376" s="12">
        <v>51240</v>
      </c>
      <c r="G376" s="2">
        <f t="shared" si="20"/>
        <v>2.6762357939225318E-3</v>
      </c>
      <c r="H376" s="13" t="s">
        <v>762</v>
      </c>
      <c r="I376" s="14">
        <v>300</v>
      </c>
      <c r="J376" s="14">
        <v>75</v>
      </c>
      <c r="K376" s="15">
        <v>51615</v>
      </c>
      <c r="L376" s="16">
        <f t="shared" si="21"/>
        <v>2.6556048620490062E-3</v>
      </c>
      <c r="M376" s="15">
        <v>12099.6</v>
      </c>
      <c r="N376" s="15">
        <f t="shared" si="22"/>
        <v>63714.6</v>
      </c>
      <c r="O376" s="59">
        <f t="shared" si="23"/>
        <v>12474.599999999999</v>
      </c>
      <c r="P376" s="1"/>
      <c r="Q376" s="51"/>
      <c r="R376" s="52"/>
      <c r="S376" s="51"/>
    </row>
    <row r="377" spans="1:19" ht="15" customHeight="1" x14ac:dyDescent="0.35">
      <c r="A377" s="9" t="s">
        <v>763</v>
      </c>
      <c r="B377" s="10">
        <v>5901</v>
      </c>
      <c r="C377" s="17">
        <v>4497</v>
      </c>
      <c r="D377" s="11"/>
      <c r="E377" s="17">
        <v>4497</v>
      </c>
      <c r="F377" s="12">
        <v>163665</v>
      </c>
      <c r="G377" s="2">
        <f t="shared" si="20"/>
        <v>8.548129024440498E-3</v>
      </c>
      <c r="H377" s="13" t="s">
        <v>764</v>
      </c>
      <c r="I377" s="14"/>
      <c r="J377" s="14"/>
      <c r="K377" s="15">
        <v>163665</v>
      </c>
      <c r="L377" s="16">
        <f t="shared" si="21"/>
        <v>8.4206058267412703E-3</v>
      </c>
      <c r="M377" s="15">
        <v>38366.39</v>
      </c>
      <c r="N377" s="15">
        <f t="shared" si="22"/>
        <v>202031.39</v>
      </c>
      <c r="O377" s="59">
        <f t="shared" si="23"/>
        <v>38366.390000000014</v>
      </c>
      <c r="P377" s="1"/>
      <c r="Q377" s="51"/>
      <c r="R377" s="52"/>
      <c r="S377" s="51"/>
    </row>
    <row r="378" spans="1:19" ht="15" customHeight="1" x14ac:dyDescent="0.35">
      <c r="A378" s="9" t="s">
        <v>765</v>
      </c>
      <c r="B378" s="10">
        <v>5960</v>
      </c>
      <c r="C378" s="11">
        <v>504</v>
      </c>
      <c r="D378" s="11"/>
      <c r="E378" s="11">
        <v>504</v>
      </c>
      <c r="F378" s="12">
        <v>34750</v>
      </c>
      <c r="G378" s="2">
        <f t="shared" si="20"/>
        <v>1.8149725573537857E-3</v>
      </c>
      <c r="H378" s="13" t="s">
        <v>766</v>
      </c>
      <c r="I378" s="14">
        <v>875</v>
      </c>
      <c r="J378" s="14"/>
      <c r="K378" s="15">
        <v>35625</v>
      </c>
      <c r="L378" s="16">
        <f t="shared" si="21"/>
        <v>1.8329153000192938E-3</v>
      </c>
      <c r="M378" s="15">
        <v>8351.2199999999993</v>
      </c>
      <c r="N378" s="15">
        <f t="shared" si="22"/>
        <v>43976.22</v>
      </c>
      <c r="O378" s="59">
        <f t="shared" si="23"/>
        <v>9226.2200000000012</v>
      </c>
      <c r="P378" s="1"/>
      <c r="Q378" s="51"/>
      <c r="R378" s="52"/>
      <c r="S378" s="51"/>
    </row>
    <row r="379" spans="1:19" ht="15" customHeight="1" x14ac:dyDescent="0.35">
      <c r="A379" s="9" t="s">
        <v>767</v>
      </c>
      <c r="B379" s="10">
        <v>5985</v>
      </c>
      <c r="C379" s="11">
        <v>366</v>
      </c>
      <c r="D379" s="11">
        <v>12</v>
      </c>
      <c r="E379" s="11">
        <v>378</v>
      </c>
      <c r="F379" s="12">
        <v>29630</v>
      </c>
      <c r="G379" s="2">
        <f t="shared" si="20"/>
        <v>1.547557895665976E-3</v>
      </c>
      <c r="H379" s="13" t="s">
        <v>768</v>
      </c>
      <c r="I379" s="14">
        <v>1050</v>
      </c>
      <c r="J379" s="14"/>
      <c r="K379" s="15">
        <v>30680</v>
      </c>
      <c r="L379" s="16">
        <f t="shared" si="21"/>
        <v>1.5784937938131069E-3</v>
      </c>
      <c r="M379" s="15">
        <v>7192.01</v>
      </c>
      <c r="N379" s="15">
        <f t="shared" si="22"/>
        <v>37872.01</v>
      </c>
      <c r="O379" s="59">
        <f t="shared" si="23"/>
        <v>8242.010000000002</v>
      </c>
      <c r="P379" s="1"/>
      <c r="Q379" s="51"/>
      <c r="R379" s="52"/>
      <c r="S379" s="51"/>
    </row>
    <row r="380" spans="1:19" ht="15" customHeight="1" x14ac:dyDescent="0.35">
      <c r="A380" s="9" t="s">
        <v>769</v>
      </c>
      <c r="B380" s="10">
        <v>5992</v>
      </c>
      <c r="C380" s="11">
        <v>446</v>
      </c>
      <c r="D380" s="11"/>
      <c r="E380" s="11">
        <v>446</v>
      </c>
      <c r="F380" s="12">
        <v>53405</v>
      </c>
      <c r="G380" s="2">
        <f t="shared" si="20"/>
        <v>2.7893125014526311E-3</v>
      </c>
      <c r="H380" s="13" t="s">
        <v>770</v>
      </c>
      <c r="I380" s="14">
        <v>2575</v>
      </c>
      <c r="J380" s="14"/>
      <c r="K380" s="15">
        <v>55980</v>
      </c>
      <c r="L380" s="16">
        <f t="shared" si="21"/>
        <v>2.8801852209145284E-3</v>
      </c>
      <c r="M380" s="15">
        <v>13122.84</v>
      </c>
      <c r="N380" s="15">
        <f t="shared" si="22"/>
        <v>69102.84</v>
      </c>
      <c r="O380" s="59">
        <f t="shared" si="23"/>
        <v>15697.839999999997</v>
      </c>
      <c r="P380" s="1"/>
      <c r="Q380" s="51"/>
      <c r="R380" s="52"/>
      <c r="S380" s="51"/>
    </row>
    <row r="381" spans="1:19" ht="15" customHeight="1" x14ac:dyDescent="0.35">
      <c r="A381" s="9" t="s">
        <v>771</v>
      </c>
      <c r="B381" s="10">
        <v>6013</v>
      </c>
      <c r="C381" s="11">
        <v>211</v>
      </c>
      <c r="D381" s="11">
        <v>7</v>
      </c>
      <c r="E381" s="11">
        <v>218</v>
      </c>
      <c r="F381" s="12">
        <v>14475</v>
      </c>
      <c r="G381" s="2">
        <f t="shared" si="20"/>
        <v>7.5602094295528193E-4</v>
      </c>
      <c r="H381" s="13" t="s">
        <v>772</v>
      </c>
      <c r="I381" s="14"/>
      <c r="J381" s="14"/>
      <c r="K381" s="15">
        <v>14475</v>
      </c>
      <c r="L381" s="16">
        <f t="shared" si="21"/>
        <v>7.4474242716573416E-4</v>
      </c>
      <c r="M381" s="15">
        <v>3393.23</v>
      </c>
      <c r="N381" s="15">
        <f t="shared" si="22"/>
        <v>17868.23</v>
      </c>
      <c r="O381" s="59">
        <f t="shared" si="23"/>
        <v>3393.2299999999996</v>
      </c>
      <c r="P381" s="1"/>
      <c r="Q381" s="51"/>
      <c r="R381" s="52"/>
      <c r="S381" s="51"/>
    </row>
    <row r="382" spans="1:19" ht="15" customHeight="1" x14ac:dyDescent="0.35">
      <c r="A382" s="9" t="s">
        <v>773</v>
      </c>
      <c r="B382" s="10">
        <v>6022</v>
      </c>
      <c r="C382" s="11">
        <v>154</v>
      </c>
      <c r="D382" s="11">
        <v>8</v>
      </c>
      <c r="E382" s="11">
        <v>162</v>
      </c>
      <c r="F382" s="12">
        <v>4030</v>
      </c>
      <c r="G382" s="2">
        <f t="shared" si="20"/>
        <v>2.1048458722692823E-4</v>
      </c>
      <c r="H382" s="13" t="s">
        <v>774</v>
      </c>
      <c r="I382" s="14">
        <v>25</v>
      </c>
      <c r="J382" s="14"/>
      <c r="K382" s="15">
        <v>4055</v>
      </c>
      <c r="L382" s="16">
        <f t="shared" si="21"/>
        <v>2.0863078011447683E-4</v>
      </c>
      <c r="M382" s="15">
        <v>950.57</v>
      </c>
      <c r="N382" s="15">
        <f t="shared" si="22"/>
        <v>5005.57</v>
      </c>
      <c r="O382" s="59">
        <f t="shared" si="23"/>
        <v>975.56999999999971</v>
      </c>
      <c r="P382" s="1"/>
      <c r="Q382" s="51"/>
      <c r="R382" s="52"/>
      <c r="S382" s="51"/>
    </row>
    <row r="383" spans="1:19" ht="15" customHeight="1" x14ac:dyDescent="0.35">
      <c r="A383" s="9" t="s">
        <v>775</v>
      </c>
      <c r="B383" s="10">
        <v>6027</v>
      </c>
      <c r="C383" s="11">
        <v>250</v>
      </c>
      <c r="D383" s="11"/>
      <c r="E383" s="11">
        <v>250</v>
      </c>
      <c r="F383" s="12">
        <v>11050</v>
      </c>
      <c r="G383" s="2">
        <f t="shared" si="20"/>
        <v>5.7713515852544841E-4</v>
      </c>
      <c r="H383" s="13" t="s">
        <v>776</v>
      </c>
      <c r="I383" s="14"/>
      <c r="J383" s="14"/>
      <c r="K383" s="15">
        <v>11050</v>
      </c>
      <c r="L383" s="16">
        <f t="shared" si="21"/>
        <v>5.6852530709370383E-4</v>
      </c>
      <c r="M383" s="15">
        <v>2590.34</v>
      </c>
      <c r="N383" s="15">
        <f t="shared" si="22"/>
        <v>13640.34</v>
      </c>
      <c r="O383" s="59">
        <f t="shared" si="23"/>
        <v>2590.34</v>
      </c>
      <c r="P383" s="1"/>
      <c r="Q383" s="51"/>
      <c r="R383" s="52"/>
      <c r="S383" s="51"/>
    </row>
    <row r="384" spans="1:19" ht="15" customHeight="1" x14ac:dyDescent="0.35">
      <c r="A384" s="9" t="s">
        <v>777</v>
      </c>
      <c r="B384" s="10">
        <v>6069</v>
      </c>
      <c r="C384" s="11">
        <v>29</v>
      </c>
      <c r="D384" s="11"/>
      <c r="E384" s="11">
        <v>29</v>
      </c>
      <c r="F384" s="12">
        <v>2115</v>
      </c>
      <c r="G384" s="2">
        <f t="shared" si="20"/>
        <v>1.1046523622455415E-4</v>
      </c>
      <c r="H384" s="13" t="s">
        <v>778</v>
      </c>
      <c r="I384" s="14">
        <v>50</v>
      </c>
      <c r="J384" s="14"/>
      <c r="K384" s="15">
        <v>2165</v>
      </c>
      <c r="L384" s="16">
        <f t="shared" si="21"/>
        <v>1.1138979998713743E-4</v>
      </c>
      <c r="M384" s="15">
        <v>507.52</v>
      </c>
      <c r="N384" s="15">
        <f t="shared" si="22"/>
        <v>2672.52</v>
      </c>
      <c r="O384" s="59">
        <f t="shared" si="23"/>
        <v>557.52</v>
      </c>
      <c r="P384" s="1"/>
      <c r="Q384" s="51"/>
      <c r="R384" s="52"/>
      <c r="S384" s="51"/>
    </row>
    <row r="385" spans="1:19" ht="15" customHeight="1" x14ac:dyDescent="0.35">
      <c r="A385" s="9" t="s">
        <v>779</v>
      </c>
      <c r="B385" s="10">
        <v>6083</v>
      </c>
      <c r="C385" s="11">
        <v>407</v>
      </c>
      <c r="D385" s="11"/>
      <c r="E385" s="11">
        <v>407</v>
      </c>
      <c r="F385" s="12">
        <v>15650</v>
      </c>
      <c r="G385" s="2">
        <f t="shared" si="20"/>
        <v>8.1739051863558986E-4</v>
      </c>
      <c r="H385" s="13" t="s">
        <v>780</v>
      </c>
      <c r="I385" s="14">
        <v>75</v>
      </c>
      <c r="J385" s="14"/>
      <c r="K385" s="15">
        <v>15725</v>
      </c>
      <c r="L385" s="16">
        <f t="shared" si="21"/>
        <v>8.0905524471027075E-4</v>
      </c>
      <c r="M385" s="15">
        <v>3686.26</v>
      </c>
      <c r="N385" s="15">
        <f t="shared" si="22"/>
        <v>19411.260000000002</v>
      </c>
      <c r="O385" s="59">
        <f t="shared" si="23"/>
        <v>3761.260000000002</v>
      </c>
      <c r="P385" s="1"/>
      <c r="Q385" s="51"/>
      <c r="R385" s="52"/>
      <c r="S385" s="51"/>
    </row>
    <row r="386" spans="1:19" ht="15" customHeight="1" x14ac:dyDescent="0.35">
      <c r="A386" s="9" t="s">
        <v>781</v>
      </c>
      <c r="B386" s="10">
        <v>6104</v>
      </c>
      <c r="C386" s="11">
        <v>145</v>
      </c>
      <c r="D386" s="11"/>
      <c r="E386" s="11">
        <v>145</v>
      </c>
      <c r="F386" s="12">
        <v>3415</v>
      </c>
      <c r="G386" s="2">
        <f t="shared" si="20"/>
        <v>1.7836349016872455E-4</v>
      </c>
      <c r="H386" s="13" t="s">
        <v>782</v>
      </c>
      <c r="I386" s="14"/>
      <c r="J386" s="14"/>
      <c r="K386" s="15">
        <v>3415</v>
      </c>
      <c r="L386" s="16">
        <f t="shared" si="21"/>
        <v>1.7570261753167406E-4</v>
      </c>
      <c r="M386" s="15">
        <v>800.55</v>
      </c>
      <c r="N386" s="15">
        <f t="shared" si="22"/>
        <v>4215.55</v>
      </c>
      <c r="O386" s="59">
        <f t="shared" si="23"/>
        <v>800.55000000000018</v>
      </c>
      <c r="P386" s="1"/>
      <c r="Q386" s="51"/>
      <c r="R386" s="52"/>
      <c r="S386" s="51"/>
    </row>
    <row r="387" spans="1:19" ht="15" customHeight="1" x14ac:dyDescent="0.35">
      <c r="A387" s="9" t="s">
        <v>783</v>
      </c>
      <c r="B387" s="10">
        <v>6113</v>
      </c>
      <c r="C387" s="11">
        <v>478</v>
      </c>
      <c r="D387" s="11"/>
      <c r="E387" s="11">
        <v>478</v>
      </c>
      <c r="F387" s="12">
        <v>18410</v>
      </c>
      <c r="G387" s="2">
        <f t="shared" si="20"/>
        <v>9.6154373470167464E-4</v>
      </c>
      <c r="H387" s="13" t="s">
        <v>784</v>
      </c>
      <c r="I387" s="14"/>
      <c r="J387" s="14"/>
      <c r="K387" s="15">
        <v>18410</v>
      </c>
      <c r="L387" s="16">
        <f t="shared" si="21"/>
        <v>9.4719917679593544E-4</v>
      </c>
      <c r="M387" s="15">
        <v>4315.68</v>
      </c>
      <c r="N387" s="15">
        <f t="shared" si="22"/>
        <v>22725.68</v>
      </c>
      <c r="O387" s="59">
        <f t="shared" si="23"/>
        <v>4315.68</v>
      </c>
      <c r="P387" s="1"/>
      <c r="Q387" s="51"/>
      <c r="R387" s="52"/>
      <c r="S387" s="51"/>
    </row>
    <row r="388" spans="1:19" ht="15" customHeight="1" x14ac:dyDescent="0.35">
      <c r="A388" s="9" t="s">
        <v>785</v>
      </c>
      <c r="B388" s="10">
        <v>6118</v>
      </c>
      <c r="C388" s="11">
        <v>214</v>
      </c>
      <c r="D388" s="11">
        <v>33</v>
      </c>
      <c r="E388" s="11">
        <v>247</v>
      </c>
      <c r="F388" s="12">
        <v>9175</v>
      </c>
      <c r="G388" s="2">
        <f t="shared" si="20"/>
        <v>4.7920498456751031E-4</v>
      </c>
      <c r="H388" s="13" t="s">
        <v>786</v>
      </c>
      <c r="I388" s="14">
        <v>25</v>
      </c>
      <c r="J388" s="14"/>
      <c r="K388" s="15">
        <v>9200</v>
      </c>
      <c r="L388" s="16">
        <f t="shared" si="21"/>
        <v>4.7334233712778957E-4</v>
      </c>
      <c r="M388" s="15">
        <v>2156.67</v>
      </c>
      <c r="N388" s="15">
        <f t="shared" si="22"/>
        <v>11356.67</v>
      </c>
      <c r="O388" s="59">
        <f t="shared" si="23"/>
        <v>2181.67</v>
      </c>
      <c r="P388" s="1"/>
      <c r="Q388" s="51"/>
      <c r="R388" s="52"/>
      <c r="S388" s="51"/>
    </row>
    <row r="389" spans="1:19" ht="15" customHeight="1" x14ac:dyDescent="0.35">
      <c r="A389" s="9" t="s">
        <v>787</v>
      </c>
      <c r="B389" s="10">
        <v>6125</v>
      </c>
      <c r="C389" s="11">
        <v>409</v>
      </c>
      <c r="D389" s="11">
        <v>33</v>
      </c>
      <c r="E389" s="11">
        <v>442</v>
      </c>
      <c r="F389" s="12">
        <v>26770</v>
      </c>
      <c r="G389" s="2">
        <f t="shared" si="20"/>
        <v>1.3981817369888012E-3</v>
      </c>
      <c r="H389" s="13" t="s">
        <v>788</v>
      </c>
      <c r="I389" s="14">
        <v>400</v>
      </c>
      <c r="J389" s="14"/>
      <c r="K389" s="15">
        <v>27170</v>
      </c>
      <c r="L389" s="16">
        <f t="shared" si="21"/>
        <v>1.3979034021480482E-3</v>
      </c>
      <c r="M389" s="15">
        <v>6369.2</v>
      </c>
      <c r="N389" s="15">
        <f t="shared" si="22"/>
        <v>33539.199999999997</v>
      </c>
      <c r="O389" s="59">
        <f t="shared" si="23"/>
        <v>6769.1999999999971</v>
      </c>
      <c r="P389" s="1"/>
      <c r="Q389" s="51"/>
      <c r="R389" s="52"/>
      <c r="S389" s="51"/>
    </row>
    <row r="390" spans="1:19" ht="15" customHeight="1" x14ac:dyDescent="0.35">
      <c r="A390" s="9" t="s">
        <v>789</v>
      </c>
      <c r="B390" s="10">
        <v>6174</v>
      </c>
      <c r="C390" s="17">
        <v>3019</v>
      </c>
      <c r="D390" s="11">
        <v>442</v>
      </c>
      <c r="E390" s="17">
        <v>3461</v>
      </c>
      <c r="F390" s="12">
        <v>116995</v>
      </c>
      <c r="G390" s="2">
        <f t="shared" si="20"/>
        <v>6.1105817078447814E-3</v>
      </c>
      <c r="H390" s="13" t="s">
        <v>790</v>
      </c>
      <c r="I390" s="14">
        <v>125</v>
      </c>
      <c r="J390" s="14"/>
      <c r="K390" s="15">
        <v>117120</v>
      </c>
      <c r="L390" s="16">
        <f t="shared" si="21"/>
        <v>6.0258537526529038E-3</v>
      </c>
      <c r="M390" s="15">
        <v>27455.3</v>
      </c>
      <c r="N390" s="15">
        <f t="shared" si="22"/>
        <v>144575.29999999999</v>
      </c>
      <c r="O390" s="59">
        <f t="shared" si="23"/>
        <v>27580.299999999988</v>
      </c>
      <c r="P390" s="1"/>
      <c r="Q390" s="51"/>
      <c r="R390" s="52"/>
      <c r="S390" s="51"/>
    </row>
    <row r="391" spans="1:19" ht="15" customHeight="1" x14ac:dyDescent="0.35">
      <c r="A391" s="9" t="s">
        <v>791</v>
      </c>
      <c r="B391" s="10">
        <v>6181</v>
      </c>
      <c r="C391" s="17">
        <v>2794</v>
      </c>
      <c r="D391" s="11">
        <v>100</v>
      </c>
      <c r="E391" s="17">
        <v>2894</v>
      </c>
      <c r="F391" s="12">
        <v>71170</v>
      </c>
      <c r="G391" s="2">
        <f t="shared" si="20"/>
        <v>3.7171682563127747E-3</v>
      </c>
      <c r="H391" s="13" t="s">
        <v>792</v>
      </c>
      <c r="I391" s="14"/>
      <c r="J391" s="14"/>
      <c r="K391" s="15">
        <v>71170</v>
      </c>
      <c r="L391" s="16">
        <f t="shared" si="21"/>
        <v>3.6617145797157372E-3</v>
      </c>
      <c r="M391" s="15">
        <v>16683.689999999999</v>
      </c>
      <c r="N391" s="15">
        <f t="shared" si="22"/>
        <v>87853.69</v>
      </c>
      <c r="O391" s="59">
        <f t="shared" si="23"/>
        <v>16683.690000000002</v>
      </c>
      <c r="P391" s="1"/>
      <c r="Q391" s="51"/>
      <c r="R391" s="52"/>
      <c r="S391" s="51"/>
    </row>
    <row r="392" spans="1:19" ht="15" customHeight="1" x14ac:dyDescent="0.35">
      <c r="A392" s="9" t="s">
        <v>793</v>
      </c>
      <c r="B392" s="10">
        <v>6195</v>
      </c>
      <c r="C392" s="17">
        <v>1468</v>
      </c>
      <c r="D392" s="11"/>
      <c r="E392" s="17">
        <v>1468</v>
      </c>
      <c r="F392" s="12">
        <v>100295</v>
      </c>
      <c r="G392" s="2">
        <f t="shared" si="20"/>
        <v>5.2383502917927463E-3</v>
      </c>
      <c r="H392" s="13" t="s">
        <v>794</v>
      </c>
      <c r="I392" s="14">
        <v>2050</v>
      </c>
      <c r="J392" s="14"/>
      <c r="K392" s="15">
        <v>102345</v>
      </c>
      <c r="L392" s="16">
        <f t="shared" si="21"/>
        <v>5.2656762492764809E-3</v>
      </c>
      <c r="M392" s="15">
        <v>23991.74</v>
      </c>
      <c r="N392" s="15">
        <f t="shared" si="22"/>
        <v>126336.74</v>
      </c>
      <c r="O392" s="59">
        <f t="shared" si="23"/>
        <v>26041.740000000005</v>
      </c>
      <c r="P392" s="1"/>
      <c r="Q392" s="51"/>
      <c r="R392" s="52"/>
      <c r="S392" s="51"/>
    </row>
    <row r="393" spans="1:19" ht="15" customHeight="1" x14ac:dyDescent="0.35">
      <c r="A393" s="9" t="s">
        <v>795</v>
      </c>
      <c r="B393" s="10">
        <v>6216</v>
      </c>
      <c r="C393" s="11">
        <v>633</v>
      </c>
      <c r="D393" s="11">
        <v>70</v>
      </c>
      <c r="E393" s="11">
        <v>703</v>
      </c>
      <c r="F393" s="12">
        <v>40515</v>
      </c>
      <c r="G393" s="2">
        <f t="shared" si="20"/>
        <v>2.1160751988831259E-3</v>
      </c>
      <c r="H393" s="13" t="s">
        <v>796</v>
      </c>
      <c r="I393" s="14">
        <v>250</v>
      </c>
      <c r="J393" s="14"/>
      <c r="K393" s="15">
        <v>40765</v>
      </c>
      <c r="L393" s="16">
        <f t="shared" si="21"/>
        <v>2.0973696057624285E-3</v>
      </c>
      <c r="M393" s="15">
        <v>9556.14</v>
      </c>
      <c r="N393" s="15">
        <f t="shared" si="22"/>
        <v>50321.14</v>
      </c>
      <c r="O393" s="59">
        <f t="shared" si="23"/>
        <v>9806.14</v>
      </c>
      <c r="P393" s="1"/>
      <c r="Q393" s="51"/>
      <c r="R393" s="52"/>
      <c r="S393" s="51"/>
    </row>
    <row r="394" spans="1:19" ht="15" customHeight="1" x14ac:dyDescent="0.35">
      <c r="A394" s="9" t="s">
        <v>797</v>
      </c>
      <c r="B394" s="10">
        <v>6223</v>
      </c>
      <c r="C394" s="17">
        <v>3515</v>
      </c>
      <c r="D394" s="11">
        <v>64</v>
      </c>
      <c r="E394" s="17">
        <v>3579</v>
      </c>
      <c r="F394" s="12">
        <v>147365</v>
      </c>
      <c r="G394" s="2">
        <f t="shared" ref="G394:G429" si="24">F394/F$431</f>
        <v>7.6967893788328235E-3</v>
      </c>
      <c r="H394" s="13" t="s">
        <v>798</v>
      </c>
      <c r="I394" s="14">
        <v>1600</v>
      </c>
      <c r="J394" s="14"/>
      <c r="K394" s="15">
        <v>148965</v>
      </c>
      <c r="L394" s="16">
        <f t="shared" si="21"/>
        <v>7.6642870924175186E-3</v>
      </c>
      <c r="M394" s="15">
        <v>34920.410000000003</v>
      </c>
      <c r="N394" s="15">
        <f t="shared" si="22"/>
        <v>183885.41</v>
      </c>
      <c r="O394" s="59">
        <f t="shared" si="23"/>
        <v>36520.410000000003</v>
      </c>
      <c r="P394" s="1"/>
      <c r="Q394" s="51"/>
      <c r="R394" s="52"/>
      <c r="S394" s="51"/>
    </row>
    <row r="395" spans="1:19" ht="15" customHeight="1" x14ac:dyDescent="0.35">
      <c r="A395" s="9" t="s">
        <v>799</v>
      </c>
      <c r="B395" s="10">
        <v>6230</v>
      </c>
      <c r="C395" s="11">
        <v>256</v>
      </c>
      <c r="D395" s="11"/>
      <c r="E395" s="11">
        <v>256</v>
      </c>
      <c r="F395" s="12">
        <v>40305</v>
      </c>
      <c r="G395" s="2">
        <f t="shared" si="24"/>
        <v>2.1051070193998369E-3</v>
      </c>
      <c r="H395" s="13" t="s">
        <v>800</v>
      </c>
      <c r="I395" s="14">
        <v>2200</v>
      </c>
      <c r="J395" s="14"/>
      <c r="K395" s="15">
        <v>42505</v>
      </c>
      <c r="L395" s="16">
        <f t="shared" ref="L395:L429" si="25">+K395/$K$431</f>
        <v>2.1868930477844236E-3</v>
      </c>
      <c r="M395" s="15">
        <v>9964.0300000000007</v>
      </c>
      <c r="N395" s="15">
        <f t="shared" ref="N395:N429" si="26">+K395+M395</f>
        <v>52469.03</v>
      </c>
      <c r="O395" s="59">
        <f t="shared" ref="O395:O429" si="27">SUM(N395-F395)</f>
        <v>12164.029999999999</v>
      </c>
      <c r="P395" s="1"/>
      <c r="Q395" s="51"/>
      <c r="R395" s="52"/>
      <c r="S395" s="51"/>
    </row>
    <row r="396" spans="1:19" ht="15" customHeight="1" x14ac:dyDescent="0.35">
      <c r="A396" s="9" t="s">
        <v>801</v>
      </c>
      <c r="B396" s="10">
        <v>6237</v>
      </c>
      <c r="C396" s="11">
        <v>858</v>
      </c>
      <c r="D396" s="11"/>
      <c r="E396" s="11">
        <v>858</v>
      </c>
      <c r="F396" s="12">
        <v>55020</v>
      </c>
      <c r="G396" s="2">
        <f t="shared" si="24"/>
        <v>2.873663024621735E-3</v>
      </c>
      <c r="H396" s="13" t="s">
        <v>802</v>
      </c>
      <c r="I396" s="14">
        <v>925</v>
      </c>
      <c r="J396" s="14"/>
      <c r="K396" s="15">
        <v>55945</v>
      </c>
      <c r="L396" s="16">
        <f t="shared" si="25"/>
        <v>2.8783844620232811E-3</v>
      </c>
      <c r="M396" s="15">
        <v>13114.64</v>
      </c>
      <c r="N396" s="15">
        <f t="shared" si="26"/>
        <v>69059.64</v>
      </c>
      <c r="O396" s="59">
        <f t="shared" si="27"/>
        <v>14039.64</v>
      </c>
      <c r="P396" s="1"/>
      <c r="Q396" s="51"/>
      <c r="R396" s="52"/>
      <c r="S396" s="51"/>
    </row>
    <row r="397" spans="1:19" ht="15" customHeight="1" x14ac:dyDescent="0.35">
      <c r="A397" s="9" t="s">
        <v>803</v>
      </c>
      <c r="B397" s="10">
        <v>6251</v>
      </c>
      <c r="C397" s="11">
        <v>185</v>
      </c>
      <c r="D397" s="11"/>
      <c r="E397" s="11">
        <v>185</v>
      </c>
      <c r="F397" s="12">
        <v>9230</v>
      </c>
      <c r="G397" s="2">
        <f t="shared" si="24"/>
        <v>4.8207760300360985E-4</v>
      </c>
      <c r="H397" s="13" t="s">
        <v>804</v>
      </c>
      <c r="I397" s="14">
        <v>100</v>
      </c>
      <c r="J397" s="14"/>
      <c r="K397" s="15">
        <v>9330</v>
      </c>
      <c r="L397" s="16">
        <f t="shared" si="25"/>
        <v>4.8003087015242136E-4</v>
      </c>
      <c r="M397" s="15">
        <v>2187.14</v>
      </c>
      <c r="N397" s="15">
        <f t="shared" si="26"/>
        <v>11517.14</v>
      </c>
      <c r="O397" s="59">
        <f t="shared" si="27"/>
        <v>2287.1399999999994</v>
      </c>
      <c r="P397" s="1"/>
      <c r="Q397" s="51"/>
      <c r="R397" s="52"/>
      <c r="S397" s="51"/>
    </row>
    <row r="398" spans="1:19" ht="15" customHeight="1" x14ac:dyDescent="0.35">
      <c r="A398" s="9" t="s">
        <v>805</v>
      </c>
      <c r="B398" s="10">
        <v>6293</v>
      </c>
      <c r="C398" s="11">
        <v>519</v>
      </c>
      <c r="D398" s="11"/>
      <c r="E398" s="11">
        <v>519</v>
      </c>
      <c r="F398" s="12">
        <v>59865</v>
      </c>
      <c r="G398" s="2">
        <f t="shared" si="24"/>
        <v>3.1267145941290468E-3</v>
      </c>
      <c r="H398" s="13" t="s">
        <v>806</v>
      </c>
      <c r="I398" s="14">
        <v>2475</v>
      </c>
      <c r="J398" s="14"/>
      <c r="K398" s="15">
        <v>62340</v>
      </c>
      <c r="L398" s="16">
        <f t="shared" si="25"/>
        <v>3.2074088365811305E-3</v>
      </c>
      <c r="M398" s="15">
        <v>14613.76</v>
      </c>
      <c r="N398" s="15">
        <f t="shared" si="26"/>
        <v>76953.759999999995</v>
      </c>
      <c r="O398" s="59">
        <f t="shared" si="27"/>
        <v>17088.759999999995</v>
      </c>
      <c r="P398" s="1"/>
      <c r="Q398" s="51"/>
      <c r="R398" s="52"/>
      <c r="S398" s="51"/>
    </row>
    <row r="399" spans="1:19" ht="15" customHeight="1" x14ac:dyDescent="0.35">
      <c r="A399" s="9" t="s">
        <v>807</v>
      </c>
      <c r="B399" s="10">
        <v>6300</v>
      </c>
      <c r="C399" s="17">
        <v>1340</v>
      </c>
      <c r="D399" s="11"/>
      <c r="E399" s="17">
        <v>1340</v>
      </c>
      <c r="F399" s="12">
        <v>36260</v>
      </c>
      <c r="G399" s="2">
        <f t="shared" si="24"/>
        <v>1.8938389907812451E-3</v>
      </c>
      <c r="H399" s="13" t="s">
        <v>808</v>
      </c>
      <c r="I399" s="14"/>
      <c r="J399" s="14"/>
      <c r="K399" s="15">
        <v>36260</v>
      </c>
      <c r="L399" s="16">
        <f t="shared" si="25"/>
        <v>1.8655862113319184E-3</v>
      </c>
      <c r="M399" s="15">
        <v>8500.08</v>
      </c>
      <c r="N399" s="15">
        <f t="shared" si="26"/>
        <v>44760.08</v>
      </c>
      <c r="O399" s="59">
        <f t="shared" si="27"/>
        <v>8500.0800000000017</v>
      </c>
      <c r="P399" s="1"/>
      <c r="Q399" s="51"/>
      <c r="R399" s="52"/>
      <c r="S399" s="51"/>
    </row>
    <row r="400" spans="1:19" ht="15" customHeight="1" x14ac:dyDescent="0.35">
      <c r="A400" s="9" t="s">
        <v>809</v>
      </c>
      <c r="B400" s="10">
        <v>6307</v>
      </c>
      <c r="C400" s="17">
        <v>2277</v>
      </c>
      <c r="D400" s="11">
        <v>347</v>
      </c>
      <c r="E400" s="17">
        <v>2624</v>
      </c>
      <c r="F400" s="12">
        <v>108905</v>
      </c>
      <c r="G400" s="2">
        <f t="shared" si="24"/>
        <v>5.6880456506075983E-3</v>
      </c>
      <c r="H400" s="13" t="s">
        <v>810</v>
      </c>
      <c r="I400" s="14">
        <v>625</v>
      </c>
      <c r="J400" s="14"/>
      <c r="K400" s="15">
        <v>109530</v>
      </c>
      <c r="L400" s="16">
        <f t="shared" si="25"/>
        <v>5.6353463245224777E-3</v>
      </c>
      <c r="M400" s="15">
        <v>25676.05</v>
      </c>
      <c r="N400" s="15">
        <f t="shared" si="26"/>
        <v>135206.04999999999</v>
      </c>
      <c r="O400" s="59">
        <f t="shared" si="27"/>
        <v>26301.049999999988</v>
      </c>
      <c r="P400" s="1"/>
      <c r="Q400" s="51"/>
      <c r="R400" s="52"/>
      <c r="S400" s="51"/>
    </row>
    <row r="401" spans="1:19" ht="15" customHeight="1" x14ac:dyDescent="0.35">
      <c r="A401" s="9" t="s">
        <v>811</v>
      </c>
      <c r="B401" s="10">
        <v>6321</v>
      </c>
      <c r="C401" s="11">
        <v>522</v>
      </c>
      <c r="D401" s="11">
        <v>41</v>
      </c>
      <c r="E401" s="11">
        <v>563</v>
      </c>
      <c r="F401" s="12">
        <v>55170</v>
      </c>
      <c r="G401" s="2">
        <f t="shared" si="24"/>
        <v>2.8814974385383699E-3</v>
      </c>
      <c r="H401" s="13" t="s">
        <v>812</v>
      </c>
      <c r="I401" s="14">
        <v>2050</v>
      </c>
      <c r="J401" s="14"/>
      <c r="K401" s="15">
        <v>57220</v>
      </c>
      <c r="L401" s="16">
        <f t="shared" si="25"/>
        <v>2.9439835359187086E-3</v>
      </c>
      <c r="M401" s="15">
        <v>13413.52</v>
      </c>
      <c r="N401" s="15">
        <f t="shared" si="26"/>
        <v>70633.52</v>
      </c>
      <c r="O401" s="59">
        <f t="shared" si="27"/>
        <v>15463.520000000004</v>
      </c>
      <c r="P401" s="1"/>
      <c r="Q401" s="51"/>
      <c r="R401" s="52"/>
      <c r="S401" s="51"/>
    </row>
    <row r="402" spans="1:19" ht="15" customHeight="1" x14ac:dyDescent="0.35">
      <c r="A402" s="9" t="s">
        <v>813</v>
      </c>
      <c r="B402" s="10">
        <v>6328</v>
      </c>
      <c r="C402" s="17">
        <v>2023</v>
      </c>
      <c r="D402" s="11">
        <v>149</v>
      </c>
      <c r="E402" s="17">
        <v>2172</v>
      </c>
      <c r="F402" s="12">
        <v>85275</v>
      </c>
      <c r="G402" s="2">
        <f t="shared" si="24"/>
        <v>4.4538643116070241E-3</v>
      </c>
      <c r="H402" s="13" t="s">
        <v>814</v>
      </c>
      <c r="I402" s="14"/>
      <c r="J402" s="14"/>
      <c r="K402" s="15">
        <v>85275</v>
      </c>
      <c r="L402" s="16">
        <f t="shared" si="25"/>
        <v>4.387420412888289E-3</v>
      </c>
      <c r="M402" s="15">
        <v>19990.18</v>
      </c>
      <c r="N402" s="15">
        <f t="shared" si="26"/>
        <v>105265.18</v>
      </c>
      <c r="O402" s="59">
        <f t="shared" si="27"/>
        <v>19990.179999999993</v>
      </c>
      <c r="P402" s="1"/>
      <c r="Q402" s="51"/>
      <c r="R402" s="52"/>
      <c r="S402" s="51"/>
    </row>
    <row r="403" spans="1:19" ht="15" customHeight="1" x14ac:dyDescent="0.35">
      <c r="A403" s="9" t="s">
        <v>815</v>
      </c>
      <c r="B403" s="10">
        <v>6335</v>
      </c>
      <c r="C403" s="11">
        <v>652</v>
      </c>
      <c r="D403" s="11"/>
      <c r="E403" s="11">
        <v>652</v>
      </c>
      <c r="F403" s="12">
        <v>73965</v>
      </c>
      <c r="G403" s="2">
        <f t="shared" si="24"/>
        <v>3.8631495022927414E-3</v>
      </c>
      <c r="H403" s="13" t="s">
        <v>816</v>
      </c>
      <c r="I403" s="14">
        <v>3050</v>
      </c>
      <c r="J403" s="14"/>
      <c r="K403" s="15">
        <v>77015</v>
      </c>
      <c r="L403" s="16">
        <f t="shared" si="25"/>
        <v>3.9624413145539902E-3</v>
      </c>
      <c r="M403" s="15">
        <v>18053.87</v>
      </c>
      <c r="N403" s="15">
        <f t="shared" si="26"/>
        <v>95068.87</v>
      </c>
      <c r="O403" s="59">
        <f t="shared" si="27"/>
        <v>21103.869999999995</v>
      </c>
      <c r="P403" s="1"/>
      <c r="Q403" s="51"/>
      <c r="R403" s="52"/>
      <c r="S403" s="51"/>
    </row>
    <row r="404" spans="1:19" ht="15" customHeight="1" x14ac:dyDescent="0.35">
      <c r="A404" s="9" t="s">
        <v>817</v>
      </c>
      <c r="B404" s="10">
        <v>6354</v>
      </c>
      <c r="C404" s="11">
        <v>224</v>
      </c>
      <c r="D404" s="11"/>
      <c r="E404" s="11">
        <v>224</v>
      </c>
      <c r="F404" s="12">
        <v>10045</v>
      </c>
      <c r="G404" s="2">
        <f t="shared" si="24"/>
        <v>5.2464458528399358E-4</v>
      </c>
      <c r="H404" s="13" t="s">
        <v>818</v>
      </c>
      <c r="I404" s="14"/>
      <c r="J404" s="14"/>
      <c r="K404" s="15">
        <v>10045</v>
      </c>
      <c r="L404" s="16">
        <f t="shared" si="25"/>
        <v>5.1681780178789631E-4</v>
      </c>
      <c r="M404" s="15">
        <v>2354.75</v>
      </c>
      <c r="N404" s="15">
        <f t="shared" si="26"/>
        <v>12399.75</v>
      </c>
      <c r="O404" s="59">
        <f t="shared" si="27"/>
        <v>2354.75</v>
      </c>
      <c r="P404" s="1"/>
      <c r="Q404" s="51"/>
      <c r="R404" s="52"/>
      <c r="S404" s="51"/>
    </row>
    <row r="405" spans="1:19" ht="15" customHeight="1" x14ac:dyDescent="0.35">
      <c r="A405" s="9" t="s">
        <v>819</v>
      </c>
      <c r="B405" s="10">
        <v>6370</v>
      </c>
      <c r="C405" s="11">
        <v>936</v>
      </c>
      <c r="D405" s="11">
        <v>38</v>
      </c>
      <c r="E405" s="11">
        <v>974</v>
      </c>
      <c r="F405" s="12">
        <v>61145</v>
      </c>
      <c r="G405" s="2">
        <f t="shared" si="24"/>
        <v>3.1935682595509991E-3</v>
      </c>
      <c r="H405" s="13" t="s">
        <v>820</v>
      </c>
      <c r="I405" s="14">
        <v>1525</v>
      </c>
      <c r="J405" s="14"/>
      <c r="K405" s="15">
        <v>62670</v>
      </c>
      <c r="L405" s="16">
        <f t="shared" si="25"/>
        <v>3.2243874204128881E-3</v>
      </c>
      <c r="M405" s="15">
        <v>14691.12</v>
      </c>
      <c r="N405" s="15">
        <f t="shared" si="26"/>
        <v>77361.119999999995</v>
      </c>
      <c r="O405" s="59">
        <f t="shared" si="27"/>
        <v>16216.119999999995</v>
      </c>
      <c r="P405" s="1"/>
      <c r="Q405" s="51"/>
      <c r="R405" s="52"/>
      <c r="S405" s="51"/>
    </row>
    <row r="406" spans="1:19" ht="15" customHeight="1" x14ac:dyDescent="0.35">
      <c r="A406" s="9" t="s">
        <v>821</v>
      </c>
      <c r="B406" s="10">
        <v>6384</v>
      </c>
      <c r="C406" s="11">
        <v>306</v>
      </c>
      <c r="D406" s="11">
        <v>29</v>
      </c>
      <c r="E406" s="11">
        <v>335</v>
      </c>
      <c r="F406" s="12">
        <v>26710</v>
      </c>
      <c r="G406" s="2">
        <f t="shared" si="24"/>
        <v>1.3950479714221471E-3</v>
      </c>
      <c r="H406" s="13" t="s">
        <v>822</v>
      </c>
      <c r="I406" s="14">
        <v>350</v>
      </c>
      <c r="J406" s="14"/>
      <c r="K406" s="15">
        <v>27060</v>
      </c>
      <c r="L406" s="16">
        <f t="shared" si="25"/>
        <v>1.3922438742041288E-3</v>
      </c>
      <c r="M406" s="15">
        <v>6343.41</v>
      </c>
      <c r="N406" s="15">
        <f t="shared" si="26"/>
        <v>33403.410000000003</v>
      </c>
      <c r="O406" s="59">
        <f t="shared" si="27"/>
        <v>6693.4100000000035</v>
      </c>
      <c r="P406" s="1"/>
      <c r="Q406" s="51"/>
      <c r="R406" s="52"/>
      <c r="S406" s="51"/>
    </row>
    <row r="407" spans="1:19" ht="15" customHeight="1" x14ac:dyDescent="0.35">
      <c r="A407" s="9" t="s">
        <v>823</v>
      </c>
      <c r="B407" s="10">
        <v>6412</v>
      </c>
      <c r="C407" s="11">
        <v>450</v>
      </c>
      <c r="D407" s="11"/>
      <c r="E407" s="11">
        <v>450</v>
      </c>
      <c r="F407" s="12">
        <v>13465</v>
      </c>
      <c r="G407" s="2">
        <f t="shared" si="24"/>
        <v>7.0326922258327263E-4</v>
      </c>
      <c r="H407" s="13" t="s">
        <v>824</v>
      </c>
      <c r="I407" s="14"/>
      <c r="J407" s="14"/>
      <c r="K407" s="15">
        <v>13465</v>
      </c>
      <c r="L407" s="16">
        <f t="shared" si="25"/>
        <v>6.9277767058974855E-4</v>
      </c>
      <c r="M407" s="15">
        <v>3156.47</v>
      </c>
      <c r="N407" s="15">
        <f t="shared" si="26"/>
        <v>16621.47</v>
      </c>
      <c r="O407" s="59">
        <f t="shared" si="27"/>
        <v>3156.4700000000012</v>
      </c>
      <c r="P407" s="1"/>
      <c r="Q407" s="51"/>
      <c r="R407" s="52"/>
      <c r="S407" s="51"/>
    </row>
    <row r="408" spans="1:19" ht="15" customHeight="1" x14ac:dyDescent="0.35">
      <c r="A408" s="9" t="s">
        <v>825</v>
      </c>
      <c r="B408" s="10">
        <v>6419</v>
      </c>
      <c r="C408" s="11"/>
      <c r="D408" s="11">
        <v>7</v>
      </c>
      <c r="E408" s="11">
        <v>7</v>
      </c>
      <c r="F408" s="12">
        <v>245</v>
      </c>
      <c r="G408" s="2">
        <f t="shared" si="24"/>
        <v>1.2796209397170575E-5</v>
      </c>
      <c r="H408" s="13" t="s">
        <v>826</v>
      </c>
      <c r="I408" s="14"/>
      <c r="J408" s="14"/>
      <c r="K408" s="15">
        <v>245</v>
      </c>
      <c r="L408" s="16">
        <f t="shared" si="25"/>
        <v>1.2605312238729179E-5</v>
      </c>
      <c r="M408" s="15">
        <v>57.43</v>
      </c>
      <c r="N408" s="15">
        <f t="shared" si="26"/>
        <v>302.43</v>
      </c>
      <c r="O408" s="59">
        <f t="shared" si="27"/>
        <v>57.430000000000007</v>
      </c>
      <c r="P408" s="1"/>
      <c r="Q408" s="51"/>
      <c r="R408" s="52"/>
      <c r="S408" s="51"/>
    </row>
    <row r="409" spans="1:19" ht="15" customHeight="1" x14ac:dyDescent="0.35">
      <c r="A409" s="9" t="s">
        <v>827</v>
      </c>
      <c r="B409" s="10">
        <v>6426</v>
      </c>
      <c r="C409" s="11">
        <v>847</v>
      </c>
      <c r="D409" s="11">
        <v>16</v>
      </c>
      <c r="E409" s="11">
        <v>863</v>
      </c>
      <c r="F409" s="12">
        <v>51805</v>
      </c>
      <c r="G409" s="2">
        <f t="shared" si="24"/>
        <v>2.7057454196751903E-3</v>
      </c>
      <c r="H409" s="13" t="s">
        <v>828</v>
      </c>
      <c r="I409" s="14">
        <v>1475</v>
      </c>
      <c r="J409" s="14"/>
      <c r="K409" s="15">
        <v>53280</v>
      </c>
      <c r="L409" s="16">
        <f t="shared" si="25"/>
        <v>2.7412695350183293E-3</v>
      </c>
      <c r="M409" s="15">
        <v>12489.91</v>
      </c>
      <c r="N409" s="15">
        <f t="shared" si="26"/>
        <v>65769.91</v>
      </c>
      <c r="O409" s="59">
        <f t="shared" si="27"/>
        <v>13964.910000000003</v>
      </c>
      <c r="P409" s="1"/>
      <c r="Q409" s="51"/>
      <c r="R409" s="52"/>
      <c r="S409" s="51"/>
    </row>
    <row r="410" spans="1:19" ht="15" customHeight="1" x14ac:dyDescent="0.35">
      <c r="A410" s="9" t="s">
        <v>829</v>
      </c>
      <c r="B410" s="10">
        <v>6440</v>
      </c>
      <c r="C410" s="11">
        <v>83</v>
      </c>
      <c r="D410" s="11"/>
      <c r="E410" s="11">
        <v>83</v>
      </c>
      <c r="F410" s="12">
        <v>8565</v>
      </c>
      <c r="G410" s="2">
        <f t="shared" si="24"/>
        <v>4.4734503463986111E-4</v>
      </c>
      <c r="H410" s="13" t="s">
        <v>830</v>
      </c>
      <c r="I410" s="14">
        <v>325</v>
      </c>
      <c r="J410" s="14"/>
      <c r="K410" s="15">
        <v>8890</v>
      </c>
      <c r="L410" s="16">
        <f t="shared" si="25"/>
        <v>4.5739275837674447E-4</v>
      </c>
      <c r="M410" s="15">
        <v>2084</v>
      </c>
      <c r="N410" s="15">
        <f t="shared" si="26"/>
        <v>10974</v>
      </c>
      <c r="O410" s="59">
        <f t="shared" si="27"/>
        <v>2409</v>
      </c>
      <c r="P410" s="1"/>
      <c r="Q410" s="51"/>
      <c r="R410" s="52"/>
      <c r="S410" s="51"/>
    </row>
    <row r="411" spans="1:19" ht="15" customHeight="1" x14ac:dyDescent="0.35">
      <c r="A411" s="9" t="s">
        <v>831</v>
      </c>
      <c r="B411" s="10">
        <v>6461</v>
      </c>
      <c r="C411" s="11">
        <v>870</v>
      </c>
      <c r="D411" s="11"/>
      <c r="E411" s="11">
        <v>870</v>
      </c>
      <c r="F411" s="12">
        <v>39265</v>
      </c>
      <c r="G411" s="2">
        <f t="shared" si="24"/>
        <v>2.0507884162445007E-3</v>
      </c>
      <c r="H411" s="13" t="s">
        <v>832</v>
      </c>
      <c r="I411" s="14">
        <v>400</v>
      </c>
      <c r="J411" s="14"/>
      <c r="K411" s="15">
        <v>39665</v>
      </c>
      <c r="L411" s="16">
        <f t="shared" si="25"/>
        <v>2.0407743263232362E-3</v>
      </c>
      <c r="M411" s="15">
        <v>9298.2800000000007</v>
      </c>
      <c r="N411" s="15">
        <f t="shared" si="26"/>
        <v>48963.28</v>
      </c>
      <c r="O411" s="59">
        <f t="shared" si="27"/>
        <v>9698.2799999999988</v>
      </c>
      <c r="P411" s="1"/>
      <c r="Q411" s="51"/>
      <c r="R411" s="52"/>
      <c r="S411" s="51"/>
    </row>
    <row r="412" spans="1:19" ht="15" customHeight="1" x14ac:dyDescent="0.35">
      <c r="A412" s="9" t="s">
        <v>833</v>
      </c>
      <c r="B412" s="10">
        <v>6470</v>
      </c>
      <c r="C412" s="11">
        <v>778</v>
      </c>
      <c r="D412" s="11">
        <v>30</v>
      </c>
      <c r="E412" s="11">
        <v>808</v>
      </c>
      <c r="F412" s="12">
        <v>17840</v>
      </c>
      <c r="G412" s="2">
        <f t="shared" si="24"/>
        <v>9.3177296181846145E-4</v>
      </c>
      <c r="H412" s="13" t="s">
        <v>834</v>
      </c>
      <c r="I412" s="14"/>
      <c r="J412" s="14"/>
      <c r="K412" s="15">
        <v>17840</v>
      </c>
      <c r="L412" s="16">
        <f t="shared" si="25"/>
        <v>9.1787253199562672E-4</v>
      </c>
      <c r="M412" s="15">
        <v>4182.0600000000004</v>
      </c>
      <c r="N412" s="15">
        <f t="shared" si="26"/>
        <v>22022.06</v>
      </c>
      <c r="O412" s="59">
        <f t="shared" si="27"/>
        <v>4182.0600000000013</v>
      </c>
      <c r="P412" s="1"/>
      <c r="Q412" s="51"/>
      <c r="R412" s="52"/>
      <c r="S412" s="51"/>
    </row>
    <row r="413" spans="1:19" ht="15" customHeight="1" x14ac:dyDescent="0.35">
      <c r="A413" s="9" t="s">
        <v>835</v>
      </c>
      <c r="B413" s="10">
        <v>6475</v>
      </c>
      <c r="C413" s="11">
        <v>393</v>
      </c>
      <c r="D413" s="11"/>
      <c r="E413" s="11">
        <v>393</v>
      </c>
      <c r="F413" s="12">
        <v>41520</v>
      </c>
      <c r="G413" s="2">
        <f t="shared" si="24"/>
        <v>2.1685657721245808E-3</v>
      </c>
      <c r="H413" s="13" t="s">
        <v>836</v>
      </c>
      <c r="I413" s="14">
        <v>1675</v>
      </c>
      <c r="J413" s="14"/>
      <c r="K413" s="15">
        <v>43195</v>
      </c>
      <c r="L413" s="16">
        <f t="shared" si="25"/>
        <v>2.2223937230690075E-3</v>
      </c>
      <c r="M413" s="15">
        <v>10125.780000000001</v>
      </c>
      <c r="N413" s="15">
        <f t="shared" si="26"/>
        <v>53320.78</v>
      </c>
      <c r="O413" s="59">
        <f t="shared" si="27"/>
        <v>11800.779999999999</v>
      </c>
      <c r="P413" s="1"/>
      <c r="Q413" s="51"/>
      <c r="R413" s="52"/>
      <c r="S413" s="51"/>
    </row>
    <row r="414" spans="1:19" ht="15" customHeight="1" x14ac:dyDescent="0.35">
      <c r="A414" s="9" t="s">
        <v>837</v>
      </c>
      <c r="B414" s="10">
        <v>6482</v>
      </c>
      <c r="C414" s="11">
        <v>202</v>
      </c>
      <c r="D414" s="11"/>
      <c r="E414" s="11">
        <v>202</v>
      </c>
      <c r="F414" s="12">
        <v>4855</v>
      </c>
      <c r="G414" s="2">
        <f t="shared" si="24"/>
        <v>2.5357386376842099E-4</v>
      </c>
      <c r="H414" s="13" t="s">
        <v>838</v>
      </c>
      <c r="I414" s="14"/>
      <c r="J414" s="14"/>
      <c r="K414" s="15">
        <v>4855</v>
      </c>
      <c r="L414" s="16">
        <f t="shared" si="25"/>
        <v>2.4979098334298024E-4</v>
      </c>
      <c r="M414" s="15">
        <v>1138.1099999999999</v>
      </c>
      <c r="N414" s="15">
        <f t="shared" si="26"/>
        <v>5993.11</v>
      </c>
      <c r="O414" s="59">
        <f t="shared" si="27"/>
        <v>1138.1099999999997</v>
      </c>
      <c r="P414" s="1"/>
      <c r="Q414" s="51"/>
      <c r="R414" s="52"/>
      <c r="S414" s="51"/>
    </row>
    <row r="415" spans="1:19" ht="15" customHeight="1" x14ac:dyDescent="0.35">
      <c r="A415" s="9" t="s">
        <v>839</v>
      </c>
      <c r="B415" s="10">
        <v>6545</v>
      </c>
      <c r="C415" s="11">
        <v>590</v>
      </c>
      <c r="D415" s="11"/>
      <c r="E415" s="11">
        <v>590</v>
      </c>
      <c r="F415" s="12">
        <v>23635</v>
      </c>
      <c r="G415" s="2">
        <f t="shared" si="24"/>
        <v>1.2344424861311287E-3</v>
      </c>
      <c r="H415" s="13" t="s">
        <v>840</v>
      </c>
      <c r="I415" s="14"/>
      <c r="J415" s="14"/>
      <c r="K415" s="15">
        <v>23635</v>
      </c>
      <c r="L415" s="16">
        <f t="shared" si="25"/>
        <v>1.2160267541320986E-3</v>
      </c>
      <c r="M415" s="15">
        <v>5540.52</v>
      </c>
      <c r="N415" s="15">
        <f t="shared" si="26"/>
        <v>29175.52</v>
      </c>
      <c r="O415" s="59">
        <f t="shared" si="27"/>
        <v>5540.52</v>
      </c>
      <c r="P415" s="1"/>
      <c r="Q415" s="51"/>
      <c r="R415" s="52"/>
      <c r="S415" s="51"/>
    </row>
    <row r="416" spans="1:19" ht="15" customHeight="1" x14ac:dyDescent="0.35">
      <c r="A416" s="9" t="s">
        <v>841</v>
      </c>
      <c r="B416" s="10">
        <v>6608</v>
      </c>
      <c r="C416" s="17">
        <v>1107</v>
      </c>
      <c r="D416" s="11"/>
      <c r="E416" s="17">
        <v>1107</v>
      </c>
      <c r="F416" s="12">
        <v>82545</v>
      </c>
      <c r="G416" s="2">
        <f t="shared" si="24"/>
        <v>4.3112779783242659E-3</v>
      </c>
      <c r="H416" s="13" t="s">
        <v>842</v>
      </c>
      <c r="I416" s="14">
        <v>1550</v>
      </c>
      <c r="J416" s="14"/>
      <c r="K416" s="15">
        <v>84095</v>
      </c>
      <c r="L416" s="16">
        <f t="shared" si="25"/>
        <v>4.326709113126246E-3</v>
      </c>
      <c r="M416" s="15">
        <v>19713.57</v>
      </c>
      <c r="N416" s="15">
        <f t="shared" si="26"/>
        <v>103808.57</v>
      </c>
      <c r="O416" s="59">
        <f t="shared" si="27"/>
        <v>21263.570000000007</v>
      </c>
      <c r="P416" s="1"/>
      <c r="Q416" s="51"/>
      <c r="R416" s="52"/>
      <c r="S416" s="51"/>
    </row>
    <row r="417" spans="1:19" ht="15" customHeight="1" x14ac:dyDescent="0.35">
      <c r="A417" s="9" t="s">
        <v>843</v>
      </c>
      <c r="B417" s="10">
        <v>6615</v>
      </c>
      <c r="C417" s="11">
        <v>215</v>
      </c>
      <c r="D417" s="11"/>
      <c r="E417" s="11">
        <v>215</v>
      </c>
      <c r="F417" s="12">
        <v>25215</v>
      </c>
      <c r="G417" s="2">
        <f t="shared" si="24"/>
        <v>1.3169649793863512E-3</v>
      </c>
      <c r="H417" s="13" t="s">
        <v>844</v>
      </c>
      <c r="I417" s="14">
        <v>1000</v>
      </c>
      <c r="J417" s="14"/>
      <c r="K417" s="15">
        <v>26215</v>
      </c>
      <c r="L417" s="16">
        <f t="shared" si="25"/>
        <v>1.3487684095440221E-3</v>
      </c>
      <c r="M417" s="15">
        <v>6145.33</v>
      </c>
      <c r="N417" s="15">
        <f t="shared" si="26"/>
        <v>32360.33</v>
      </c>
      <c r="O417" s="59">
        <f t="shared" si="27"/>
        <v>7145.3300000000017</v>
      </c>
      <c r="P417" s="1"/>
      <c r="Q417" s="51"/>
      <c r="R417" s="52"/>
      <c r="S417" s="51"/>
    </row>
    <row r="418" spans="1:19" ht="15" customHeight="1" x14ac:dyDescent="0.35">
      <c r="A418" s="9" t="s">
        <v>845</v>
      </c>
      <c r="B418" s="10">
        <v>6678</v>
      </c>
      <c r="C418" s="11">
        <v>981</v>
      </c>
      <c r="D418" s="11">
        <v>17</v>
      </c>
      <c r="E418" s="11">
        <v>998</v>
      </c>
      <c r="F418" s="12">
        <v>62530</v>
      </c>
      <c r="G418" s="2">
        <f t="shared" si="24"/>
        <v>3.2659060147145961E-3</v>
      </c>
      <c r="H418" s="13" t="s">
        <v>846</v>
      </c>
      <c r="I418" s="14">
        <v>975</v>
      </c>
      <c r="J418" s="14"/>
      <c r="K418" s="15">
        <v>63505</v>
      </c>
      <c r="L418" s="16">
        <f t="shared" si="25"/>
        <v>3.2673483825326386E-3</v>
      </c>
      <c r="M418" s="15">
        <v>14886.86</v>
      </c>
      <c r="N418" s="15">
        <f t="shared" si="26"/>
        <v>78391.86</v>
      </c>
      <c r="O418" s="59">
        <f t="shared" si="27"/>
        <v>15861.86</v>
      </c>
      <c r="P418" s="1"/>
      <c r="Q418" s="51"/>
      <c r="R418" s="52"/>
      <c r="S418" s="51"/>
    </row>
    <row r="419" spans="1:19" ht="15" customHeight="1" x14ac:dyDescent="0.35">
      <c r="A419" s="9" t="s">
        <v>847</v>
      </c>
      <c r="B419" s="10">
        <v>6685</v>
      </c>
      <c r="C419" s="17">
        <v>2316</v>
      </c>
      <c r="D419" s="11">
        <v>254</v>
      </c>
      <c r="E419" s="17">
        <v>2570</v>
      </c>
      <c r="F419" s="12">
        <v>133165</v>
      </c>
      <c r="G419" s="2">
        <f t="shared" si="24"/>
        <v>6.9551315280580398E-3</v>
      </c>
      <c r="H419" s="13" t="s">
        <v>848</v>
      </c>
      <c r="I419" s="14">
        <v>1975</v>
      </c>
      <c r="J419" s="14"/>
      <c r="K419" s="15">
        <v>135140</v>
      </c>
      <c r="L419" s="16">
        <f t="shared" si="25"/>
        <v>6.9529873303749434E-3</v>
      </c>
      <c r="M419" s="15">
        <v>31679.55</v>
      </c>
      <c r="N419" s="15">
        <f t="shared" si="26"/>
        <v>166819.54999999999</v>
      </c>
      <c r="O419" s="59">
        <f t="shared" si="27"/>
        <v>33654.549999999988</v>
      </c>
      <c r="P419" s="1"/>
      <c r="Q419" s="51"/>
      <c r="R419" s="52"/>
      <c r="S419" s="51"/>
    </row>
    <row r="420" spans="1:19" ht="15" customHeight="1" x14ac:dyDescent="0.35">
      <c r="A420" s="9" t="s">
        <v>849</v>
      </c>
      <c r="B420" s="10">
        <v>6692</v>
      </c>
      <c r="C420" s="11">
        <v>691</v>
      </c>
      <c r="D420" s="11"/>
      <c r="E420" s="11">
        <v>691</v>
      </c>
      <c r="F420" s="12">
        <v>68995</v>
      </c>
      <c r="G420" s="2">
        <f t="shared" si="24"/>
        <v>3.6035692545215666E-3</v>
      </c>
      <c r="H420" s="13" t="s">
        <v>850</v>
      </c>
      <c r="I420" s="14">
        <v>2350</v>
      </c>
      <c r="J420" s="14"/>
      <c r="K420" s="15">
        <v>71345</v>
      </c>
      <c r="L420" s="16">
        <f t="shared" si="25"/>
        <v>3.6707183741719724E-3</v>
      </c>
      <c r="M420" s="15">
        <v>16724.71</v>
      </c>
      <c r="N420" s="15">
        <f t="shared" si="26"/>
        <v>88069.709999999992</v>
      </c>
      <c r="O420" s="59">
        <f t="shared" si="27"/>
        <v>19074.709999999992</v>
      </c>
      <c r="P420" s="1"/>
      <c r="Q420" s="51"/>
      <c r="R420" s="52"/>
      <c r="S420" s="51"/>
    </row>
    <row r="421" spans="1:19" ht="15" customHeight="1" x14ac:dyDescent="0.35">
      <c r="A421" s="9" t="s">
        <v>851</v>
      </c>
      <c r="B421" s="10">
        <v>6713</v>
      </c>
      <c r="C421" s="11">
        <v>275</v>
      </c>
      <c r="D421" s="11">
        <v>28</v>
      </c>
      <c r="E421" s="11">
        <v>303</v>
      </c>
      <c r="F421" s="12">
        <v>13620</v>
      </c>
      <c r="G421" s="2">
        <f t="shared" si="24"/>
        <v>7.113647836304622E-4</v>
      </c>
      <c r="H421" s="13" t="s">
        <v>852</v>
      </c>
      <c r="I421" s="14">
        <v>125</v>
      </c>
      <c r="J421" s="14"/>
      <c r="K421" s="15">
        <v>13745</v>
      </c>
      <c r="L421" s="16">
        <f t="shared" si="25"/>
        <v>7.0718374171972471E-4</v>
      </c>
      <c r="M421" s="15">
        <v>3222.11</v>
      </c>
      <c r="N421" s="15">
        <f t="shared" si="26"/>
        <v>16967.11</v>
      </c>
      <c r="O421" s="59">
        <f t="shared" si="27"/>
        <v>3347.1100000000006</v>
      </c>
      <c r="P421" s="1"/>
      <c r="Q421" s="51"/>
      <c r="R421" s="52"/>
      <c r="S421" s="51"/>
    </row>
    <row r="422" spans="1:19" ht="15" customHeight="1" x14ac:dyDescent="0.35">
      <c r="A422" s="9" t="s">
        <v>853</v>
      </c>
      <c r="B422" s="10">
        <v>6720</v>
      </c>
      <c r="C422" s="11">
        <v>430</v>
      </c>
      <c r="D422" s="11"/>
      <c r="E422" s="11">
        <v>430</v>
      </c>
      <c r="F422" s="12">
        <v>19270</v>
      </c>
      <c r="G422" s="2">
        <f t="shared" si="24"/>
        <v>1.0064610411570489E-3</v>
      </c>
      <c r="H422" s="13" t="s">
        <v>854</v>
      </c>
      <c r="I422" s="14">
        <v>200</v>
      </c>
      <c r="J422" s="14"/>
      <c r="K422" s="15">
        <v>19470</v>
      </c>
      <c r="L422" s="16">
        <f t="shared" si="25"/>
        <v>1.0017364460737025E-3</v>
      </c>
      <c r="M422" s="15">
        <v>4564.16</v>
      </c>
      <c r="N422" s="15">
        <f t="shared" si="26"/>
        <v>24034.16</v>
      </c>
      <c r="O422" s="59">
        <f t="shared" si="27"/>
        <v>4764.16</v>
      </c>
      <c r="P422" s="1"/>
      <c r="Q422" s="51"/>
      <c r="R422" s="52"/>
      <c r="S422" s="51"/>
    </row>
    <row r="423" spans="1:19" ht="15" customHeight="1" x14ac:dyDescent="0.35">
      <c r="A423" s="9" t="s">
        <v>855</v>
      </c>
      <c r="B423" s="10">
        <v>6734</v>
      </c>
      <c r="C423" s="11">
        <v>925</v>
      </c>
      <c r="D423" s="11">
        <v>92</v>
      </c>
      <c r="E423" s="17">
        <v>1017</v>
      </c>
      <c r="F423" s="12">
        <v>32425</v>
      </c>
      <c r="G423" s="2">
        <f t="shared" si="24"/>
        <v>1.6935391416459426E-3</v>
      </c>
      <c r="H423" s="13" t="s">
        <v>856</v>
      </c>
      <c r="I423" s="14"/>
      <c r="J423" s="14"/>
      <c r="K423" s="15">
        <v>32425</v>
      </c>
      <c r="L423" s="16">
        <f t="shared" si="25"/>
        <v>1.6682744871052801E-3</v>
      </c>
      <c r="M423" s="15">
        <v>7601.08</v>
      </c>
      <c r="N423" s="15">
        <f t="shared" si="26"/>
        <v>40026.080000000002</v>
      </c>
      <c r="O423" s="59">
        <f t="shared" si="27"/>
        <v>7601.0800000000017</v>
      </c>
      <c r="P423" s="1"/>
      <c r="Q423" s="51"/>
      <c r="R423" s="52"/>
      <c r="S423" s="51"/>
    </row>
    <row r="424" spans="1:19" ht="15" customHeight="1" x14ac:dyDescent="0.35">
      <c r="A424" s="9" t="s">
        <v>857</v>
      </c>
      <c r="B424" s="10">
        <v>6748</v>
      </c>
      <c r="C424" s="11">
        <v>304</v>
      </c>
      <c r="D424" s="11"/>
      <c r="E424" s="11">
        <v>304</v>
      </c>
      <c r="F424" s="12">
        <v>10515</v>
      </c>
      <c r="G424" s="2">
        <f t="shared" si="24"/>
        <v>5.4919241555611675E-4</v>
      </c>
      <c r="H424" s="13" t="s">
        <v>858</v>
      </c>
      <c r="I424" s="14"/>
      <c r="J424" s="14"/>
      <c r="K424" s="15">
        <v>10515</v>
      </c>
      <c r="L424" s="16">
        <f t="shared" si="25"/>
        <v>5.4099942118464208E-4</v>
      </c>
      <c r="M424" s="15">
        <v>2464.9299999999998</v>
      </c>
      <c r="N424" s="15">
        <f t="shared" si="26"/>
        <v>12979.93</v>
      </c>
      <c r="O424" s="59">
        <f t="shared" si="27"/>
        <v>2464.9300000000003</v>
      </c>
      <c r="P424" s="1"/>
      <c r="Q424" s="51"/>
      <c r="R424" s="52"/>
      <c r="S424" s="51"/>
    </row>
    <row r="425" spans="1:19" ht="15" customHeight="1" x14ac:dyDescent="0.35">
      <c r="A425" s="9" t="s">
        <v>859</v>
      </c>
      <c r="B425" s="10">
        <v>8001</v>
      </c>
      <c r="C425" s="11">
        <v>184</v>
      </c>
      <c r="D425" s="11"/>
      <c r="E425" s="11">
        <v>184</v>
      </c>
      <c r="F425" s="12">
        <v>8610</v>
      </c>
      <c r="G425" s="2">
        <f t="shared" si="24"/>
        <v>4.4969535881485165E-4</v>
      </c>
      <c r="H425" s="13" t="s">
        <v>860</v>
      </c>
      <c r="I425" s="14"/>
      <c r="J425" s="14"/>
      <c r="K425" s="15">
        <v>8610</v>
      </c>
      <c r="L425" s="16">
        <f t="shared" si="25"/>
        <v>4.4298668724676826E-4</v>
      </c>
      <c r="M425" s="15">
        <v>2018.36</v>
      </c>
      <c r="N425" s="15">
        <f t="shared" si="26"/>
        <v>10628.36</v>
      </c>
      <c r="O425" s="59">
        <f t="shared" si="27"/>
        <v>2018.3600000000006</v>
      </c>
      <c r="P425" s="1"/>
      <c r="Q425" s="51"/>
      <c r="R425" s="52"/>
      <c r="S425" s="51"/>
    </row>
    <row r="426" spans="1:19" ht="15" customHeight="1" x14ac:dyDescent="0.35">
      <c r="A426" s="9" t="s">
        <v>861</v>
      </c>
      <c r="B426" s="10" t="s">
        <v>862</v>
      </c>
      <c r="C426" s="17">
        <v>1074</v>
      </c>
      <c r="D426" s="11"/>
      <c r="E426" s="17">
        <v>1074</v>
      </c>
      <c r="F426" s="12">
        <v>54620</v>
      </c>
      <c r="G426" s="2">
        <f t="shared" si="24"/>
        <v>2.8527712541773749E-3</v>
      </c>
      <c r="H426" s="13">
        <v>8008</v>
      </c>
      <c r="I426" s="18">
        <v>225</v>
      </c>
      <c r="J426" s="14"/>
      <c r="K426" s="15">
        <v>54845</v>
      </c>
      <c r="L426" s="16">
        <f t="shared" si="25"/>
        <v>2.8217891825840888E-3</v>
      </c>
      <c r="M426" s="15">
        <v>12856.78</v>
      </c>
      <c r="N426" s="15">
        <f t="shared" si="26"/>
        <v>67701.78</v>
      </c>
      <c r="O426" s="59">
        <f t="shared" si="27"/>
        <v>13081.779999999999</v>
      </c>
      <c r="P426" s="1"/>
      <c r="Q426" s="51"/>
      <c r="R426" s="52"/>
      <c r="S426" s="51"/>
    </row>
    <row r="427" spans="1:19" ht="15" customHeight="1" x14ac:dyDescent="0.35">
      <c r="A427" s="9" t="s">
        <v>863</v>
      </c>
      <c r="B427" s="10" t="s">
        <v>864</v>
      </c>
      <c r="C427" s="11">
        <v>34</v>
      </c>
      <c r="D427" s="11"/>
      <c r="E427" s="11">
        <v>34</v>
      </c>
      <c r="F427" s="12">
        <v>390</v>
      </c>
      <c r="G427" s="2">
        <f t="shared" si="24"/>
        <v>2.0369476183251119E-5</v>
      </c>
      <c r="H427" s="13">
        <v>8011</v>
      </c>
      <c r="I427" s="18"/>
      <c r="J427" s="14"/>
      <c r="K427" s="15">
        <v>390</v>
      </c>
      <c r="L427" s="16">
        <f t="shared" si="25"/>
        <v>2.0065599073895426E-5</v>
      </c>
      <c r="M427" s="15">
        <v>91.42</v>
      </c>
      <c r="N427" s="15">
        <f t="shared" si="26"/>
        <v>481.42</v>
      </c>
      <c r="O427" s="59">
        <f t="shared" si="27"/>
        <v>91.420000000000016</v>
      </c>
      <c r="P427" s="1"/>
      <c r="Q427" s="51"/>
      <c r="R427" s="52"/>
      <c r="S427" s="51"/>
    </row>
    <row r="428" spans="1:19" ht="15" customHeight="1" x14ac:dyDescent="0.35">
      <c r="A428" s="9" t="s">
        <v>865</v>
      </c>
      <c r="B428" s="10" t="s">
        <v>866</v>
      </c>
      <c r="C428" s="11"/>
      <c r="D428" s="11">
        <v>343</v>
      </c>
      <c r="E428" s="11">
        <v>343</v>
      </c>
      <c r="F428" s="12">
        <v>10985</v>
      </c>
      <c r="G428" s="2">
        <f t="shared" si="24"/>
        <v>5.7374024582823992E-4</v>
      </c>
      <c r="H428" s="13">
        <v>8013</v>
      </c>
      <c r="I428" s="18"/>
      <c r="J428" s="14"/>
      <c r="K428" s="15">
        <v>10985</v>
      </c>
      <c r="L428" s="16">
        <f t="shared" si="25"/>
        <v>5.6518104058138785E-4</v>
      </c>
      <c r="M428" s="15">
        <v>2575.11</v>
      </c>
      <c r="N428" s="15">
        <f t="shared" si="26"/>
        <v>13560.11</v>
      </c>
      <c r="O428" s="59">
        <f t="shared" si="27"/>
        <v>2575.1100000000006</v>
      </c>
      <c r="P428" s="1"/>
      <c r="Q428" s="51"/>
      <c r="R428" s="52"/>
      <c r="S428" s="51"/>
    </row>
    <row r="429" spans="1:19" ht="15" customHeight="1" thickBot="1" x14ac:dyDescent="0.4">
      <c r="A429" s="9" t="s">
        <v>867</v>
      </c>
      <c r="B429" s="10" t="s">
        <v>868</v>
      </c>
      <c r="C429" s="11">
        <v>101</v>
      </c>
      <c r="D429" s="11"/>
      <c r="E429" s="11">
        <v>101</v>
      </c>
      <c r="F429" s="12">
        <v>3575</v>
      </c>
      <c r="G429" s="2">
        <f t="shared" si="24"/>
        <v>1.8672019834646859E-4</v>
      </c>
      <c r="H429" s="13">
        <v>8023</v>
      </c>
      <c r="I429" s="18"/>
      <c r="J429" s="14"/>
      <c r="K429" s="15">
        <v>3575</v>
      </c>
      <c r="L429" s="16">
        <f t="shared" si="25"/>
        <v>1.8393465817737476E-4</v>
      </c>
      <c r="M429" s="15">
        <v>838.05</v>
      </c>
      <c r="N429" s="15">
        <f t="shared" si="26"/>
        <v>4413.05</v>
      </c>
      <c r="O429" s="60">
        <f t="shared" si="27"/>
        <v>838.05000000000018</v>
      </c>
      <c r="P429" s="1"/>
      <c r="Q429" s="51"/>
      <c r="R429" s="52"/>
      <c r="S429" s="51"/>
    </row>
    <row r="430" spans="1:19" ht="15" customHeight="1" x14ac:dyDescent="0.35">
      <c r="A430" s="75"/>
      <c r="B430" s="76"/>
      <c r="C430" s="11"/>
      <c r="D430" s="11"/>
      <c r="E430" s="11"/>
      <c r="F430" s="12"/>
      <c r="G430" s="2"/>
      <c r="H430" s="13"/>
      <c r="I430" s="18"/>
      <c r="J430" s="14"/>
      <c r="K430" s="19"/>
      <c r="L430" s="19"/>
      <c r="M430" s="19"/>
      <c r="N430" s="19"/>
      <c r="O430" s="61"/>
      <c r="P430" s="1"/>
      <c r="R430" s="52"/>
    </row>
    <row r="431" spans="1:19" ht="15" customHeight="1" x14ac:dyDescent="0.35">
      <c r="A431" s="77"/>
      <c r="B431" s="78"/>
      <c r="C431" s="45">
        <v>369762</v>
      </c>
      <c r="D431" s="45">
        <v>25291</v>
      </c>
      <c r="E431" s="45">
        <v>395053</v>
      </c>
      <c r="F431" s="46">
        <v>19146295</v>
      </c>
      <c r="G431" s="2">
        <f>SUM(G10:G430)</f>
        <v>0.99999999999999967</v>
      </c>
      <c r="H431" s="47" t="s">
        <v>869</v>
      </c>
      <c r="I431" s="48">
        <f>SUM(I10:I429)</f>
        <v>299250</v>
      </c>
      <c r="J431" s="80">
        <f>SUM(J10:J429)</f>
        <v>-9295</v>
      </c>
      <c r="K431" s="15">
        <f>SUM(K10:K429)</f>
        <v>19436250</v>
      </c>
      <c r="L431" s="49">
        <f>SUM(L10:L429)</f>
        <v>1.0000000000000004</v>
      </c>
      <c r="M431" s="15">
        <f>SUM(M10:M430)</f>
        <v>4556250.0000000009</v>
      </c>
      <c r="N431" s="15">
        <f>SUM(N10:N430)</f>
        <v>23992500.000000022</v>
      </c>
      <c r="O431" s="62">
        <f>SUM(O10:O429)</f>
        <v>4846204.9999999981</v>
      </c>
      <c r="P431" s="1"/>
      <c r="Q431" s="51"/>
      <c r="R431" s="52"/>
      <c r="S431" s="51"/>
    </row>
    <row r="432" spans="1:19" ht="15" customHeight="1" x14ac:dyDescent="0.35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" customHeight="1" x14ac:dyDescent="0.35">
      <c r="A433" s="89" t="s">
        <v>870</v>
      </c>
      <c r="B433" s="90"/>
      <c r="C433" s="89"/>
      <c r="D433" s="91">
        <v>24000000</v>
      </c>
      <c r="E433" s="4"/>
      <c r="F433" s="5"/>
      <c r="G433" s="5"/>
      <c r="H433" s="1"/>
      <c r="I433" s="1"/>
      <c r="J433" s="1"/>
      <c r="K433" s="81">
        <v>24000000</v>
      </c>
      <c r="L433" s="1"/>
      <c r="M433" s="1"/>
      <c r="N433" s="1"/>
      <c r="O433" s="1"/>
      <c r="P433" s="1"/>
    </row>
    <row r="434" spans="1:16" ht="15" customHeight="1" x14ac:dyDescent="0.35">
      <c r="A434" s="92" t="s">
        <v>871</v>
      </c>
      <c r="B434" s="93"/>
      <c r="C434" s="94"/>
      <c r="D434" s="95">
        <f>F431</f>
        <v>19146295</v>
      </c>
      <c r="E434" s="4"/>
      <c r="H434" s="1"/>
      <c r="I434" s="1"/>
      <c r="J434" s="1"/>
      <c r="K434" s="82">
        <f>+K431</f>
        <v>19436250</v>
      </c>
      <c r="L434" s="1"/>
      <c r="M434" s="1"/>
      <c r="N434" s="1"/>
      <c r="O434" s="1"/>
      <c r="P434" s="1"/>
    </row>
    <row r="435" spans="1:16" ht="15" customHeight="1" x14ac:dyDescent="0.35">
      <c r="A435" s="97" t="s">
        <v>872</v>
      </c>
      <c r="B435" s="98"/>
      <c r="C435" s="97"/>
      <c r="D435" s="6">
        <f>D433-D434</f>
        <v>4853705</v>
      </c>
      <c r="E435" s="7">
        <f>D435/D433</f>
        <v>0.20223770833333332</v>
      </c>
      <c r="H435" s="1"/>
      <c r="I435" s="1"/>
      <c r="J435" s="1"/>
      <c r="K435" s="83">
        <f>+K433-K434</f>
        <v>4563750</v>
      </c>
      <c r="L435" s="96">
        <f>+K435/K433</f>
        <v>0.19015625</v>
      </c>
      <c r="M435" s="1"/>
      <c r="N435" s="1"/>
      <c r="O435" s="1"/>
      <c r="P435" s="1"/>
    </row>
    <row r="436" spans="1:16" ht="15" customHeight="1" x14ac:dyDescent="0.35">
      <c r="A436" s="100" t="s">
        <v>873</v>
      </c>
      <c r="B436" s="84"/>
      <c r="C436" s="101"/>
      <c r="D436" s="85">
        <v>7500</v>
      </c>
      <c r="E436" s="8">
        <f>D436/D435</f>
        <v>1.5452113385547742E-3</v>
      </c>
      <c r="H436" s="1"/>
      <c r="I436" s="1"/>
      <c r="J436" s="1"/>
      <c r="K436" s="86">
        <v>7500</v>
      </c>
      <c r="L436" s="96">
        <f>+K436/K433</f>
        <v>3.1250000000000001E-4</v>
      </c>
      <c r="M436" s="1"/>
      <c r="N436" s="1"/>
      <c r="O436" s="1"/>
      <c r="P436" s="1"/>
    </row>
    <row r="437" spans="1:16" ht="15" customHeight="1" x14ac:dyDescent="0.35">
      <c r="A437" s="102" t="s">
        <v>879</v>
      </c>
      <c r="B437" s="103"/>
      <c r="C437" s="104"/>
      <c r="D437" s="99">
        <f>D435-D436</f>
        <v>4846205</v>
      </c>
      <c r="E437" s="87">
        <f>D437/D433</f>
        <v>0.20192520833333333</v>
      </c>
      <c r="H437" s="1"/>
      <c r="I437" s="1"/>
      <c r="J437" s="1"/>
      <c r="K437" s="88">
        <f>+K435-K436</f>
        <v>4556250</v>
      </c>
      <c r="L437" s="96">
        <f>+K437/K433</f>
        <v>0.18984375000000001</v>
      </c>
      <c r="M437" s="1"/>
      <c r="N437" s="1"/>
      <c r="O437" s="1"/>
      <c r="P437" s="1"/>
    </row>
    <row r="438" spans="1:16" ht="15" customHeight="1" x14ac:dyDescent="0.35">
      <c r="B438" s="1"/>
      <c r="C438" s="1"/>
      <c r="D438" s="1"/>
      <c r="E438" s="1"/>
      <c r="F438" s="1"/>
      <c r="G438" s="1"/>
      <c r="H438" s="1"/>
      <c r="I438" s="1"/>
      <c r="J438" s="1"/>
    </row>
  </sheetData>
  <mergeCells count="1">
    <mergeCell ref="A431:B431"/>
  </mergeCells>
  <conditionalFormatting sqref="A10:O429">
    <cfRule type="expression" dxfId="0" priority="1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Fry, Kathleen L. DPI</dc:creator>
  <cp:lastModifiedBy>Fry, Kathleen L. DPI</cp:lastModifiedBy>
  <dcterms:created xsi:type="dcterms:W3CDTF">2024-05-31T15:57:58Z</dcterms:created>
  <dcterms:modified xsi:type="dcterms:W3CDTF">2024-06-04T19:37:05Z</dcterms:modified>
</cp:coreProperties>
</file>