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T\Categorical Aids\Special Education and SAP\2022-23\Calculation\6 - June\"/>
    </mc:Choice>
  </mc:AlternateContent>
  <xr:revisionPtr revIDLastSave="0" documentId="13_ncr:1_{E791B3DD-CA64-47C4-AC57-19EEEC5347DB}" xr6:coauthVersionLast="47" xr6:coauthVersionMax="47" xr10:uidLastSave="{00000000-0000-0000-0000-000000000000}"/>
  <bookViews>
    <workbookView xWindow="18165" yWindow="-15795" windowWidth="26460" windowHeight="14715" xr2:uid="{7CB410B6-5200-4D55-82EE-45AF781918F0}"/>
  </bookViews>
  <sheets>
    <sheet name="Payment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1" i="1" l="1"/>
  <c r="J461" i="1"/>
  <c r="I461" i="1"/>
  <c r="H461" i="1"/>
  <c r="G461" i="1"/>
  <c r="F461" i="1"/>
  <c r="E461" i="1"/>
  <c r="D461" i="1"/>
  <c r="C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N247" i="1"/>
  <c r="N461" i="1" s="1"/>
  <c r="M247" i="1"/>
  <c r="M461" i="1" s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4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Sengupta, Sumana   DPI</author>
  </authors>
  <commentList>
    <comment ref="M247" authorId="0" shapeId="0" xr:uid="{C18DFC12-2ACF-456F-BD20-BF480CF0A2BD}">
      <text>
        <r>
          <rPr>
            <b/>
            <sz val="9"/>
            <color indexed="81"/>
            <rFont val="Tahoma"/>
            <charset val="1"/>
          </rPr>
          <t>DPI:</t>
        </r>
        <r>
          <rPr>
            <sz val="9"/>
            <color indexed="81"/>
            <rFont val="Tahoma"/>
            <charset val="1"/>
          </rPr>
          <t xml:space="preserve">
$1.13 is added to adjust the appr.</t>
        </r>
      </text>
    </comment>
    <comment ref="C416" authorId="0" shapeId="0" xr:uid="{CD049B3E-D472-4FBE-ACEA-83040B0E904D}">
      <text>
        <r>
          <rPr>
            <b/>
            <sz val="9"/>
            <color indexed="81"/>
            <rFont val="Tahoma"/>
            <charset val="1"/>
          </rPr>
          <t>DPI:</t>
        </r>
        <r>
          <rPr>
            <sz val="9"/>
            <color indexed="81"/>
            <rFont val="Tahoma"/>
            <charset val="1"/>
          </rPr>
          <t xml:space="preserve">
This amount is reduced to the amount paid :    - $5,875.54, and adjustment for $1.11is made with Milwaukee.</t>
        </r>
      </text>
    </comment>
  </commentList>
</comments>
</file>

<file path=xl/sharedStrings.xml><?xml version="1.0" encoding="utf-8"?>
<sst xmlns="http://schemas.openxmlformats.org/spreadsheetml/2006/main" count="473" uniqueCount="473">
  <si>
    <t>ORGANIZATIONID</t>
  </si>
  <si>
    <t>DISTRICTNAME</t>
  </si>
  <si>
    <t>PAYMENTAMOUNT</t>
  </si>
  <si>
    <t>NOV PYMT</t>
  </si>
  <si>
    <t>Nov Adjust</t>
  </si>
  <si>
    <t>DEC PYMT</t>
  </si>
  <si>
    <t>Dec Adjust</t>
  </si>
  <si>
    <t>JAN PYMT</t>
  </si>
  <si>
    <t>Jan Adjust</t>
  </si>
  <si>
    <t>FEB PYMT</t>
  </si>
  <si>
    <t>MARCH PYMT</t>
  </si>
  <si>
    <t>Nov thru March</t>
  </si>
  <si>
    <t>JUNE PYMT</t>
  </si>
  <si>
    <t>Final Allocation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</si>
  <si>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</si>
  <si>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</si>
  <si>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</si>
  <si>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</si>
  <si>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</si>
  <si>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</si>
  <si>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</si>
  <si>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</si>
  <si>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</si>
  <si>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</si>
  <si>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</si>
  <si>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</si>
  <si>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</si>
  <si>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</si>
  <si>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</si>
  <si>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</si>
  <si>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</si>
  <si>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</si>
  <si>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</si>
  <si>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</si>
  <si>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</si>
  <si>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</si>
  <si>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</si>
  <si>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</si>
  <si>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</si>
  <si>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</si>
  <si>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</si>
  <si>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</si>
  <si>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</si>
  <si>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</si>
  <si>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</si>
  <si>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</si>
  <si>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</si>
  <si>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</si>
  <si>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</si>
  <si>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</si>
  <si>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</si>
  <si>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</si>
  <si>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</si>
  <si>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</si>
  <si>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</si>
  <si>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</si>
  <si>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</si>
  <si>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</si>
  <si>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</si>
  <si>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</si>
  <si>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</si>
  <si>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Co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</si>
  <si>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</si>
  <si>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</si>
  <si>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</si>
  <si>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</si>
  <si>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</si>
  <si>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</si>
  <si>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</si>
  <si>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</si>
  <si>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</si>
  <si>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Carmen Hi Sch Sci &amp; Tech, Inc</t>
  </si>
  <si>
    <t>Cashton</t>
  </si>
  <si>
    <t>Cassville</t>
  </si>
  <si>
    <t>Cedar Grove-Belgium Area</t>
  </si>
  <si>
    <t>Cedarburg</t>
  </si>
  <si>
    <t>Central City Cyber School of Milwaukee</t>
  </si>
  <si>
    <t>Central/Westosha UHS</t>
  </si>
  <si>
    <t>Cesa 01</t>
  </si>
  <si>
    <t>Cesa 02</t>
  </si>
  <si>
    <t>Cesa 03</t>
  </si>
  <si>
    <t>Cesa 04</t>
  </si>
  <si>
    <t>Cesa 05</t>
  </si>
  <si>
    <t>Cesa 06</t>
  </si>
  <si>
    <t>Cesa 07</t>
  </si>
  <si>
    <t>Cesa 08</t>
  </si>
  <si>
    <t>Cesa 09</t>
  </si>
  <si>
    <t>Cesa 10</t>
  </si>
  <si>
    <t>Cesa 11</t>
  </si>
  <si>
    <t>Cesa 12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</si>
  <si>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</si>
  <si>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</si>
  <si>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</si>
  <si>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</si>
  <si>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</si>
  <si>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</si>
  <si>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</si>
  <si>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</si>
  <si>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</si>
  <si>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</si>
  <si>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</si>
  <si>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</si>
  <si>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</si>
  <si>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</si>
  <si>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</si>
  <si>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</si>
  <si>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</si>
  <si>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</si>
  <si>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</si>
  <si>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</si>
  <si>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</si>
  <si>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Darrell L Hines Academy Inc.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</si>
  <si>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</si>
  <si>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</si>
  <si>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</si>
  <si>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</si>
  <si>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</si>
  <si>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</si>
  <si>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</si>
  <si>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</si>
  <si>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</si>
  <si>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Downtown Montessori Academy, Inc.</t>
  </si>
  <si>
    <t>Dr Howard Fuller Collegiate Academy Inc.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</si>
  <si>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</si>
  <si>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</si>
  <si>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</si>
  <si>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</si>
  <si>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</si>
  <si>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</si>
  <si>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</si>
  <si>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</si>
  <si>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</si>
  <si>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</si>
  <si>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</si>
  <si>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</si>
  <si>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</si>
  <si>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</si>
  <si>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</si>
  <si>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</si>
  <si>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</si>
  <si>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</si>
  <si>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</si>
  <si>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</si>
  <si>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</si>
  <si>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</si>
  <si>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</si>
  <si>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</si>
  <si>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</si>
  <si>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</si>
  <si>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</si>
  <si>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</si>
  <si>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</si>
  <si>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</si>
  <si>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</si>
  <si>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</si>
  <si>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</si>
  <si>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</si>
  <si>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</si>
  <si>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</si>
  <si>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</si>
  <si>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</si>
  <si>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</si>
  <si>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</si>
  <si>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</si>
  <si>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</si>
  <si>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</si>
  <si>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</si>
  <si>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</si>
  <si>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</si>
  <si>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</si>
  <si>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</si>
  <si>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</si>
  <si>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</si>
  <si>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</si>
  <si>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</si>
  <si>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</si>
  <si>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</si>
  <si>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</si>
  <si>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</si>
  <si>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</si>
  <si>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</si>
  <si>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</si>
  <si>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</si>
  <si>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</si>
  <si>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</si>
  <si>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</si>
  <si>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</si>
  <si>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</si>
  <si>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</si>
  <si>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</si>
  <si>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</si>
  <si>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</si>
  <si>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Isthmus Montessori Academy Inc.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</si>
  <si>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</si>
  <si>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</si>
  <si>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</si>
  <si>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</si>
  <si>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</si>
  <si>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</si>
  <si>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</si>
  <si>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</si>
  <si>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</si>
  <si>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</si>
  <si>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</si>
  <si>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</si>
  <si>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</si>
  <si>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</si>
  <si>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Casa De Esperanza, Inc.</t>
  </si>
  <si>
    <t>La Crosse</t>
  </si>
  <si>
    <t>Lac Du Flambeau #1</t>
  </si>
  <si>
    <t>Ladysmith</t>
  </si>
  <si>
    <t>Lafarge</t>
  </si>
  <si>
    <t>Lake Country</t>
  </si>
  <si>
    <t>Lake Country Classical Academy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</si>
  <si>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</si>
  <si>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</si>
  <si>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</si>
  <si>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</si>
  <si>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</si>
  <si>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</si>
  <si>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</si>
  <si>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</si>
  <si>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</si>
  <si>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</si>
  <si>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</si>
  <si>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</si>
  <si>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</si>
  <si>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</si>
  <si>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</si>
  <si>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</si>
  <si>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</si>
  <si>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</si>
  <si>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</si>
  <si>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</si>
  <si>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</si>
  <si>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</si>
  <si>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Marathon Co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</si>
  <si>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</si>
  <si>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</si>
  <si>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</si>
  <si>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</si>
  <si>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</si>
  <si>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</si>
  <si>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</si>
  <si>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</si>
  <si>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</si>
  <si>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</si>
  <si>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</si>
  <si>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</si>
  <si>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</si>
  <si>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</si>
  <si>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</si>
  <si>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</si>
  <si>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</si>
  <si>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</si>
  <si>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</si>
  <si>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</si>
  <si>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Milestone Democratic School, Inc.</t>
  </si>
  <si>
    <t>Milton</t>
  </si>
  <si>
    <t>Milwaukee</t>
  </si>
  <si>
    <t>Milwaukee Math and Science Academy Inc.</t>
  </si>
  <si>
    <t>Milwaukee Scholars Charter School Inc</t>
  </si>
  <si>
    <t>Milwaukee Science Education Consortium Inc.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</si>
  <si>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</si>
  <si>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</si>
  <si>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</si>
  <si>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</si>
  <si>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</si>
  <si>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</si>
  <si>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</si>
  <si>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</si>
  <si>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</si>
  <si>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</si>
  <si>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</si>
  <si>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</si>
  <si>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</si>
  <si>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</si>
  <si>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</si>
  <si>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</si>
  <si>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</si>
  <si>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</si>
  <si>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</si>
  <si>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</si>
  <si>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</si>
  <si>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</si>
  <si>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</si>
  <si>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</si>
  <si>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</si>
  <si>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</si>
  <si>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</si>
  <si>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</si>
  <si>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</si>
  <si>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</si>
  <si>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</si>
  <si>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</si>
  <si>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</si>
  <si>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</si>
  <si>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</si>
  <si>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</si>
  <si>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</si>
  <si>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</si>
  <si>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</si>
  <si>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</si>
  <si>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</si>
  <si>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</si>
  <si>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</si>
  <si>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One City Schools Inc.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</si>
  <si>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</si>
  <si>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</si>
  <si>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</si>
  <si>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</si>
  <si>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</si>
  <si>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</si>
  <si>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</si>
  <si>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</si>
  <si>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</si>
  <si>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</si>
  <si>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Pathways High Inc.</t>
  </si>
  <si>
    <t>Pecatonica Area</t>
  </si>
  <si>
    <t>Penfield Montessori Academy Inc.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</si>
  <si>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</si>
  <si>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</si>
  <si>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</si>
  <si>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</si>
  <si>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</si>
  <si>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</si>
  <si>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</si>
  <si>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</si>
  <si>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</si>
  <si>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</si>
  <si>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</si>
  <si>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</si>
  <si>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</si>
  <si>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</si>
  <si>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</si>
  <si>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</si>
  <si>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</si>
  <si>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</si>
  <si>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</si>
  <si>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</si>
  <si>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</si>
  <si>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Racine Charter One, Inc.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</si>
  <si>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</si>
  <si>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</si>
  <si>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</si>
  <si>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</si>
  <si>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</si>
  <si>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</si>
  <si>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</si>
  <si>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</si>
  <si>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</si>
  <si>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</si>
  <si>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</si>
  <si>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</si>
  <si>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</si>
  <si>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</si>
  <si>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</si>
  <si>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</si>
  <si>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</si>
  <si>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Rocketship Education Wisconsin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</si>
  <si>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</si>
  <si>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</si>
  <si>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</si>
  <si>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</si>
  <si>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</si>
  <si>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</si>
  <si>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</si>
  <si>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</si>
  <si>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</si>
  <si>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</si>
  <si>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</si>
  <si>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</si>
  <si>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</si>
  <si>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</si>
  <si>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</si>
  <si>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</si>
  <si>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</si>
  <si>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</si>
  <si>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</si>
  <si>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</si>
  <si>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</si>
  <si>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</si>
  <si>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</si>
  <si>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</si>
  <si>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</si>
  <si>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</si>
  <si>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</si>
  <si>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</si>
  <si>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</si>
  <si>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</si>
  <si>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</si>
  <si>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</si>
  <si>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</si>
  <si>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</si>
  <si>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</si>
  <si>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</si>
  <si>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</si>
  <si>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</si>
  <si>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</si>
  <si>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</si>
  <si>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</si>
  <si>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</si>
  <si>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</si>
  <si>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</si>
  <si>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The Lincoln Academy</t>
  </si>
  <si>
    <t>Thorp</t>
  </si>
  <si>
    <t>Three Lakes</t>
  </si>
  <si>
    <t>Tigerton</t>
  </si>
  <si>
    <t>Tomah Area</t>
  </si>
  <si>
    <t>Tomahawk</t>
  </si>
  <si>
    <t>Tomorrow River</t>
  </si>
  <si>
    <t>Transcenter for Youth/Escuela Verde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</si>
  <si>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</si>
  <si>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</si>
  <si>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</si>
  <si>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</si>
  <si>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</si>
  <si>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</si>
  <si>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</si>
  <si>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United Community Center, Inc.</t>
  </si>
  <si>
    <t>Unity</t>
  </si>
  <si>
    <t>Valders Area</t>
  </si>
  <si>
    <t>Verona Area</t>
  </si>
  <si>
    <t>Viroqua Area</t>
  </si>
  <si>
    <t>Wabeno Area</t>
  </si>
  <si>
    <t>Walworth Co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</si>
  <si>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</si>
  <si>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</si>
  <si>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</si>
  <si>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</si>
  <si>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</si>
  <si>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</si>
  <si>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</si>
  <si>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</si>
  <si>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</si>
  <si>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</si>
  <si>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</si>
  <si>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</si>
  <si>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</si>
  <si>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</si>
  <si>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</si>
  <si>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</si>
  <si>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</si>
  <si>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</si>
  <si>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</si>
  <si>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</si>
  <si>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</si>
  <si>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</si>
  <si>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</si>
  <si>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</si>
  <si>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</si>
  <si>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</si>
  <si>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</si>
  <si>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</si>
  <si>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</si>
  <si>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</si>
  <si>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</si>
  <si>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</si>
  <si>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</si>
  <si>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</si>
  <si>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</si>
  <si>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</si>
  <si>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</si>
  <si>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</si>
  <si>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</si>
  <si>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</si>
  <si>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</si>
  <si>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</si>
  <si>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Woodlands School, Inc.</t>
  </si>
  <si>
    <t>Woodlands Sch-State St Campus</t>
  </si>
  <si>
    <t>Woodruff J1</t>
  </si>
  <si>
    <t>Wrightstown Community</t>
  </si>
  <si>
    <t>Yorkville 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</si>
</sst>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43" fontId="0" fillId="0" borderId="0" xfId="0" applyNumberFormat="1"/>
    <xf numFmtId="0" fontId="0" fillId="2" borderId="0" xfId="0" applyFill="1"/>
    <xf numFmtId="43" fontId="0" fillId="0" borderId="0" xfId="1" applyFont="1"/>
  </cellXfs>
  <cellStyles count="2">
    <cellStyle name="Comma" xfId="1" builtinId="3"/>
    <cellStyle name="Normal" xfId="0" builtinId="0"/>
  </cellStyles>
  <dxfs count="21">
    <dxf>
      <numFmt numFmtId="0" formatCode="General"/>
    </dxf>
    <dxf>
      <numFmt numFmtId="35" formatCode="_(* #,##0.00_);_(* \(#,##0.00\);_(* &quot;-&quot;??_);_(@_)"/>
    </dxf>
    <dxf>
      <numFmt numFmtId="0" formatCode="General"/>
    </dxf>
    <dxf>
      <numFmt numFmtId="0" formatCode="General"/>
    </dxf>
    <dxf>
      <numFmt numFmtId="35" formatCode="_(* #,##0.00_);_(* \(#,##0.00\);_(* &quot;-&quot;??_);_(@_)"/>
    </dxf>
    <dxf>
      <numFmt numFmtId="0" formatCode="General"/>
    </dxf>
    <dxf>
      <numFmt numFmtId="35" formatCode="_(* #,##0.00_);_(* \(#,##0.00\);_(* &quot;-&quot;??_);_(@_)"/>
    </dxf>
    <dxf>
      <numFmt numFmtId="0" formatCode="General"/>
    </dxf>
    <dxf>
      <numFmt numFmtId="35" formatCode="_(* #,##0.00_);_(* \(#,##0.00\);_(* &quot;-&quot;??_);_(@_)"/>
    </dxf>
    <dxf>
      <numFmt numFmtId="0" formatCode="General"/>
    </dxf>
    <dxf>
      <numFmt numFmtId="35" formatCode="_(* #,##0.00_);_(* \(#,##0.00\);_(* &quot;-&quot;??_);_(@_)"/>
    </dxf>
    <dxf>
      <numFmt numFmtId="0" formatCode="General"/>
    </dxf>
    <dxf>
      <numFmt numFmtId="35" formatCode="_(* #,##0.00_);_(* \(#,##0.00\);_(* &quot;-&quot;??_);_(@_)"/>
    </dxf>
    <dxf>
      <numFmt numFmtId="0" formatCode="General"/>
    </dxf>
    <dxf>
      <numFmt numFmtId="35" formatCode="_(* #,##0.00_);_(* \(#,##0.00\);_(* &quot;-&quot;??_);_(@_)"/>
    </dxf>
    <dxf>
      <numFmt numFmtId="0" formatCode="General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0" formatCode="General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BEEE70-8E70-4DB5-A3B8-ADF46852683C}" name="Table24" displayName="Table24" ref="A1:N461" totalsRowCount="1">
  <tableColumns count="14">
    <tableColumn id="3" xr3:uid="{4FF465E8-C5D7-43BE-9AEF-63050E4A01A8}" name="ORGANIZATIONID"/>
    <tableColumn id="4" xr3:uid="{78D35D8B-74E3-44F5-AC92-5628CB31C76B}" name="DISTRICTNAME"/>
    <tableColumn id="5" xr3:uid="{1BBD8F64-0BAB-42CC-BECE-83F01B31AABB}" name="PAYMENTAMOUNT" totalsRowFunction="sum" totalsRowDxfId="20"/>
    <tableColumn id="2" xr3:uid="{56E6010A-B19A-46ED-8664-4873275F1220}" name="NOV PYMT" totalsRowFunction="sum" dataDxfId="18" totalsRowDxfId="19"/>
    <tableColumn id="7" xr3:uid="{51E2A206-E831-40A6-BD7D-C2A4E757B2A6}" name="Nov Adjust" totalsRowFunction="sum" totalsRowDxfId="17"/>
    <tableColumn id="8" xr3:uid="{FE670D48-9FE6-4E8D-B28E-415309D2D2AE}" name="DEC PYMT" totalsRowFunction="sum" dataDxfId="15" totalsRowDxfId="16"/>
    <tableColumn id="9" xr3:uid="{3436132C-11F1-4681-AAE2-2A86FC39D6E7}" name="Dec Adjust" totalsRowFunction="sum" dataDxfId="13" totalsRowDxfId="14"/>
    <tableColumn id="10" xr3:uid="{B08A3A1F-ED7F-4F60-99CD-3F0C431EB80E}" name="JAN PYMT" totalsRowFunction="sum" dataDxfId="11" totalsRowDxfId="12"/>
    <tableColumn id="11" xr3:uid="{C7C154F0-CB47-4FF6-9853-DC2213892D92}" name="Jan Adjust" totalsRowFunction="sum" dataDxfId="9" totalsRowDxfId="10"/>
    <tableColumn id="12" xr3:uid="{5AD5384B-26ED-4A35-96A8-176E0C07BAF0}" name="FEB PYMT" totalsRowFunction="sum" dataDxfId="7" totalsRowDxfId="8"/>
    <tableColumn id="13" xr3:uid="{D13CA566-C3BA-461C-AAFB-484A7A4F13AC}" name="MARCH PYMT" totalsRowFunction="sum" dataDxfId="5" totalsRowDxfId="6"/>
    <tableColumn id="17" xr3:uid="{8FC9FF83-C0B1-4309-9D8D-0F900139A4A9}" name="Nov thru March" totalsRowFunction="sum" dataDxfId="3" totalsRowDxfId="4">
      <calculatedColumnFormula>SUM(Table24[[#This Row],[NOV PYMT]:[MARCH PYMT]])</calculatedColumnFormula>
    </tableColumn>
    <tableColumn id="14" xr3:uid="{9D37A7C9-EF84-462B-AE97-430F9277D79B}" name="JUNE PYMT" totalsRowFunction="sum" dataDxfId="2"/>
    <tableColumn id="15" xr3:uid="{A6FBD508-8C54-4062-85C0-35A9004C5DD1}" name="Final Allocation" totalsRowFunction="sum" dataDxfId="0" totalsRow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3CE62-FD04-4E0A-95E7-6AA8B8778E3E}">
  <dimension ref="A1:N471"/>
  <sheetViews>
    <sheetView tabSelected="1" zoomScaleNormal="100" workbookViewId="0">
      <selection activeCell="F27" sqref="F27"/>
    </sheetView>
  </sheetViews>
  <sheetFormatPr defaultRowHeight="14.4" x14ac:dyDescent="0.3"/>
  <cols>
    <col min="1" max="1" width="9.109375" customWidth="1"/>
    <col min="2" max="2" width="40.77734375" bestFit="1" customWidth="1"/>
    <col min="3" max="3" width="19.77734375" customWidth="1"/>
    <col min="4" max="5" width="14.77734375" bestFit="1" customWidth="1"/>
    <col min="6" max="6" width="18.109375" customWidth="1"/>
    <col min="7" max="7" width="14.44140625" bestFit="1" customWidth="1"/>
    <col min="8" max="9" width="14" bestFit="1" customWidth="1"/>
    <col min="10" max="10" width="13.77734375" bestFit="1" customWidth="1"/>
    <col min="11" max="11" width="17.21875" bestFit="1" customWidth="1"/>
    <col min="12" max="13" width="17.21875" customWidth="1"/>
    <col min="14" max="14" width="16.109375" customWidth="1"/>
    <col min="15" max="15" width="72.77734375" customWidth="1"/>
  </cols>
  <sheetData>
    <row r="1" spans="1:14" x14ac:dyDescent="0.3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13</v>
      </c>
    </row>
    <row r="2" spans="1:14" x14ac:dyDescent="0.3">
      <c r="A2">
        <v>7</v>
      </c>
      <c r="B2" t="s">
        <v>14</v>
      </c>
      <c r="C2">
        <v>2951.94</v>
      </c>
      <c r="D2">
        <v>1609.91</v>
      </c>
      <c r="E2">
        <v>0</v>
      </c>
      <c r="F2">
        <v>1695</v>
      </c>
      <c r="G2">
        <v>0</v>
      </c>
      <c r="H2">
        <v>1609</v>
      </c>
      <c r="I2">
        <v>0</v>
      </c>
      <c r="J2">
        <v>1825</v>
      </c>
      <c r="K2">
        <v>1627</v>
      </c>
      <c r="L2">
        <f>SUM(Table24[[#This Row],[NOV PYMT]:[MARCH PYMT]])</f>
        <v>8365.91</v>
      </c>
      <c r="M2">
        <v>2951.94</v>
      </c>
      <c r="N2">
        <v>11317.85</v>
      </c>
    </row>
    <row r="3" spans="1:14" x14ac:dyDescent="0.3">
      <c r="A3">
        <v>14</v>
      </c>
      <c r="B3" t="s">
        <v>15</v>
      </c>
      <c r="C3">
        <v>260809.94</v>
      </c>
      <c r="D3">
        <v>142183.82</v>
      </c>
      <c r="E3">
        <v>0</v>
      </c>
      <c r="F3">
        <v>149696</v>
      </c>
      <c r="G3">
        <v>0</v>
      </c>
      <c r="H3">
        <v>142184</v>
      </c>
      <c r="I3">
        <v>0</v>
      </c>
      <c r="J3">
        <v>161141</v>
      </c>
      <c r="K3">
        <v>143606</v>
      </c>
      <c r="L3">
        <f>SUM(Table24[[#This Row],[NOV PYMT]:[MARCH PYMT]])</f>
        <v>738810.82000000007</v>
      </c>
      <c r="M3">
        <v>260809.94</v>
      </c>
      <c r="N3">
        <v>999620.76</v>
      </c>
    </row>
    <row r="4" spans="1:14" x14ac:dyDescent="0.3">
      <c r="A4">
        <v>63</v>
      </c>
      <c r="B4" t="s">
        <v>16</v>
      </c>
      <c r="C4">
        <v>52008.99</v>
      </c>
      <c r="D4">
        <v>28353.11</v>
      </c>
      <c r="E4">
        <v>0</v>
      </c>
      <c r="F4">
        <v>0</v>
      </c>
      <c r="G4">
        <v>29851</v>
      </c>
      <c r="H4">
        <v>28353</v>
      </c>
      <c r="I4">
        <v>0</v>
      </c>
      <c r="J4">
        <v>32134</v>
      </c>
      <c r="K4">
        <v>28637</v>
      </c>
      <c r="L4">
        <f>SUM(Table24[[#This Row],[NOV PYMT]:[MARCH PYMT]])</f>
        <v>147328.10999999999</v>
      </c>
      <c r="M4">
        <v>52008.99</v>
      </c>
      <c r="N4">
        <v>199337.09999999998</v>
      </c>
    </row>
    <row r="5" spans="1:14" x14ac:dyDescent="0.3">
      <c r="A5">
        <v>70</v>
      </c>
      <c r="B5" t="s">
        <v>17</v>
      </c>
      <c r="C5">
        <v>88052.29</v>
      </c>
      <c r="D5">
        <v>48002.9</v>
      </c>
      <c r="E5">
        <v>0</v>
      </c>
      <c r="F5">
        <v>50539</v>
      </c>
      <c r="G5">
        <v>0</v>
      </c>
      <c r="H5">
        <v>48003</v>
      </c>
      <c r="I5">
        <v>0</v>
      </c>
      <c r="J5">
        <v>54402</v>
      </c>
      <c r="K5">
        <v>48484</v>
      </c>
      <c r="L5">
        <f>SUM(Table24[[#This Row],[NOV PYMT]:[MARCH PYMT]])</f>
        <v>249430.9</v>
      </c>
      <c r="M5">
        <v>88052.29</v>
      </c>
      <c r="N5">
        <v>337483.19</v>
      </c>
    </row>
    <row r="6" spans="1:14" x14ac:dyDescent="0.3">
      <c r="A6">
        <v>84</v>
      </c>
      <c r="B6" t="s">
        <v>18</v>
      </c>
      <c r="C6">
        <v>24765.52</v>
      </c>
      <c r="D6">
        <v>14591.96</v>
      </c>
      <c r="E6">
        <v>0</v>
      </c>
      <c r="F6">
        <v>13182</v>
      </c>
      <c r="G6">
        <v>0</v>
      </c>
      <c r="H6">
        <v>13501</v>
      </c>
      <c r="I6">
        <v>0</v>
      </c>
      <c r="J6">
        <v>15303</v>
      </c>
      <c r="K6">
        <v>13636</v>
      </c>
      <c r="L6">
        <f>SUM(Table24[[#This Row],[NOV PYMT]:[MARCH PYMT]])</f>
        <v>70213.959999999992</v>
      </c>
      <c r="M6">
        <v>24765.52</v>
      </c>
      <c r="N6">
        <v>94979.48</v>
      </c>
    </row>
    <row r="7" spans="1:14" x14ac:dyDescent="0.3">
      <c r="A7">
        <v>91</v>
      </c>
      <c r="B7" t="s">
        <v>19</v>
      </c>
      <c r="C7">
        <v>73985.56</v>
      </c>
      <c r="D7">
        <v>42304.45</v>
      </c>
      <c r="E7">
        <v>0</v>
      </c>
      <c r="F7">
        <v>40600</v>
      </c>
      <c r="G7">
        <v>0</v>
      </c>
      <c r="H7">
        <v>40335</v>
      </c>
      <c r="I7">
        <v>0</v>
      </c>
      <c r="J7">
        <v>45711</v>
      </c>
      <c r="K7">
        <v>40739</v>
      </c>
      <c r="L7">
        <f>SUM(Table24[[#This Row],[NOV PYMT]:[MARCH PYMT]])</f>
        <v>209689.45</v>
      </c>
      <c r="M7">
        <v>73985.56</v>
      </c>
      <c r="N7">
        <v>283675.01</v>
      </c>
    </row>
    <row r="8" spans="1:14" x14ac:dyDescent="0.3">
      <c r="A8">
        <v>105</v>
      </c>
      <c r="B8" t="s">
        <v>20</v>
      </c>
      <c r="C8">
        <v>50701.02</v>
      </c>
      <c r="D8">
        <v>28096.47</v>
      </c>
      <c r="E8">
        <v>0</v>
      </c>
      <c r="F8">
        <v>28669</v>
      </c>
      <c r="G8">
        <v>0</v>
      </c>
      <c r="H8">
        <v>27640</v>
      </c>
      <c r="I8">
        <v>0</v>
      </c>
      <c r="J8">
        <v>31327</v>
      </c>
      <c r="K8">
        <v>27917</v>
      </c>
      <c r="L8">
        <f>SUM(Table24[[#This Row],[NOV PYMT]:[MARCH PYMT]])</f>
        <v>143649.47</v>
      </c>
      <c r="M8">
        <v>50701.02</v>
      </c>
      <c r="N8">
        <v>194350.49</v>
      </c>
    </row>
    <row r="9" spans="1:14" x14ac:dyDescent="0.3">
      <c r="A9">
        <v>112</v>
      </c>
      <c r="B9" t="s">
        <v>21</v>
      </c>
      <c r="C9">
        <v>281141.53999999998</v>
      </c>
      <c r="D9">
        <v>153338.72</v>
      </c>
      <c r="E9">
        <v>0</v>
      </c>
      <c r="F9">
        <v>161536</v>
      </c>
      <c r="G9">
        <v>0</v>
      </c>
      <c r="H9">
        <v>153386</v>
      </c>
      <c r="I9">
        <v>0</v>
      </c>
      <c r="J9">
        <v>173837</v>
      </c>
      <c r="K9">
        <v>154316</v>
      </c>
      <c r="L9">
        <f>SUM(Table24[[#This Row],[NOV PYMT]:[MARCH PYMT]])</f>
        <v>796413.72</v>
      </c>
      <c r="M9">
        <v>281141.53999999998</v>
      </c>
      <c r="N9">
        <v>1077555.26</v>
      </c>
    </row>
    <row r="10" spans="1:14" x14ac:dyDescent="0.3">
      <c r="A10">
        <v>119</v>
      </c>
      <c r="B10" t="s">
        <v>22</v>
      </c>
      <c r="C10">
        <v>195702.2</v>
      </c>
      <c r="D10">
        <v>103946</v>
      </c>
      <c r="E10">
        <v>0</v>
      </c>
      <c r="F10">
        <v>115542</v>
      </c>
      <c r="G10">
        <v>0</v>
      </c>
      <c r="H10">
        <v>109744</v>
      </c>
      <c r="I10">
        <v>0</v>
      </c>
      <c r="J10">
        <v>111755</v>
      </c>
      <c r="K10">
        <v>107757</v>
      </c>
      <c r="L10">
        <f>SUM(Table24[[#This Row],[NOV PYMT]:[MARCH PYMT]])</f>
        <v>548744</v>
      </c>
      <c r="M10">
        <v>195702.2</v>
      </c>
      <c r="N10">
        <v>744446.2</v>
      </c>
    </row>
    <row r="11" spans="1:14" x14ac:dyDescent="0.3">
      <c r="A11">
        <v>140</v>
      </c>
      <c r="B11" t="s">
        <v>23</v>
      </c>
      <c r="C11">
        <v>312016.94</v>
      </c>
      <c r="D11">
        <v>170101.34</v>
      </c>
      <c r="E11">
        <v>0</v>
      </c>
      <c r="F11">
        <v>179089</v>
      </c>
      <c r="G11">
        <v>0</v>
      </c>
      <c r="H11">
        <v>170101</v>
      </c>
      <c r="I11">
        <v>0</v>
      </c>
      <c r="J11">
        <v>192783</v>
      </c>
      <c r="K11">
        <v>171802</v>
      </c>
      <c r="L11">
        <f>SUM(Table24[[#This Row],[NOV PYMT]:[MARCH PYMT]])</f>
        <v>883876.34</v>
      </c>
      <c r="M11">
        <v>312016.94</v>
      </c>
      <c r="N11">
        <v>1195893.28</v>
      </c>
    </row>
    <row r="12" spans="1:14" x14ac:dyDescent="0.3">
      <c r="A12">
        <v>147</v>
      </c>
      <c r="B12" t="s">
        <v>24</v>
      </c>
      <c r="C12">
        <v>2540562.69</v>
      </c>
      <c r="D12">
        <v>1312429</v>
      </c>
      <c r="E12">
        <v>0</v>
      </c>
      <c r="F12">
        <v>1457627</v>
      </c>
      <c r="G12">
        <v>0</v>
      </c>
      <c r="H12">
        <v>1385028</v>
      </c>
      <c r="I12">
        <v>0</v>
      </c>
      <c r="J12">
        <v>1569700</v>
      </c>
      <c r="K12">
        <v>1398878</v>
      </c>
      <c r="L12">
        <f>SUM(Table24[[#This Row],[NOV PYMT]:[MARCH PYMT]])</f>
        <v>7123662</v>
      </c>
      <c r="M12">
        <v>2540562.69</v>
      </c>
      <c r="N12">
        <v>9664224.6899999995</v>
      </c>
    </row>
    <row r="13" spans="1:14" x14ac:dyDescent="0.3">
      <c r="A13">
        <v>154</v>
      </c>
      <c r="B13" t="s">
        <v>25</v>
      </c>
      <c r="C13">
        <v>167983.74</v>
      </c>
      <c r="D13">
        <v>91579.3</v>
      </c>
      <c r="E13">
        <v>0</v>
      </c>
      <c r="F13">
        <v>96418</v>
      </c>
      <c r="G13">
        <v>0</v>
      </c>
      <c r="H13">
        <v>91580</v>
      </c>
      <c r="I13">
        <v>0</v>
      </c>
      <c r="J13">
        <v>103789</v>
      </c>
      <c r="K13">
        <v>92495</v>
      </c>
      <c r="L13">
        <f>SUM(Table24[[#This Row],[NOV PYMT]:[MARCH PYMT]])</f>
        <v>475861.3</v>
      </c>
      <c r="M13">
        <v>167983.74</v>
      </c>
      <c r="N13">
        <v>643845.04</v>
      </c>
    </row>
    <row r="14" spans="1:14" x14ac:dyDescent="0.3">
      <c r="A14">
        <v>161</v>
      </c>
      <c r="B14" t="s">
        <v>26</v>
      </c>
      <c r="C14">
        <v>31484.39</v>
      </c>
      <c r="D14">
        <v>16990.07</v>
      </c>
      <c r="E14">
        <v>0</v>
      </c>
      <c r="F14">
        <v>18258</v>
      </c>
      <c r="G14">
        <v>0</v>
      </c>
      <c r="H14">
        <v>17175</v>
      </c>
      <c r="I14">
        <v>0</v>
      </c>
      <c r="J14">
        <v>19424</v>
      </c>
      <c r="K14">
        <v>17337</v>
      </c>
      <c r="L14">
        <f>SUM(Table24[[#This Row],[NOV PYMT]:[MARCH PYMT]])</f>
        <v>89184.07</v>
      </c>
      <c r="M14">
        <v>31484.39</v>
      </c>
      <c r="N14">
        <v>120668.46</v>
      </c>
    </row>
    <row r="15" spans="1:14" x14ac:dyDescent="0.3">
      <c r="A15">
        <v>2450</v>
      </c>
      <c r="B15" t="s">
        <v>27</v>
      </c>
      <c r="C15">
        <v>191027.29</v>
      </c>
      <c r="D15">
        <v>104141.69</v>
      </c>
      <c r="E15">
        <v>0</v>
      </c>
      <c r="F15">
        <v>109644</v>
      </c>
      <c r="G15">
        <v>0</v>
      </c>
      <c r="H15">
        <v>104142</v>
      </c>
      <c r="I15">
        <v>0</v>
      </c>
      <c r="J15">
        <v>118027</v>
      </c>
      <c r="K15">
        <v>105184</v>
      </c>
      <c r="L15">
        <f>SUM(Table24[[#This Row],[NOV PYMT]:[MARCH PYMT]])</f>
        <v>541138.68999999994</v>
      </c>
      <c r="M15">
        <v>191027.29</v>
      </c>
      <c r="N15">
        <v>732165.98</v>
      </c>
    </row>
    <row r="16" spans="1:14" x14ac:dyDescent="0.3">
      <c r="A16">
        <v>170</v>
      </c>
      <c r="B16" t="s">
        <v>28</v>
      </c>
      <c r="C16">
        <v>202958.06</v>
      </c>
      <c r="D16">
        <v>128863.57</v>
      </c>
      <c r="E16">
        <v>0</v>
      </c>
      <c r="F16">
        <v>119199</v>
      </c>
      <c r="G16">
        <v>0</v>
      </c>
      <c r="H16">
        <v>120627</v>
      </c>
      <c r="I16">
        <v>0</v>
      </c>
      <c r="J16">
        <v>95452</v>
      </c>
      <c r="K16">
        <v>111752</v>
      </c>
      <c r="L16">
        <f>SUM(Table24[[#This Row],[NOV PYMT]:[MARCH PYMT]])</f>
        <v>575893.57000000007</v>
      </c>
      <c r="M16">
        <v>202958.06</v>
      </c>
      <c r="N16">
        <v>778851.63000000012</v>
      </c>
    </row>
    <row r="17" spans="1:14" x14ac:dyDescent="0.3">
      <c r="A17">
        <v>182</v>
      </c>
      <c r="B17" t="s">
        <v>29</v>
      </c>
      <c r="C17">
        <v>368902.84</v>
      </c>
      <c r="D17">
        <v>201599.96</v>
      </c>
      <c r="E17">
        <v>0</v>
      </c>
      <c r="F17">
        <v>0</v>
      </c>
      <c r="G17">
        <v>212251</v>
      </c>
      <c r="H17">
        <v>200138</v>
      </c>
      <c r="I17">
        <v>0</v>
      </c>
      <c r="J17">
        <v>227925</v>
      </c>
      <c r="K17">
        <v>203124</v>
      </c>
      <c r="L17">
        <f>SUM(Table24[[#This Row],[NOV PYMT]:[MARCH PYMT]])</f>
        <v>1045037.96</v>
      </c>
      <c r="M17">
        <v>368902.84</v>
      </c>
      <c r="N17">
        <v>1413940.8</v>
      </c>
    </row>
    <row r="18" spans="1:14" x14ac:dyDescent="0.3">
      <c r="A18">
        <v>196</v>
      </c>
      <c r="B18" t="s">
        <v>30</v>
      </c>
      <c r="C18">
        <v>114</v>
      </c>
      <c r="D18">
        <v>62.19</v>
      </c>
      <c r="E18">
        <v>0</v>
      </c>
      <c r="F18">
        <v>66</v>
      </c>
      <c r="G18">
        <v>0</v>
      </c>
      <c r="H18">
        <v>62</v>
      </c>
      <c r="I18">
        <v>0</v>
      </c>
      <c r="J18">
        <v>70</v>
      </c>
      <c r="K18">
        <v>63</v>
      </c>
      <c r="L18">
        <f>SUM(Table24[[#This Row],[NOV PYMT]:[MARCH PYMT]])</f>
        <v>323.19</v>
      </c>
      <c r="M18">
        <v>114</v>
      </c>
      <c r="N18">
        <v>437.19</v>
      </c>
    </row>
    <row r="19" spans="1:14" x14ac:dyDescent="0.3">
      <c r="A19">
        <v>203</v>
      </c>
      <c r="B19" t="s">
        <v>31</v>
      </c>
      <c r="C19">
        <v>55575.92</v>
      </c>
      <c r="D19">
        <v>34169.269999999997</v>
      </c>
      <c r="E19">
        <v>0</v>
      </c>
      <c r="F19">
        <v>35975</v>
      </c>
      <c r="G19">
        <v>0</v>
      </c>
      <c r="H19">
        <v>34169</v>
      </c>
      <c r="I19">
        <v>0</v>
      </c>
      <c r="J19">
        <v>22724</v>
      </c>
      <c r="K19">
        <v>30602</v>
      </c>
      <c r="L19">
        <f>SUM(Table24[[#This Row],[NOV PYMT]:[MARCH PYMT]])</f>
        <v>157639.26999999999</v>
      </c>
      <c r="M19">
        <v>55575.92</v>
      </c>
      <c r="N19">
        <v>213215.19</v>
      </c>
    </row>
    <row r="20" spans="1:14" x14ac:dyDescent="0.3">
      <c r="A20">
        <v>217</v>
      </c>
      <c r="B20" t="s">
        <v>32</v>
      </c>
      <c r="C20">
        <v>62930.78</v>
      </c>
      <c r="D20">
        <v>34307.730000000003</v>
      </c>
      <c r="E20">
        <v>0</v>
      </c>
      <c r="F20">
        <v>36121</v>
      </c>
      <c r="G20">
        <v>0</v>
      </c>
      <c r="H20">
        <v>34308</v>
      </c>
      <c r="I20">
        <v>0</v>
      </c>
      <c r="J20">
        <v>38881</v>
      </c>
      <c r="K20">
        <v>34650</v>
      </c>
      <c r="L20">
        <f>SUM(Table24[[#This Row],[NOV PYMT]:[MARCH PYMT]])</f>
        <v>178267.73</v>
      </c>
      <c r="M20">
        <v>62930.78</v>
      </c>
      <c r="N20">
        <v>241198.51</v>
      </c>
    </row>
    <row r="21" spans="1:14" x14ac:dyDescent="0.3">
      <c r="A21">
        <v>231</v>
      </c>
      <c r="B21" t="s">
        <v>33</v>
      </c>
      <c r="C21">
        <v>246501.22</v>
      </c>
      <c r="D21">
        <v>135558.9</v>
      </c>
      <c r="E21">
        <v>0</v>
      </c>
      <c r="F21">
        <v>140371</v>
      </c>
      <c r="G21">
        <v>0</v>
      </c>
      <c r="H21">
        <v>134384</v>
      </c>
      <c r="I21">
        <v>0</v>
      </c>
      <c r="J21">
        <v>152302</v>
      </c>
      <c r="K21">
        <v>135729</v>
      </c>
      <c r="L21">
        <f>SUM(Table24[[#This Row],[NOV PYMT]:[MARCH PYMT]])</f>
        <v>698344.9</v>
      </c>
      <c r="M21">
        <v>246501.22</v>
      </c>
      <c r="N21">
        <v>944846.12</v>
      </c>
    </row>
    <row r="22" spans="1:14" x14ac:dyDescent="0.3">
      <c r="A22">
        <v>245</v>
      </c>
      <c r="B22" t="s">
        <v>34</v>
      </c>
      <c r="C22">
        <v>79254.460000000006</v>
      </c>
      <c r="D22">
        <v>43206.15</v>
      </c>
      <c r="E22">
        <v>0</v>
      </c>
      <c r="F22">
        <v>45490</v>
      </c>
      <c r="G22">
        <v>0</v>
      </c>
      <c r="H22">
        <v>43206</v>
      </c>
      <c r="I22">
        <v>0</v>
      </c>
      <c r="J22">
        <v>48967</v>
      </c>
      <c r="K22">
        <v>43636</v>
      </c>
      <c r="L22">
        <f>SUM(Table24[[#This Row],[NOV PYMT]:[MARCH PYMT]])</f>
        <v>224505.15</v>
      </c>
      <c r="M22">
        <v>79254.460000000006</v>
      </c>
      <c r="N22">
        <v>303759.61</v>
      </c>
    </row>
    <row r="23" spans="1:14" x14ac:dyDescent="0.3">
      <c r="A23">
        <v>280</v>
      </c>
      <c r="B23" t="s">
        <v>35</v>
      </c>
      <c r="C23">
        <v>441589.43</v>
      </c>
      <c r="D23">
        <v>241396.71</v>
      </c>
      <c r="E23">
        <v>0</v>
      </c>
      <c r="F23">
        <v>252835</v>
      </c>
      <c r="G23">
        <v>0</v>
      </c>
      <c r="H23">
        <v>240739</v>
      </c>
      <c r="I23">
        <v>0</v>
      </c>
      <c r="J23">
        <v>272838</v>
      </c>
      <c r="K23">
        <v>243146</v>
      </c>
      <c r="L23">
        <f>SUM(Table24[[#This Row],[NOV PYMT]:[MARCH PYMT]])</f>
        <v>1250954.71</v>
      </c>
      <c r="M23">
        <v>441589.43</v>
      </c>
      <c r="N23">
        <v>1692544.14</v>
      </c>
    </row>
    <row r="24" spans="1:14" x14ac:dyDescent="0.3">
      <c r="A24">
        <v>287</v>
      </c>
      <c r="B24" t="s">
        <v>36</v>
      </c>
      <c r="C24">
        <v>44206.14</v>
      </c>
      <c r="D24">
        <v>24099.39</v>
      </c>
      <c r="E24">
        <v>0</v>
      </c>
      <c r="F24">
        <v>25373</v>
      </c>
      <c r="G24">
        <v>0</v>
      </c>
      <c r="H24">
        <v>24099</v>
      </c>
      <c r="I24">
        <v>0</v>
      </c>
      <c r="J24">
        <v>27313</v>
      </c>
      <c r="K24">
        <v>24340</v>
      </c>
      <c r="L24">
        <f>SUM(Table24[[#This Row],[NOV PYMT]:[MARCH PYMT]])</f>
        <v>125224.39</v>
      </c>
      <c r="M24">
        <v>44206.14</v>
      </c>
      <c r="N24">
        <v>169430.53</v>
      </c>
    </row>
    <row r="25" spans="1:14" x14ac:dyDescent="0.3">
      <c r="A25">
        <v>308</v>
      </c>
      <c r="B25" t="s">
        <v>37</v>
      </c>
      <c r="C25">
        <v>194652.22</v>
      </c>
      <c r="D25">
        <v>106117.25</v>
      </c>
      <c r="E25">
        <v>0</v>
      </c>
      <c r="F25">
        <v>111723</v>
      </c>
      <c r="G25">
        <v>0</v>
      </c>
      <c r="H25">
        <v>106118</v>
      </c>
      <c r="I25">
        <v>0</v>
      </c>
      <c r="J25">
        <v>120266</v>
      </c>
      <c r="K25">
        <v>107179</v>
      </c>
      <c r="L25">
        <f>SUM(Table24[[#This Row],[NOV PYMT]:[MARCH PYMT]])</f>
        <v>551403.25</v>
      </c>
      <c r="M25">
        <v>194652.22</v>
      </c>
      <c r="N25">
        <v>746055.47</v>
      </c>
    </row>
    <row r="26" spans="1:14" x14ac:dyDescent="0.3">
      <c r="A26">
        <v>315</v>
      </c>
      <c r="B26" t="s">
        <v>38</v>
      </c>
      <c r="C26">
        <v>196774.18</v>
      </c>
      <c r="D26">
        <v>107274.13</v>
      </c>
      <c r="E26">
        <v>0</v>
      </c>
      <c r="F26">
        <v>112942</v>
      </c>
      <c r="G26">
        <v>0</v>
      </c>
      <c r="H26">
        <v>107274</v>
      </c>
      <c r="I26">
        <v>0</v>
      </c>
      <c r="J26">
        <v>121579</v>
      </c>
      <c r="K26">
        <v>108345</v>
      </c>
      <c r="L26">
        <f>SUM(Table24[[#This Row],[NOV PYMT]:[MARCH PYMT]])</f>
        <v>557414.13</v>
      </c>
      <c r="M26">
        <v>196774.18</v>
      </c>
      <c r="N26">
        <v>754188.31</v>
      </c>
    </row>
    <row r="27" spans="1:14" x14ac:dyDescent="0.3">
      <c r="A27">
        <v>336</v>
      </c>
      <c r="B27" t="s">
        <v>39</v>
      </c>
      <c r="C27">
        <v>511726.07</v>
      </c>
      <c r="D27">
        <v>283900.03999999998</v>
      </c>
      <c r="E27">
        <v>0</v>
      </c>
      <c r="F27">
        <v>293568</v>
      </c>
      <c r="G27">
        <v>0</v>
      </c>
      <c r="H27">
        <v>278975</v>
      </c>
      <c r="I27">
        <v>0</v>
      </c>
      <c r="J27">
        <v>144385</v>
      </c>
      <c r="K27">
        <v>453552</v>
      </c>
      <c r="L27">
        <f>SUM(Table24[[#This Row],[NOV PYMT]:[MARCH PYMT]])</f>
        <v>1454380.04</v>
      </c>
      <c r="M27">
        <v>511726.07</v>
      </c>
      <c r="N27">
        <v>1966106.11</v>
      </c>
    </row>
    <row r="28" spans="1:14" x14ac:dyDescent="0.3">
      <c r="A28">
        <v>4263</v>
      </c>
      <c r="B28" t="s">
        <v>40</v>
      </c>
      <c r="C28">
        <v>42662.17</v>
      </c>
      <c r="D28">
        <v>25886.54</v>
      </c>
      <c r="E28">
        <v>0</v>
      </c>
      <c r="F28">
        <v>21999</v>
      </c>
      <c r="G28">
        <v>0</v>
      </c>
      <c r="H28">
        <v>23259</v>
      </c>
      <c r="I28">
        <v>0</v>
      </c>
      <c r="J28">
        <v>26362</v>
      </c>
      <c r="K28">
        <v>23492</v>
      </c>
      <c r="L28">
        <f>SUM(Table24[[#This Row],[NOV PYMT]:[MARCH PYMT]])</f>
        <v>120998.54000000001</v>
      </c>
      <c r="M28">
        <v>42662.17</v>
      </c>
      <c r="N28">
        <v>163660.71000000002</v>
      </c>
    </row>
    <row r="29" spans="1:14" x14ac:dyDescent="0.3">
      <c r="A29">
        <v>350</v>
      </c>
      <c r="B29" t="s">
        <v>41</v>
      </c>
      <c r="C29">
        <v>85556.34</v>
      </c>
      <c r="D29">
        <v>46643.09</v>
      </c>
      <c r="E29">
        <v>0</v>
      </c>
      <c r="F29">
        <v>49107</v>
      </c>
      <c r="G29">
        <v>0</v>
      </c>
      <c r="H29">
        <v>46643</v>
      </c>
      <c r="I29">
        <v>0</v>
      </c>
      <c r="J29">
        <v>52862</v>
      </c>
      <c r="K29">
        <v>47110</v>
      </c>
      <c r="L29">
        <f>SUM(Table24[[#This Row],[NOV PYMT]:[MARCH PYMT]])</f>
        <v>242365.09</v>
      </c>
      <c r="M29">
        <v>85556.34</v>
      </c>
      <c r="N29">
        <v>327921.43</v>
      </c>
    </row>
    <row r="30" spans="1:14" x14ac:dyDescent="0.3">
      <c r="A30">
        <v>364</v>
      </c>
      <c r="B30" t="s">
        <v>42</v>
      </c>
      <c r="C30">
        <v>40063.22</v>
      </c>
      <c r="D30">
        <v>22359.09</v>
      </c>
      <c r="E30">
        <v>0</v>
      </c>
      <c r="F30">
        <v>22505</v>
      </c>
      <c r="G30">
        <v>0</v>
      </c>
      <c r="H30">
        <v>21842</v>
      </c>
      <c r="I30">
        <v>0</v>
      </c>
      <c r="J30">
        <v>24753</v>
      </c>
      <c r="K30">
        <v>22062</v>
      </c>
      <c r="L30">
        <f>SUM(Table24[[#This Row],[NOV PYMT]:[MARCH PYMT]])</f>
        <v>113521.09</v>
      </c>
      <c r="M30">
        <v>40063.22</v>
      </c>
      <c r="N30">
        <v>153584.31</v>
      </c>
    </row>
    <row r="31" spans="1:14" x14ac:dyDescent="0.3">
      <c r="A31">
        <v>413</v>
      </c>
      <c r="B31" t="s">
        <v>43</v>
      </c>
      <c r="C31">
        <v>1161152.46</v>
      </c>
      <c r="D31">
        <v>634636.74</v>
      </c>
      <c r="E31">
        <v>0</v>
      </c>
      <c r="F31">
        <v>664934</v>
      </c>
      <c r="G31">
        <v>0</v>
      </c>
      <c r="H31">
        <v>633020</v>
      </c>
      <c r="I31">
        <v>0</v>
      </c>
      <c r="J31">
        <v>717423</v>
      </c>
      <c r="K31">
        <v>639349</v>
      </c>
      <c r="L31">
        <f>SUM(Table24[[#This Row],[NOV PYMT]:[MARCH PYMT]])</f>
        <v>3289362.74</v>
      </c>
      <c r="M31">
        <v>1161152.46</v>
      </c>
      <c r="N31">
        <v>4450515.2</v>
      </c>
    </row>
    <row r="32" spans="1:14" x14ac:dyDescent="0.3">
      <c r="A32">
        <v>422</v>
      </c>
      <c r="B32" t="s">
        <v>44</v>
      </c>
      <c r="C32">
        <v>182815.45</v>
      </c>
      <c r="D32">
        <v>99663.65</v>
      </c>
      <c r="E32">
        <v>0</v>
      </c>
      <c r="F32">
        <v>104930</v>
      </c>
      <c r="G32">
        <v>0</v>
      </c>
      <c r="H32">
        <v>99663</v>
      </c>
      <c r="I32">
        <v>0</v>
      </c>
      <c r="J32">
        <v>112952</v>
      </c>
      <c r="K32">
        <v>100660</v>
      </c>
      <c r="L32">
        <f>SUM(Table24[[#This Row],[NOV PYMT]:[MARCH PYMT]])</f>
        <v>517868.65</v>
      </c>
      <c r="M32">
        <v>182815.45</v>
      </c>
      <c r="N32">
        <v>700684.10000000009</v>
      </c>
    </row>
    <row r="33" spans="1:14" x14ac:dyDescent="0.3">
      <c r="A33">
        <v>427</v>
      </c>
      <c r="B33" t="s">
        <v>45</v>
      </c>
      <c r="C33">
        <v>23404.55</v>
      </c>
      <c r="D33">
        <v>12760.35</v>
      </c>
      <c r="E33">
        <v>0</v>
      </c>
      <c r="F33">
        <v>13435</v>
      </c>
      <c r="G33">
        <v>0</v>
      </c>
      <c r="H33">
        <v>12760</v>
      </c>
      <c r="I33">
        <v>0</v>
      </c>
      <c r="J33">
        <v>14461</v>
      </c>
      <c r="K33">
        <v>12889</v>
      </c>
      <c r="L33">
        <f>SUM(Table24[[#This Row],[NOV PYMT]:[MARCH PYMT]])</f>
        <v>66305.350000000006</v>
      </c>
      <c r="M33">
        <v>23404.55</v>
      </c>
      <c r="N33">
        <v>89709.900000000009</v>
      </c>
    </row>
    <row r="34" spans="1:14" x14ac:dyDescent="0.3">
      <c r="A34">
        <v>434</v>
      </c>
      <c r="B34" t="s">
        <v>46</v>
      </c>
      <c r="C34">
        <v>171507.67</v>
      </c>
      <c r="D34">
        <v>93500.67</v>
      </c>
      <c r="E34">
        <v>0</v>
      </c>
      <c r="F34">
        <v>98441</v>
      </c>
      <c r="G34">
        <v>0</v>
      </c>
      <c r="H34">
        <v>0</v>
      </c>
      <c r="I34">
        <v>93501</v>
      </c>
      <c r="J34">
        <v>105966</v>
      </c>
      <c r="K34">
        <v>94437</v>
      </c>
      <c r="L34">
        <f>SUM(Table24[[#This Row],[NOV PYMT]:[MARCH PYMT]])</f>
        <v>485845.67</v>
      </c>
      <c r="M34">
        <v>171507.67</v>
      </c>
      <c r="N34">
        <v>657353.34</v>
      </c>
    </row>
    <row r="35" spans="1:14" x14ac:dyDescent="0.3">
      <c r="A35">
        <v>6013</v>
      </c>
      <c r="B35" t="s">
        <v>47</v>
      </c>
      <c r="C35">
        <v>37968.26</v>
      </c>
      <c r="D35">
        <v>20699.419999999998</v>
      </c>
      <c r="E35">
        <v>0</v>
      </c>
      <c r="F35">
        <v>21793</v>
      </c>
      <c r="G35">
        <v>0</v>
      </c>
      <c r="H35">
        <v>20700</v>
      </c>
      <c r="I35">
        <v>0</v>
      </c>
      <c r="J35">
        <v>23458</v>
      </c>
      <c r="K35">
        <v>20908</v>
      </c>
      <c r="L35">
        <f>SUM(Table24[[#This Row],[NOV PYMT]:[MARCH PYMT]])</f>
        <v>107558.42</v>
      </c>
      <c r="M35">
        <v>37968.26</v>
      </c>
      <c r="N35">
        <v>145526.68</v>
      </c>
    </row>
    <row r="36" spans="1:14" x14ac:dyDescent="0.3">
      <c r="A36">
        <v>441</v>
      </c>
      <c r="B36" t="s">
        <v>48</v>
      </c>
      <c r="C36">
        <v>42088.18</v>
      </c>
      <c r="D36">
        <v>22945.759999999998</v>
      </c>
      <c r="E36">
        <v>0</v>
      </c>
      <c r="F36">
        <v>24158</v>
      </c>
      <c r="G36">
        <v>0</v>
      </c>
      <c r="H36">
        <v>22946</v>
      </c>
      <c r="I36">
        <v>0</v>
      </c>
      <c r="J36">
        <v>26005</v>
      </c>
      <c r="K36">
        <v>23176</v>
      </c>
      <c r="L36">
        <f>SUM(Table24[[#This Row],[NOV PYMT]:[MARCH PYMT]])</f>
        <v>119230.76</v>
      </c>
      <c r="M36">
        <v>42088.18</v>
      </c>
      <c r="N36">
        <v>161318.94</v>
      </c>
    </row>
    <row r="37" spans="1:14" x14ac:dyDescent="0.3">
      <c r="A37">
        <v>2240</v>
      </c>
      <c r="B37" t="s">
        <v>49</v>
      </c>
      <c r="C37">
        <v>54672.94</v>
      </c>
      <c r="D37">
        <v>29804.34</v>
      </c>
      <c r="E37">
        <v>0</v>
      </c>
      <c r="F37">
        <v>31379</v>
      </c>
      <c r="G37">
        <v>0</v>
      </c>
      <c r="H37">
        <v>29804</v>
      </c>
      <c r="I37">
        <v>0</v>
      </c>
      <c r="J37">
        <v>33779</v>
      </c>
      <c r="K37">
        <v>30101</v>
      </c>
      <c r="L37">
        <f>SUM(Table24[[#This Row],[NOV PYMT]:[MARCH PYMT]])</f>
        <v>154867.34</v>
      </c>
      <c r="M37">
        <v>54672.94</v>
      </c>
      <c r="N37">
        <v>209540.28</v>
      </c>
    </row>
    <row r="38" spans="1:14" x14ac:dyDescent="0.3">
      <c r="A38">
        <v>476</v>
      </c>
      <c r="B38" t="s">
        <v>50</v>
      </c>
      <c r="C38">
        <v>321869.75</v>
      </c>
      <c r="D38">
        <v>175472.08</v>
      </c>
      <c r="E38">
        <v>0</v>
      </c>
      <c r="F38">
        <v>184742</v>
      </c>
      <c r="G38">
        <v>0</v>
      </c>
      <c r="H38">
        <v>175472</v>
      </c>
      <c r="I38">
        <v>0</v>
      </c>
      <c r="J38">
        <v>198868</v>
      </c>
      <c r="K38">
        <v>177227</v>
      </c>
      <c r="L38">
        <f>SUM(Table24[[#This Row],[NOV PYMT]:[MARCH PYMT]])</f>
        <v>911781.08</v>
      </c>
      <c r="M38">
        <v>321869.75</v>
      </c>
      <c r="N38">
        <v>1233650.83</v>
      </c>
    </row>
    <row r="39" spans="1:14" x14ac:dyDescent="0.3">
      <c r="A39">
        <v>485</v>
      </c>
      <c r="B39" t="s">
        <v>51</v>
      </c>
      <c r="C39">
        <v>65735.72</v>
      </c>
      <c r="D39">
        <v>45098.19</v>
      </c>
      <c r="E39">
        <v>0</v>
      </c>
      <c r="F39">
        <v>47480</v>
      </c>
      <c r="G39">
        <v>0</v>
      </c>
      <c r="H39">
        <v>45098</v>
      </c>
      <c r="I39">
        <v>0</v>
      </c>
      <c r="J39">
        <v>51112</v>
      </c>
      <c r="K39">
        <v>45550</v>
      </c>
      <c r="L39">
        <f>SUM(Table24[[#This Row],[NOV PYMT]:[MARCH PYMT]])</f>
        <v>234338.19</v>
      </c>
      <c r="M39">
        <v>65735.72</v>
      </c>
      <c r="N39">
        <v>300073.91000000003</v>
      </c>
    </row>
    <row r="40" spans="1:14" x14ac:dyDescent="0.3">
      <c r="A40">
        <v>497</v>
      </c>
      <c r="B40" t="s">
        <v>52</v>
      </c>
      <c r="C40">
        <v>161824.85999999999</v>
      </c>
      <c r="D40">
        <v>88233.63</v>
      </c>
      <c r="E40">
        <v>0</v>
      </c>
      <c r="F40">
        <v>92883</v>
      </c>
      <c r="G40">
        <v>0</v>
      </c>
      <c r="H40">
        <v>88221</v>
      </c>
      <c r="I40">
        <v>0</v>
      </c>
      <c r="J40">
        <v>99984</v>
      </c>
      <c r="K40">
        <v>89104</v>
      </c>
      <c r="L40">
        <f>SUM(Table24[[#This Row],[NOV PYMT]:[MARCH PYMT]])</f>
        <v>458425.63</v>
      </c>
      <c r="M40">
        <v>161824.85999999999</v>
      </c>
      <c r="N40">
        <v>620250.49</v>
      </c>
    </row>
    <row r="41" spans="1:14" x14ac:dyDescent="0.3">
      <c r="A41">
        <v>602</v>
      </c>
      <c r="B41" t="s">
        <v>53</v>
      </c>
      <c r="C41">
        <v>92524.2</v>
      </c>
      <c r="D41">
        <v>39634</v>
      </c>
      <c r="E41">
        <v>0</v>
      </c>
      <c r="F41">
        <v>44055</v>
      </c>
      <c r="G41">
        <v>0</v>
      </c>
      <c r="H41">
        <v>41844</v>
      </c>
      <c r="I41">
        <v>0</v>
      </c>
      <c r="J41">
        <v>47425</v>
      </c>
      <c r="K41">
        <v>86477</v>
      </c>
      <c r="L41">
        <f>SUM(Table24[[#This Row],[NOV PYMT]:[MARCH PYMT]])</f>
        <v>259435</v>
      </c>
      <c r="M41">
        <v>92524.2</v>
      </c>
      <c r="N41">
        <v>351959.2</v>
      </c>
    </row>
    <row r="42" spans="1:14" x14ac:dyDescent="0.3">
      <c r="A42">
        <v>609</v>
      </c>
      <c r="B42" t="s">
        <v>54</v>
      </c>
      <c r="C42">
        <v>159906.9</v>
      </c>
      <c r="D42">
        <v>87175.12</v>
      </c>
      <c r="E42">
        <v>0</v>
      </c>
      <c r="F42">
        <v>0</v>
      </c>
      <c r="G42">
        <v>91781</v>
      </c>
      <c r="H42">
        <v>87176</v>
      </c>
      <c r="I42">
        <v>0</v>
      </c>
      <c r="J42">
        <v>98797</v>
      </c>
      <c r="K42">
        <v>88047</v>
      </c>
      <c r="L42">
        <f>SUM(Table24[[#This Row],[NOV PYMT]:[MARCH PYMT]])</f>
        <v>452976.12</v>
      </c>
      <c r="M42">
        <v>159906.9</v>
      </c>
      <c r="N42">
        <v>612883.02</v>
      </c>
    </row>
    <row r="43" spans="1:14" x14ac:dyDescent="0.3">
      <c r="A43">
        <v>623</v>
      </c>
      <c r="B43" t="s">
        <v>55</v>
      </c>
      <c r="C43">
        <v>57661.88</v>
      </c>
      <c r="D43">
        <v>31435.41</v>
      </c>
      <c r="E43">
        <v>0</v>
      </c>
      <c r="F43">
        <v>33096</v>
      </c>
      <c r="G43">
        <v>0</v>
      </c>
      <c r="H43">
        <v>31435</v>
      </c>
      <c r="I43">
        <v>0</v>
      </c>
      <c r="J43">
        <v>35627</v>
      </c>
      <c r="K43">
        <v>31749</v>
      </c>
      <c r="L43">
        <f>SUM(Table24[[#This Row],[NOV PYMT]:[MARCH PYMT]])</f>
        <v>163342.41</v>
      </c>
      <c r="M43">
        <v>57661.88</v>
      </c>
      <c r="N43">
        <v>221004.29</v>
      </c>
    </row>
    <row r="44" spans="1:14" x14ac:dyDescent="0.3">
      <c r="A44">
        <v>637</v>
      </c>
      <c r="B44" t="s">
        <v>56</v>
      </c>
      <c r="C44">
        <v>118448.7</v>
      </c>
      <c r="D44">
        <v>64577.94</v>
      </c>
      <c r="E44">
        <v>0</v>
      </c>
      <c r="F44">
        <v>67986</v>
      </c>
      <c r="G44">
        <v>0</v>
      </c>
      <c r="H44">
        <v>64573</v>
      </c>
      <c r="I44">
        <v>0</v>
      </c>
      <c r="J44">
        <v>73185</v>
      </c>
      <c r="K44">
        <v>65219</v>
      </c>
      <c r="L44">
        <f>SUM(Table24[[#This Row],[NOV PYMT]:[MARCH PYMT]])</f>
        <v>335540.94</v>
      </c>
      <c r="M44">
        <v>118448.7</v>
      </c>
      <c r="N44">
        <v>453989.64</v>
      </c>
    </row>
    <row r="45" spans="1:14" x14ac:dyDescent="0.3">
      <c r="A45">
        <v>657</v>
      </c>
      <c r="B45" t="s">
        <v>57</v>
      </c>
      <c r="C45">
        <v>7441.86</v>
      </c>
      <c r="D45">
        <v>4056.66</v>
      </c>
      <c r="E45">
        <v>0</v>
      </c>
      <c r="F45">
        <v>4272</v>
      </c>
      <c r="G45">
        <v>0</v>
      </c>
      <c r="H45">
        <v>4056</v>
      </c>
      <c r="I45">
        <v>0</v>
      </c>
      <c r="J45">
        <v>4598</v>
      </c>
      <c r="K45">
        <v>4096</v>
      </c>
      <c r="L45">
        <f>SUM(Table24[[#This Row],[NOV PYMT]:[MARCH PYMT]])</f>
        <v>21078.66</v>
      </c>
      <c r="M45">
        <v>7441.86</v>
      </c>
      <c r="N45">
        <v>28520.52</v>
      </c>
    </row>
    <row r="46" spans="1:14" x14ac:dyDescent="0.3">
      <c r="A46">
        <v>658</v>
      </c>
      <c r="B46" t="s">
        <v>58</v>
      </c>
      <c r="C46">
        <v>96698.12</v>
      </c>
      <c r="D46">
        <v>52717.46</v>
      </c>
      <c r="E46">
        <v>0</v>
      </c>
      <c r="F46">
        <v>55503</v>
      </c>
      <c r="G46">
        <v>0</v>
      </c>
      <c r="H46">
        <v>52717</v>
      </c>
      <c r="I46">
        <v>0</v>
      </c>
      <c r="J46">
        <v>59747</v>
      </c>
      <c r="K46">
        <v>53245</v>
      </c>
      <c r="L46">
        <f>SUM(Table24[[#This Row],[NOV PYMT]:[MARCH PYMT]])</f>
        <v>273929.45999999996</v>
      </c>
      <c r="M46">
        <v>96698.12</v>
      </c>
      <c r="N46">
        <v>370627.57999999996</v>
      </c>
    </row>
    <row r="47" spans="1:14" x14ac:dyDescent="0.3">
      <c r="A47">
        <v>665</v>
      </c>
      <c r="B47" t="s">
        <v>59</v>
      </c>
      <c r="C47">
        <v>122342.63</v>
      </c>
      <c r="D47">
        <v>68703.14</v>
      </c>
      <c r="E47">
        <v>0</v>
      </c>
      <c r="F47">
        <v>68321</v>
      </c>
      <c r="G47">
        <v>0</v>
      </c>
      <c r="H47">
        <v>66697</v>
      </c>
      <c r="I47">
        <v>0</v>
      </c>
      <c r="J47">
        <v>75588</v>
      </c>
      <c r="K47">
        <v>67364</v>
      </c>
      <c r="L47">
        <f>SUM(Table24[[#This Row],[NOV PYMT]:[MARCH PYMT]])</f>
        <v>346673.14</v>
      </c>
      <c r="M47">
        <v>122342.63</v>
      </c>
      <c r="N47">
        <v>469015.77</v>
      </c>
    </row>
    <row r="48" spans="1:14" x14ac:dyDescent="0.3">
      <c r="A48">
        <v>700</v>
      </c>
      <c r="B48" t="s">
        <v>60</v>
      </c>
      <c r="C48">
        <v>156150.97</v>
      </c>
      <c r="D48">
        <v>85128.35</v>
      </c>
      <c r="E48">
        <v>0</v>
      </c>
      <c r="F48">
        <v>89626</v>
      </c>
      <c r="G48">
        <v>0</v>
      </c>
      <c r="H48">
        <v>85128</v>
      </c>
      <c r="I48">
        <v>0</v>
      </c>
      <c r="J48">
        <v>96480</v>
      </c>
      <c r="K48">
        <v>85978</v>
      </c>
      <c r="L48">
        <f>SUM(Table24[[#This Row],[NOV PYMT]:[MARCH PYMT]])</f>
        <v>442340.35</v>
      </c>
      <c r="M48">
        <v>156150.97</v>
      </c>
      <c r="N48">
        <v>598491.31999999995</v>
      </c>
    </row>
    <row r="49" spans="1:14" x14ac:dyDescent="0.3">
      <c r="A49">
        <v>6905</v>
      </c>
      <c r="B49" t="s">
        <v>61</v>
      </c>
      <c r="C49">
        <v>458097.11</v>
      </c>
      <c r="D49">
        <v>249739.66</v>
      </c>
      <c r="E49">
        <v>0</v>
      </c>
      <c r="F49">
        <v>262934</v>
      </c>
      <c r="G49">
        <v>0</v>
      </c>
      <c r="H49">
        <v>249740</v>
      </c>
      <c r="I49">
        <v>0</v>
      </c>
      <c r="J49">
        <v>283038</v>
      </c>
      <c r="K49">
        <v>252238</v>
      </c>
      <c r="L49">
        <f>SUM(Table24[[#This Row],[NOV PYMT]:[MARCH PYMT]])</f>
        <v>1297689.6600000001</v>
      </c>
      <c r="M49">
        <v>458097.11</v>
      </c>
      <c r="N49">
        <v>1755786.77</v>
      </c>
    </row>
    <row r="50" spans="1:14" x14ac:dyDescent="0.3">
      <c r="A50">
        <v>721</v>
      </c>
      <c r="B50" t="s">
        <v>62</v>
      </c>
      <c r="C50">
        <v>254278.06</v>
      </c>
      <c r="D50">
        <v>138624.03</v>
      </c>
      <c r="E50">
        <v>0</v>
      </c>
      <c r="F50">
        <v>145948</v>
      </c>
      <c r="G50">
        <v>0</v>
      </c>
      <c r="H50">
        <v>138624</v>
      </c>
      <c r="I50">
        <v>0</v>
      </c>
      <c r="J50">
        <v>157107</v>
      </c>
      <c r="K50">
        <v>140011</v>
      </c>
      <c r="L50">
        <f>SUM(Table24[[#This Row],[NOV PYMT]:[MARCH PYMT]])</f>
        <v>720314.03</v>
      </c>
      <c r="M50">
        <v>254278.06</v>
      </c>
      <c r="N50">
        <v>974592.09000000008</v>
      </c>
    </row>
    <row r="51" spans="1:14" x14ac:dyDescent="0.3">
      <c r="A51">
        <v>735</v>
      </c>
      <c r="B51" t="s">
        <v>63</v>
      </c>
      <c r="C51">
        <v>51981.99</v>
      </c>
      <c r="D51">
        <v>31032.21</v>
      </c>
      <c r="E51">
        <v>0</v>
      </c>
      <c r="F51">
        <v>27286</v>
      </c>
      <c r="G51">
        <v>0</v>
      </c>
      <c r="H51">
        <v>28339</v>
      </c>
      <c r="I51">
        <v>0</v>
      </c>
      <c r="J51">
        <v>32117</v>
      </c>
      <c r="K51">
        <v>28623</v>
      </c>
      <c r="L51">
        <f>SUM(Table24[[#This Row],[NOV PYMT]:[MARCH PYMT]])</f>
        <v>147397.21</v>
      </c>
      <c r="M51">
        <v>51981.99</v>
      </c>
      <c r="N51">
        <v>199379.19999999998</v>
      </c>
    </row>
    <row r="52" spans="1:14" x14ac:dyDescent="0.3">
      <c r="A52">
        <v>777</v>
      </c>
      <c r="B52" t="s">
        <v>64</v>
      </c>
      <c r="C52">
        <v>528013.75</v>
      </c>
      <c r="D52">
        <v>290379.62</v>
      </c>
      <c r="E52">
        <v>0</v>
      </c>
      <c r="F52">
        <v>300669</v>
      </c>
      <c r="G52">
        <v>0</v>
      </c>
      <c r="H52">
        <v>287854</v>
      </c>
      <c r="I52">
        <v>0</v>
      </c>
      <c r="J52">
        <v>326234</v>
      </c>
      <c r="K52">
        <v>290733</v>
      </c>
      <c r="L52">
        <f>SUM(Table24[[#This Row],[NOV PYMT]:[MARCH PYMT]])</f>
        <v>1495869.62</v>
      </c>
      <c r="M52">
        <v>528013.75</v>
      </c>
      <c r="N52">
        <v>2023883.37</v>
      </c>
    </row>
    <row r="53" spans="1:14" x14ac:dyDescent="0.3">
      <c r="A53">
        <v>840</v>
      </c>
      <c r="B53" t="s">
        <v>65</v>
      </c>
      <c r="C53">
        <v>26537.48</v>
      </c>
      <c r="D53">
        <v>14467.84</v>
      </c>
      <c r="E53">
        <v>0</v>
      </c>
      <c r="F53">
        <v>15232</v>
      </c>
      <c r="G53">
        <v>0</v>
      </c>
      <c r="H53">
        <v>14467</v>
      </c>
      <c r="I53">
        <v>0</v>
      </c>
      <c r="J53">
        <v>16397</v>
      </c>
      <c r="K53">
        <v>14614</v>
      </c>
      <c r="L53">
        <f>SUM(Table24[[#This Row],[NOV PYMT]:[MARCH PYMT]])</f>
        <v>75177.84</v>
      </c>
      <c r="M53">
        <v>26537.48</v>
      </c>
      <c r="N53">
        <v>101715.31999999999</v>
      </c>
    </row>
    <row r="54" spans="1:14" x14ac:dyDescent="0.3">
      <c r="A54">
        <v>870</v>
      </c>
      <c r="B54" t="s">
        <v>66</v>
      </c>
      <c r="C54">
        <v>142826.23000000001</v>
      </c>
      <c r="D54">
        <v>77864.5</v>
      </c>
      <c r="E54">
        <v>0</v>
      </c>
      <c r="F54">
        <v>81978</v>
      </c>
      <c r="G54">
        <v>0</v>
      </c>
      <c r="H54">
        <v>77865</v>
      </c>
      <c r="I54">
        <v>0</v>
      </c>
      <c r="J54">
        <v>88246</v>
      </c>
      <c r="K54">
        <v>78644</v>
      </c>
      <c r="L54">
        <f>SUM(Table24[[#This Row],[NOV PYMT]:[MARCH PYMT]])</f>
        <v>404597.5</v>
      </c>
      <c r="M54">
        <v>142826.23000000001</v>
      </c>
      <c r="N54">
        <v>547423.73</v>
      </c>
    </row>
    <row r="55" spans="1:14" x14ac:dyDescent="0.3">
      <c r="A55">
        <v>882</v>
      </c>
      <c r="B55" t="s">
        <v>67</v>
      </c>
      <c r="C55">
        <v>47870.07</v>
      </c>
      <c r="D55">
        <v>26096.959999999999</v>
      </c>
      <c r="E55">
        <v>0</v>
      </c>
      <c r="F55">
        <v>27476</v>
      </c>
      <c r="G55">
        <v>0</v>
      </c>
      <c r="H55">
        <v>26097</v>
      </c>
      <c r="I55">
        <v>0</v>
      </c>
      <c r="J55">
        <v>29576</v>
      </c>
      <c r="K55">
        <v>26359</v>
      </c>
      <c r="L55">
        <f>SUM(Table24[[#This Row],[NOV PYMT]:[MARCH PYMT]])</f>
        <v>135604.96</v>
      </c>
      <c r="M55">
        <v>47870.07</v>
      </c>
      <c r="N55">
        <v>183475.03</v>
      </c>
    </row>
    <row r="56" spans="1:14" x14ac:dyDescent="0.3">
      <c r="A56">
        <v>896</v>
      </c>
      <c r="B56" t="s">
        <v>68</v>
      </c>
      <c r="C56">
        <v>168865.72</v>
      </c>
      <c r="D56">
        <v>92517.43</v>
      </c>
      <c r="E56">
        <v>0</v>
      </c>
      <c r="F56">
        <v>96490</v>
      </c>
      <c r="G56">
        <v>0</v>
      </c>
      <c r="H56">
        <v>92059</v>
      </c>
      <c r="I56">
        <v>0</v>
      </c>
      <c r="J56">
        <v>104335</v>
      </c>
      <c r="K56">
        <v>92978</v>
      </c>
      <c r="L56">
        <f>SUM(Table24[[#This Row],[NOV PYMT]:[MARCH PYMT]])</f>
        <v>478379.43</v>
      </c>
      <c r="M56">
        <v>168865.72</v>
      </c>
      <c r="N56">
        <v>647245.15</v>
      </c>
    </row>
    <row r="57" spans="1:14" x14ac:dyDescent="0.3">
      <c r="A57">
        <v>903</v>
      </c>
      <c r="B57" t="s">
        <v>69</v>
      </c>
      <c r="C57">
        <v>147207.14000000001</v>
      </c>
      <c r="D57">
        <v>80252.3</v>
      </c>
      <c r="E57">
        <v>0</v>
      </c>
      <c r="F57">
        <v>84492</v>
      </c>
      <c r="G57">
        <v>0</v>
      </c>
      <c r="H57">
        <v>80252</v>
      </c>
      <c r="I57">
        <v>0</v>
      </c>
      <c r="J57">
        <v>90954</v>
      </c>
      <c r="K57">
        <v>81053</v>
      </c>
      <c r="L57">
        <f>SUM(Table24[[#This Row],[NOV PYMT]:[MARCH PYMT]])</f>
        <v>417003.3</v>
      </c>
      <c r="M57">
        <v>147207.14000000001</v>
      </c>
      <c r="N57">
        <v>564210.43999999994</v>
      </c>
    </row>
    <row r="58" spans="1:14" x14ac:dyDescent="0.3">
      <c r="A58">
        <v>910</v>
      </c>
      <c r="B58" t="s">
        <v>70</v>
      </c>
      <c r="C58">
        <v>177770.55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400113</v>
      </c>
      <c r="K58">
        <v>97770</v>
      </c>
      <c r="L58">
        <f>SUM(Table24[[#This Row],[NOV PYMT]:[MARCH PYMT]])</f>
        <v>497883</v>
      </c>
      <c r="M58">
        <v>177770.55</v>
      </c>
      <c r="N58">
        <v>675653.55</v>
      </c>
    </row>
    <row r="59" spans="1:14" x14ac:dyDescent="0.3">
      <c r="A59">
        <v>8152</v>
      </c>
      <c r="B59" s="2" t="s">
        <v>71</v>
      </c>
      <c r="C59">
        <v>15457.7</v>
      </c>
      <c r="D59">
        <v>0</v>
      </c>
      <c r="E59">
        <v>0</v>
      </c>
      <c r="F59">
        <v>16853</v>
      </c>
      <c r="G59">
        <v>0</v>
      </c>
      <c r="H59">
        <v>8427</v>
      </c>
      <c r="I59">
        <v>0</v>
      </c>
      <c r="J59">
        <v>9550</v>
      </c>
      <c r="K59">
        <v>8510</v>
      </c>
      <c r="L59">
        <f>SUM(Table24[[#This Row],[NOV PYMT]:[MARCH PYMT]])</f>
        <v>43340</v>
      </c>
      <c r="M59">
        <v>15457.7</v>
      </c>
      <c r="N59">
        <v>58797.7</v>
      </c>
    </row>
    <row r="60" spans="1:14" x14ac:dyDescent="0.3">
      <c r="A60">
        <v>980</v>
      </c>
      <c r="B60" t="s">
        <v>72</v>
      </c>
      <c r="C60">
        <v>64649.75</v>
      </c>
      <c r="D60">
        <v>35243.71</v>
      </c>
      <c r="E60">
        <v>0</v>
      </c>
      <c r="F60">
        <v>37106</v>
      </c>
      <c r="G60">
        <v>0</v>
      </c>
      <c r="H60">
        <v>35244</v>
      </c>
      <c r="I60">
        <v>0</v>
      </c>
      <c r="J60">
        <v>39942</v>
      </c>
      <c r="K60">
        <v>35596</v>
      </c>
      <c r="L60">
        <f>SUM(Table24[[#This Row],[NOV PYMT]:[MARCH PYMT]])</f>
        <v>183131.71</v>
      </c>
      <c r="M60">
        <v>64649.75</v>
      </c>
      <c r="N60">
        <v>247781.46</v>
      </c>
    </row>
    <row r="61" spans="1:14" x14ac:dyDescent="0.3">
      <c r="A61">
        <v>994</v>
      </c>
      <c r="B61" t="s">
        <v>73</v>
      </c>
      <c r="C61">
        <v>14515.72</v>
      </c>
      <c r="D61">
        <v>7913.76</v>
      </c>
      <c r="E61">
        <v>0</v>
      </c>
      <c r="F61">
        <v>8331</v>
      </c>
      <c r="G61">
        <v>0</v>
      </c>
      <c r="H61">
        <v>7914</v>
      </c>
      <c r="I61">
        <v>0</v>
      </c>
      <c r="J61">
        <v>8970</v>
      </c>
      <c r="K61">
        <v>7992</v>
      </c>
      <c r="L61">
        <f>SUM(Table24[[#This Row],[NOV PYMT]:[MARCH PYMT]])</f>
        <v>41120.76</v>
      </c>
      <c r="M61">
        <v>14515.72</v>
      </c>
      <c r="N61">
        <v>55636.480000000003</v>
      </c>
    </row>
    <row r="62" spans="1:14" x14ac:dyDescent="0.3">
      <c r="A62">
        <v>1029</v>
      </c>
      <c r="B62" t="s">
        <v>74</v>
      </c>
      <c r="C62">
        <v>86760.320000000007</v>
      </c>
      <c r="D62">
        <v>47762</v>
      </c>
      <c r="E62">
        <v>0</v>
      </c>
      <c r="F62">
        <v>49361</v>
      </c>
      <c r="G62">
        <v>0</v>
      </c>
      <c r="H62">
        <v>47300</v>
      </c>
      <c r="I62">
        <v>0</v>
      </c>
      <c r="J62">
        <v>53606</v>
      </c>
      <c r="K62">
        <v>47772</v>
      </c>
      <c r="L62">
        <f>SUM(Table24[[#This Row],[NOV PYMT]:[MARCH PYMT]])</f>
        <v>245801</v>
      </c>
      <c r="M62">
        <v>86760.320000000007</v>
      </c>
      <c r="N62">
        <v>332561.32</v>
      </c>
    </row>
    <row r="63" spans="1:14" x14ac:dyDescent="0.3">
      <c r="A63">
        <v>1015</v>
      </c>
      <c r="B63" t="s">
        <v>75</v>
      </c>
      <c r="C63">
        <v>387320.48</v>
      </c>
      <c r="D63">
        <v>211154.66</v>
      </c>
      <c r="E63">
        <v>0</v>
      </c>
      <c r="F63">
        <v>0</v>
      </c>
      <c r="G63">
        <v>222310</v>
      </c>
      <c r="H63">
        <v>0</v>
      </c>
      <c r="I63">
        <v>211154</v>
      </c>
      <c r="J63">
        <v>239310</v>
      </c>
      <c r="K63">
        <v>213266</v>
      </c>
      <c r="L63">
        <f>SUM(Table24[[#This Row],[NOV PYMT]:[MARCH PYMT]])</f>
        <v>1097194.6600000001</v>
      </c>
      <c r="M63">
        <v>387320.48</v>
      </c>
      <c r="N63">
        <v>1484515.1400000001</v>
      </c>
    </row>
    <row r="64" spans="1:14" x14ac:dyDescent="0.3">
      <c r="A64">
        <v>8105</v>
      </c>
      <c r="B64" s="3" t="s">
        <v>76</v>
      </c>
      <c r="C64">
        <v>12882.75</v>
      </c>
      <c r="D64">
        <v>6652</v>
      </c>
      <c r="E64">
        <v>0</v>
      </c>
      <c r="F64">
        <v>7394</v>
      </c>
      <c r="G64">
        <v>0</v>
      </c>
      <c r="H64">
        <v>7023</v>
      </c>
      <c r="I64">
        <v>0</v>
      </c>
      <c r="J64">
        <v>7961</v>
      </c>
      <c r="K64">
        <v>7093</v>
      </c>
      <c r="L64">
        <f>SUM(Table24[[#This Row],[NOV PYMT]:[MARCH PYMT]])</f>
        <v>36123</v>
      </c>
      <c r="M64">
        <v>12882.75</v>
      </c>
      <c r="N64">
        <v>49005.75</v>
      </c>
    </row>
    <row r="65" spans="1:14" x14ac:dyDescent="0.3">
      <c r="A65">
        <v>5054</v>
      </c>
      <c r="B65" t="s">
        <v>77</v>
      </c>
      <c r="C65">
        <v>121859.63</v>
      </c>
      <c r="D65">
        <v>66434.06</v>
      </c>
      <c r="E65">
        <v>0</v>
      </c>
      <c r="F65">
        <v>69945</v>
      </c>
      <c r="G65">
        <v>0</v>
      </c>
      <c r="H65">
        <v>66434</v>
      </c>
      <c r="I65">
        <v>0</v>
      </c>
      <c r="J65">
        <v>75290</v>
      </c>
      <c r="K65">
        <v>67100</v>
      </c>
      <c r="L65">
        <f>SUM(Table24[[#This Row],[NOV PYMT]:[MARCH PYMT]])</f>
        <v>345203.06</v>
      </c>
      <c r="M65">
        <v>121859.63</v>
      </c>
      <c r="N65">
        <v>467062.69</v>
      </c>
    </row>
    <row r="66" spans="1:14" x14ac:dyDescent="0.3">
      <c r="A66">
        <v>9901</v>
      </c>
      <c r="B66" t="s">
        <v>78</v>
      </c>
      <c r="C66">
        <v>154383</v>
      </c>
      <c r="D66">
        <v>173033.71000000002</v>
      </c>
      <c r="E66">
        <v>0</v>
      </c>
      <c r="F66">
        <v>94647</v>
      </c>
      <c r="G66">
        <v>0</v>
      </c>
      <c r="H66">
        <v>89898</v>
      </c>
      <c r="I66">
        <v>0</v>
      </c>
      <c r="J66">
        <v>101885</v>
      </c>
      <c r="K66">
        <v>90796</v>
      </c>
      <c r="L66">
        <f>SUM(Table24[[#This Row],[NOV PYMT]:[MARCH PYMT]])</f>
        <v>550259.71</v>
      </c>
      <c r="M66">
        <v>154383</v>
      </c>
      <c r="N66">
        <v>704642.71</v>
      </c>
    </row>
    <row r="67" spans="1:14" x14ac:dyDescent="0.3">
      <c r="A67">
        <v>9902</v>
      </c>
      <c r="B67" t="s">
        <v>79</v>
      </c>
      <c r="C67">
        <v>61299.81</v>
      </c>
      <c r="D67">
        <v>39047.22</v>
      </c>
      <c r="E67">
        <v>0</v>
      </c>
      <c r="F67">
        <v>29434</v>
      </c>
      <c r="G67">
        <v>0</v>
      </c>
      <c r="H67">
        <v>30848</v>
      </c>
      <c r="I67">
        <v>0</v>
      </c>
      <c r="J67">
        <v>34962</v>
      </c>
      <c r="K67">
        <v>44374</v>
      </c>
      <c r="L67">
        <f>SUM(Table24[[#This Row],[NOV PYMT]:[MARCH PYMT]])</f>
        <v>178665.22</v>
      </c>
      <c r="M67">
        <v>61299.81</v>
      </c>
      <c r="N67">
        <v>239965.03</v>
      </c>
    </row>
    <row r="68" spans="1:14" x14ac:dyDescent="0.3">
      <c r="A68">
        <v>9903</v>
      </c>
      <c r="B68" t="s">
        <v>80</v>
      </c>
      <c r="C68">
        <v>63571.77</v>
      </c>
      <c r="D68">
        <v>30100.57</v>
      </c>
      <c r="E68">
        <v>0</v>
      </c>
      <c r="F68">
        <v>40802</v>
      </c>
      <c r="G68">
        <v>0</v>
      </c>
      <c r="H68">
        <v>34656</v>
      </c>
      <c r="I68">
        <v>0</v>
      </c>
      <c r="J68">
        <v>39276</v>
      </c>
      <c r="K68">
        <v>35003</v>
      </c>
      <c r="L68">
        <f>SUM(Table24[[#This Row],[NOV PYMT]:[MARCH PYMT]])</f>
        <v>179837.57</v>
      </c>
      <c r="M68">
        <v>63571.77</v>
      </c>
      <c r="N68">
        <v>243409.34</v>
      </c>
    </row>
    <row r="69" spans="1:14" x14ac:dyDescent="0.3">
      <c r="A69">
        <v>9904</v>
      </c>
      <c r="B69" t="s">
        <v>81</v>
      </c>
      <c r="C69">
        <v>90557.24</v>
      </c>
      <c r="D69">
        <v>0</v>
      </c>
      <c r="E69">
        <v>0</v>
      </c>
      <c r="F69">
        <v>99856</v>
      </c>
      <c r="G69">
        <v>0</v>
      </c>
      <c r="H69">
        <v>49928</v>
      </c>
      <c r="I69">
        <v>0</v>
      </c>
      <c r="J69">
        <v>54280</v>
      </c>
      <c r="K69">
        <v>49864</v>
      </c>
      <c r="L69">
        <f>SUM(Table24[[#This Row],[NOV PYMT]:[MARCH PYMT]])</f>
        <v>253928</v>
      </c>
      <c r="M69">
        <v>90557.24</v>
      </c>
      <c r="N69">
        <v>344485.24</v>
      </c>
    </row>
    <row r="70" spans="1:14" x14ac:dyDescent="0.3">
      <c r="A70">
        <v>9905</v>
      </c>
      <c r="B70" t="s">
        <v>82</v>
      </c>
      <c r="C70">
        <v>733459.76</v>
      </c>
      <c r="D70">
        <v>415051.2</v>
      </c>
      <c r="E70">
        <v>0</v>
      </c>
      <c r="F70">
        <v>431481</v>
      </c>
      <c r="G70">
        <v>0</v>
      </c>
      <c r="H70">
        <v>417477</v>
      </c>
      <c r="I70">
        <v>0</v>
      </c>
      <c r="J70">
        <v>427426</v>
      </c>
      <c r="K70">
        <v>396538</v>
      </c>
      <c r="L70">
        <f>SUM(Table24[[#This Row],[NOV PYMT]:[MARCH PYMT]])</f>
        <v>2087973.2</v>
      </c>
      <c r="M70">
        <v>733459.76</v>
      </c>
      <c r="N70">
        <v>2821432.96</v>
      </c>
    </row>
    <row r="71" spans="1:14" x14ac:dyDescent="0.3">
      <c r="A71">
        <v>9906</v>
      </c>
      <c r="B71" t="s">
        <v>83</v>
      </c>
      <c r="C71">
        <v>158691.92000000001</v>
      </c>
      <c r="D71">
        <v>0</v>
      </c>
      <c r="E71">
        <v>0</v>
      </c>
      <c r="F71">
        <v>223711</v>
      </c>
      <c r="G71">
        <v>0</v>
      </c>
      <c r="H71">
        <v>35831</v>
      </c>
      <c r="I71">
        <v>0</v>
      </c>
      <c r="J71">
        <v>98049</v>
      </c>
      <c r="K71">
        <v>87381</v>
      </c>
      <c r="L71">
        <f>SUM(Table24[[#This Row],[NOV PYMT]:[MARCH PYMT]])</f>
        <v>444972</v>
      </c>
      <c r="M71">
        <v>158691.92000000001</v>
      </c>
      <c r="N71">
        <v>603663.92000000004</v>
      </c>
    </row>
    <row r="72" spans="1:14" x14ac:dyDescent="0.3">
      <c r="A72">
        <v>9907</v>
      </c>
      <c r="B72" t="s">
        <v>84</v>
      </c>
      <c r="C72">
        <v>199020.14</v>
      </c>
      <c r="D72">
        <v>158392.32000000001</v>
      </c>
      <c r="E72">
        <v>0</v>
      </c>
      <c r="F72">
        <v>165965</v>
      </c>
      <c r="G72">
        <v>0</v>
      </c>
      <c r="H72">
        <v>157994</v>
      </c>
      <c r="I72">
        <v>0</v>
      </c>
      <c r="J72">
        <v>0</v>
      </c>
      <c r="K72">
        <v>109581</v>
      </c>
      <c r="L72">
        <f>SUM(Table24[[#This Row],[NOV PYMT]:[MARCH PYMT]])</f>
        <v>591932.32000000007</v>
      </c>
      <c r="M72">
        <v>199020.14</v>
      </c>
      <c r="N72">
        <v>790952.46000000008</v>
      </c>
    </row>
    <row r="73" spans="1:14" x14ac:dyDescent="0.3">
      <c r="A73">
        <v>9908</v>
      </c>
      <c r="B73" t="s">
        <v>85</v>
      </c>
      <c r="C73">
        <v>301050.15999999997</v>
      </c>
      <c r="D73">
        <v>167865</v>
      </c>
      <c r="E73">
        <v>0</v>
      </c>
      <c r="F73">
        <v>0</v>
      </c>
      <c r="G73">
        <v>164467</v>
      </c>
      <c r="H73">
        <v>165701</v>
      </c>
      <c r="I73">
        <v>0</v>
      </c>
      <c r="J73">
        <v>188144</v>
      </c>
      <c r="K73">
        <v>157949</v>
      </c>
      <c r="L73">
        <f>SUM(Table24[[#This Row],[NOV PYMT]:[MARCH PYMT]])</f>
        <v>844126</v>
      </c>
      <c r="M73">
        <v>301050.15999999997</v>
      </c>
      <c r="N73">
        <v>1145176.1599999999</v>
      </c>
    </row>
    <row r="74" spans="1:14" x14ac:dyDescent="0.3">
      <c r="A74">
        <v>9909</v>
      </c>
      <c r="B74" t="s">
        <v>86</v>
      </c>
      <c r="C74">
        <v>50169.03</v>
      </c>
      <c r="D74">
        <v>25907</v>
      </c>
      <c r="E74">
        <v>0</v>
      </c>
      <c r="F74">
        <v>28797</v>
      </c>
      <c r="G74">
        <v>0</v>
      </c>
      <c r="H74">
        <v>27351</v>
      </c>
      <c r="I74">
        <v>0</v>
      </c>
      <c r="J74">
        <v>30999</v>
      </c>
      <c r="K74">
        <v>27627</v>
      </c>
      <c r="L74">
        <f>SUM(Table24[[#This Row],[NOV PYMT]:[MARCH PYMT]])</f>
        <v>140681</v>
      </c>
      <c r="M74">
        <v>50169.03</v>
      </c>
      <c r="N74">
        <v>190850.03</v>
      </c>
    </row>
    <row r="75" spans="1:14" x14ac:dyDescent="0.3">
      <c r="A75">
        <v>9910</v>
      </c>
      <c r="B75" t="s">
        <v>87</v>
      </c>
      <c r="C75">
        <v>252016.11</v>
      </c>
      <c r="D75">
        <v>137391.1</v>
      </c>
      <c r="E75">
        <v>0</v>
      </c>
      <c r="F75">
        <v>0</v>
      </c>
      <c r="G75">
        <v>144650</v>
      </c>
      <c r="H75">
        <v>137391</v>
      </c>
      <c r="I75">
        <v>0</v>
      </c>
      <c r="J75">
        <v>155710</v>
      </c>
      <c r="K75">
        <v>138764</v>
      </c>
      <c r="L75">
        <f>SUM(Table24[[#This Row],[NOV PYMT]:[MARCH PYMT]])</f>
        <v>713906.1</v>
      </c>
      <c r="M75">
        <v>252016.11</v>
      </c>
      <c r="N75">
        <v>965922.21</v>
      </c>
    </row>
    <row r="76" spans="1:14" x14ac:dyDescent="0.3">
      <c r="A76">
        <v>9911</v>
      </c>
      <c r="B76" t="s">
        <v>88</v>
      </c>
      <c r="C76">
        <v>97854.1</v>
      </c>
      <c r="D76">
        <v>53276.26</v>
      </c>
      <c r="E76">
        <v>0</v>
      </c>
      <c r="F76">
        <v>56232</v>
      </c>
      <c r="G76">
        <v>0</v>
      </c>
      <c r="H76">
        <v>53347</v>
      </c>
      <c r="I76">
        <v>0</v>
      </c>
      <c r="J76">
        <v>60460</v>
      </c>
      <c r="K76">
        <v>53879</v>
      </c>
      <c r="L76">
        <f>SUM(Table24[[#This Row],[NOV PYMT]:[MARCH PYMT]])</f>
        <v>277194.26</v>
      </c>
      <c r="M76">
        <v>97854.1</v>
      </c>
      <c r="N76">
        <v>375048.36</v>
      </c>
    </row>
    <row r="77" spans="1:14" x14ac:dyDescent="0.3">
      <c r="A77">
        <v>9912</v>
      </c>
      <c r="B77" t="s">
        <v>89</v>
      </c>
      <c r="C77">
        <v>74180.56</v>
      </c>
      <c r="D77">
        <v>45478</v>
      </c>
      <c r="E77">
        <v>0</v>
      </c>
      <c r="F77">
        <v>46665</v>
      </c>
      <c r="G77">
        <v>0</v>
      </c>
      <c r="H77">
        <v>31005</v>
      </c>
      <c r="I77">
        <v>0</v>
      </c>
      <c r="J77">
        <v>44008</v>
      </c>
      <c r="K77">
        <v>40845</v>
      </c>
      <c r="L77">
        <f>SUM(Table24[[#This Row],[NOV PYMT]:[MARCH PYMT]])</f>
        <v>208001</v>
      </c>
      <c r="M77">
        <v>74180.56</v>
      </c>
      <c r="N77">
        <v>282181.56</v>
      </c>
    </row>
    <row r="78" spans="1:14" x14ac:dyDescent="0.3">
      <c r="A78">
        <v>1071</v>
      </c>
      <c r="B78" t="s">
        <v>90</v>
      </c>
      <c r="C78">
        <v>103828.98</v>
      </c>
      <c r="D78">
        <v>56603.69</v>
      </c>
      <c r="E78">
        <v>0</v>
      </c>
      <c r="F78">
        <v>59594</v>
      </c>
      <c r="G78">
        <v>0</v>
      </c>
      <c r="H78">
        <v>56604</v>
      </c>
      <c r="I78">
        <v>0</v>
      </c>
      <c r="J78">
        <v>64151</v>
      </c>
      <c r="K78">
        <v>57169</v>
      </c>
      <c r="L78">
        <f>SUM(Table24[[#This Row],[NOV PYMT]:[MARCH PYMT]])</f>
        <v>294121.69</v>
      </c>
      <c r="M78">
        <v>103828.98</v>
      </c>
      <c r="N78">
        <v>397950.67</v>
      </c>
    </row>
    <row r="79" spans="1:14" x14ac:dyDescent="0.3">
      <c r="A79">
        <v>1080</v>
      </c>
      <c r="B79" t="s">
        <v>91</v>
      </c>
      <c r="C79">
        <v>128116.51</v>
      </c>
      <c r="D79">
        <v>69845.37</v>
      </c>
      <c r="E79">
        <v>0</v>
      </c>
      <c r="F79">
        <v>73536</v>
      </c>
      <c r="G79">
        <v>0</v>
      </c>
      <c r="H79">
        <v>69846</v>
      </c>
      <c r="I79">
        <v>0</v>
      </c>
      <c r="J79">
        <v>79157</v>
      </c>
      <c r="K79">
        <v>70545</v>
      </c>
      <c r="L79">
        <f>SUM(Table24[[#This Row],[NOV PYMT]:[MARCH PYMT]])</f>
        <v>362929.37</v>
      </c>
      <c r="M79">
        <v>128116.51</v>
      </c>
      <c r="N79">
        <v>491045.88</v>
      </c>
    </row>
    <row r="80" spans="1:14" x14ac:dyDescent="0.3">
      <c r="A80">
        <v>1085</v>
      </c>
      <c r="B80" t="s">
        <v>92</v>
      </c>
      <c r="C80">
        <v>93215.19</v>
      </c>
      <c r="D80">
        <v>50817.65</v>
      </c>
      <c r="E80">
        <v>0</v>
      </c>
      <c r="F80">
        <v>53502</v>
      </c>
      <c r="G80">
        <v>0</v>
      </c>
      <c r="H80">
        <v>50817</v>
      </c>
      <c r="I80">
        <v>0</v>
      </c>
      <c r="J80">
        <v>57594</v>
      </c>
      <c r="K80">
        <v>51326</v>
      </c>
      <c r="L80">
        <f>SUM(Table24[[#This Row],[NOV PYMT]:[MARCH PYMT]])</f>
        <v>264056.65000000002</v>
      </c>
      <c r="M80">
        <v>93215.19</v>
      </c>
      <c r="N80">
        <v>357271.84</v>
      </c>
    </row>
    <row r="81" spans="1:14" x14ac:dyDescent="0.3">
      <c r="A81">
        <v>1092</v>
      </c>
      <c r="B81" t="s">
        <v>93</v>
      </c>
      <c r="C81">
        <v>702572.36</v>
      </c>
      <c r="D81">
        <v>383018.39</v>
      </c>
      <c r="E81">
        <v>0</v>
      </c>
      <c r="F81">
        <v>0</v>
      </c>
      <c r="G81">
        <v>403255</v>
      </c>
      <c r="H81">
        <v>383019</v>
      </c>
      <c r="I81">
        <v>0</v>
      </c>
      <c r="J81">
        <v>434085</v>
      </c>
      <c r="K81">
        <v>386851</v>
      </c>
      <c r="L81">
        <f>SUM(Table24[[#This Row],[NOV PYMT]:[MARCH PYMT]])</f>
        <v>1990228.3900000001</v>
      </c>
      <c r="M81">
        <v>702572.36</v>
      </c>
      <c r="N81">
        <v>2692800.75</v>
      </c>
    </row>
    <row r="82" spans="1:14" x14ac:dyDescent="0.3">
      <c r="A82">
        <v>1120</v>
      </c>
      <c r="B82" t="s">
        <v>94</v>
      </c>
      <c r="C82">
        <v>25039.51</v>
      </c>
      <c r="D82">
        <v>13651.11</v>
      </c>
      <c r="E82">
        <v>0</v>
      </c>
      <c r="F82">
        <v>14372</v>
      </c>
      <c r="G82">
        <v>0</v>
      </c>
      <c r="H82">
        <v>13651</v>
      </c>
      <c r="I82">
        <v>0</v>
      </c>
      <c r="J82">
        <v>15470</v>
      </c>
      <c r="K82">
        <v>13790</v>
      </c>
      <c r="L82">
        <f>SUM(Table24[[#This Row],[NOV PYMT]:[MARCH PYMT]])</f>
        <v>70934.11</v>
      </c>
      <c r="M82">
        <v>25039.51</v>
      </c>
      <c r="N82">
        <v>95973.62</v>
      </c>
    </row>
    <row r="83" spans="1:14" x14ac:dyDescent="0.3">
      <c r="A83">
        <v>1127</v>
      </c>
      <c r="B83" t="s">
        <v>95</v>
      </c>
      <c r="C83">
        <v>63774.76</v>
      </c>
      <c r="D83">
        <v>34767.56</v>
      </c>
      <c r="E83">
        <v>0</v>
      </c>
      <c r="F83">
        <v>36604</v>
      </c>
      <c r="G83">
        <v>0</v>
      </c>
      <c r="H83">
        <v>34768</v>
      </c>
      <c r="I83">
        <v>0</v>
      </c>
      <c r="J83">
        <v>39403</v>
      </c>
      <c r="K83">
        <v>35116</v>
      </c>
      <c r="L83">
        <f>SUM(Table24[[#This Row],[NOV PYMT]:[MARCH PYMT]])</f>
        <v>180658.56</v>
      </c>
      <c r="M83">
        <v>63774.76</v>
      </c>
      <c r="N83">
        <v>244433.32</v>
      </c>
    </row>
    <row r="84" spans="1:14" x14ac:dyDescent="0.3">
      <c r="A84">
        <v>1134</v>
      </c>
      <c r="B84" t="s">
        <v>96</v>
      </c>
      <c r="C84">
        <v>158803.92000000001</v>
      </c>
      <c r="D84">
        <v>86573.29</v>
      </c>
      <c r="E84">
        <v>0</v>
      </c>
      <c r="F84">
        <v>91148</v>
      </c>
      <c r="G84">
        <v>0</v>
      </c>
      <c r="H84">
        <v>86573</v>
      </c>
      <c r="I84">
        <v>0</v>
      </c>
      <c r="J84">
        <v>98117</v>
      </c>
      <c r="K84">
        <v>87437</v>
      </c>
      <c r="L84">
        <f>SUM(Table24[[#This Row],[NOV PYMT]:[MARCH PYMT]])</f>
        <v>449848.29</v>
      </c>
      <c r="M84">
        <v>158803.92000000001</v>
      </c>
      <c r="N84">
        <v>608652.21</v>
      </c>
    </row>
    <row r="85" spans="1:14" x14ac:dyDescent="0.3">
      <c r="A85">
        <v>1141</v>
      </c>
      <c r="B85" t="s">
        <v>97</v>
      </c>
      <c r="C85">
        <v>252772.09</v>
      </c>
      <c r="D85">
        <v>137802.23000000001</v>
      </c>
      <c r="E85">
        <v>0</v>
      </c>
      <c r="F85">
        <v>145082</v>
      </c>
      <c r="G85">
        <v>0</v>
      </c>
      <c r="H85">
        <v>137802</v>
      </c>
      <c r="I85">
        <v>0</v>
      </c>
      <c r="J85">
        <v>156177</v>
      </c>
      <c r="K85">
        <v>139178</v>
      </c>
      <c r="L85">
        <f>SUM(Table24[[#This Row],[NOV PYMT]:[MARCH PYMT]])</f>
        <v>716041.23</v>
      </c>
      <c r="M85">
        <v>252772.09</v>
      </c>
      <c r="N85">
        <v>968813.32</v>
      </c>
    </row>
    <row r="86" spans="1:14" x14ac:dyDescent="0.3">
      <c r="A86">
        <v>1155</v>
      </c>
      <c r="B86" t="s">
        <v>98</v>
      </c>
      <c r="C86">
        <v>47062.09</v>
      </c>
      <c r="D86">
        <v>25656.81</v>
      </c>
      <c r="E86">
        <v>0</v>
      </c>
      <c r="F86">
        <v>27013</v>
      </c>
      <c r="G86">
        <v>0</v>
      </c>
      <c r="H86">
        <v>25657</v>
      </c>
      <c r="I86">
        <v>0</v>
      </c>
      <c r="J86">
        <v>29078</v>
      </c>
      <c r="K86">
        <v>25913</v>
      </c>
      <c r="L86">
        <f>SUM(Table24[[#This Row],[NOV PYMT]:[MARCH PYMT]])</f>
        <v>133317.81</v>
      </c>
      <c r="M86">
        <v>47062.09</v>
      </c>
      <c r="N86">
        <v>180379.9</v>
      </c>
    </row>
    <row r="87" spans="1:14" x14ac:dyDescent="0.3">
      <c r="A87">
        <v>1162</v>
      </c>
      <c r="B87" t="s">
        <v>99</v>
      </c>
      <c r="C87">
        <v>125602.56</v>
      </c>
      <c r="D87">
        <v>68885.53</v>
      </c>
      <c r="E87">
        <v>0</v>
      </c>
      <c r="F87">
        <v>72526</v>
      </c>
      <c r="G87">
        <v>0</v>
      </c>
      <c r="H87">
        <v>68886</v>
      </c>
      <c r="I87">
        <v>0</v>
      </c>
      <c r="J87">
        <v>78068</v>
      </c>
      <c r="K87">
        <v>69576</v>
      </c>
      <c r="L87">
        <f>SUM(Table24[[#This Row],[NOV PYMT]:[MARCH PYMT]])</f>
        <v>357941.53</v>
      </c>
      <c r="M87">
        <v>125602.56</v>
      </c>
      <c r="N87">
        <v>483544.09</v>
      </c>
    </row>
    <row r="88" spans="1:14" x14ac:dyDescent="0.3">
      <c r="A88">
        <v>1169</v>
      </c>
      <c r="B88" t="s">
        <v>100</v>
      </c>
      <c r="C88">
        <v>66104.72</v>
      </c>
      <c r="D88">
        <v>36037.599999999999</v>
      </c>
      <c r="E88">
        <v>0</v>
      </c>
      <c r="F88">
        <v>37942</v>
      </c>
      <c r="G88">
        <v>0</v>
      </c>
      <c r="H88">
        <v>36037</v>
      </c>
      <c r="I88">
        <v>0</v>
      </c>
      <c r="J88">
        <v>40842</v>
      </c>
      <c r="K88">
        <v>36399</v>
      </c>
      <c r="L88">
        <f>SUM(Table24[[#This Row],[NOV PYMT]:[MARCH PYMT]])</f>
        <v>187257.60000000001</v>
      </c>
      <c r="M88">
        <v>66104.72</v>
      </c>
      <c r="N88">
        <v>253362.32</v>
      </c>
    </row>
    <row r="89" spans="1:14" x14ac:dyDescent="0.3">
      <c r="A89">
        <v>1176</v>
      </c>
      <c r="B89" t="s">
        <v>101</v>
      </c>
      <c r="C89">
        <v>78163.48</v>
      </c>
      <c r="D89">
        <v>42612.36</v>
      </c>
      <c r="E89">
        <v>0</v>
      </c>
      <c r="F89">
        <v>44864</v>
      </c>
      <c r="G89">
        <v>0</v>
      </c>
      <c r="H89">
        <v>42612</v>
      </c>
      <c r="I89">
        <v>0</v>
      </c>
      <c r="J89">
        <v>48294</v>
      </c>
      <c r="K89">
        <v>43039</v>
      </c>
      <c r="L89">
        <f>SUM(Table24[[#This Row],[NOV PYMT]:[MARCH PYMT]])</f>
        <v>221421.36</v>
      </c>
      <c r="M89">
        <v>78163.48</v>
      </c>
      <c r="N89">
        <v>299584.83999999997</v>
      </c>
    </row>
    <row r="90" spans="1:14" x14ac:dyDescent="0.3">
      <c r="A90">
        <v>1183</v>
      </c>
      <c r="B90" t="s">
        <v>102</v>
      </c>
      <c r="C90">
        <v>212825.87</v>
      </c>
      <c r="D90">
        <v>116024.64</v>
      </c>
      <c r="E90">
        <v>0</v>
      </c>
      <c r="F90">
        <v>122154</v>
      </c>
      <c r="G90">
        <v>0</v>
      </c>
      <c r="H90">
        <v>116025</v>
      </c>
      <c r="I90">
        <v>0</v>
      </c>
      <c r="J90">
        <v>131494</v>
      </c>
      <c r="K90">
        <v>117185</v>
      </c>
      <c r="L90">
        <f>SUM(Table24[[#This Row],[NOV PYMT]:[MARCH PYMT]])</f>
        <v>602882.64</v>
      </c>
      <c r="M90">
        <v>212825.87</v>
      </c>
      <c r="N90">
        <v>815708.51</v>
      </c>
    </row>
    <row r="91" spans="1:14" x14ac:dyDescent="0.3">
      <c r="A91">
        <v>1204</v>
      </c>
      <c r="B91" t="s">
        <v>103</v>
      </c>
      <c r="C91">
        <v>73826.570000000007</v>
      </c>
      <c r="D91">
        <v>40246.71</v>
      </c>
      <c r="E91">
        <v>0</v>
      </c>
      <c r="F91">
        <v>42373</v>
      </c>
      <c r="G91">
        <v>0</v>
      </c>
      <c r="H91">
        <v>40246</v>
      </c>
      <c r="I91">
        <v>0</v>
      </c>
      <c r="J91">
        <v>45613</v>
      </c>
      <c r="K91">
        <v>40649</v>
      </c>
      <c r="L91">
        <f>SUM(Table24[[#This Row],[NOV PYMT]:[MARCH PYMT]])</f>
        <v>209127.71</v>
      </c>
      <c r="M91">
        <v>73826.570000000007</v>
      </c>
      <c r="N91">
        <v>282954.28000000003</v>
      </c>
    </row>
    <row r="92" spans="1:14" x14ac:dyDescent="0.3">
      <c r="A92">
        <v>1218</v>
      </c>
      <c r="B92" t="s">
        <v>104</v>
      </c>
      <c r="C92">
        <v>153416.01999999999</v>
      </c>
      <c r="D92">
        <v>84957.18</v>
      </c>
      <c r="E92">
        <v>0</v>
      </c>
      <c r="F92">
        <v>86807</v>
      </c>
      <c r="G92">
        <v>0</v>
      </c>
      <c r="H92">
        <v>83637</v>
      </c>
      <c r="I92">
        <v>0</v>
      </c>
      <c r="J92">
        <v>94790</v>
      </c>
      <c r="K92">
        <v>84473</v>
      </c>
      <c r="L92">
        <f>SUM(Table24[[#This Row],[NOV PYMT]:[MARCH PYMT]])</f>
        <v>434664.18</v>
      </c>
      <c r="M92">
        <v>153416.01999999999</v>
      </c>
      <c r="N92">
        <v>588080.19999999995</v>
      </c>
    </row>
    <row r="93" spans="1:14" x14ac:dyDescent="0.3">
      <c r="A93">
        <v>1232</v>
      </c>
      <c r="B93" t="s">
        <v>105</v>
      </c>
      <c r="C93">
        <v>76352.52</v>
      </c>
      <c r="D93">
        <v>41625.839999999997</v>
      </c>
      <c r="E93">
        <v>0</v>
      </c>
      <c r="F93">
        <v>43824</v>
      </c>
      <c r="G93">
        <v>0</v>
      </c>
      <c r="H93">
        <v>41626</v>
      </c>
      <c r="I93">
        <v>0</v>
      </c>
      <c r="J93">
        <v>47176</v>
      </c>
      <c r="K93">
        <v>42044</v>
      </c>
      <c r="L93">
        <f>SUM(Table24[[#This Row],[NOV PYMT]:[MARCH PYMT]])</f>
        <v>216295.84</v>
      </c>
      <c r="M93">
        <v>76352.52</v>
      </c>
      <c r="N93">
        <v>292648.36</v>
      </c>
    </row>
    <row r="94" spans="1:14" x14ac:dyDescent="0.3">
      <c r="A94">
        <v>1246</v>
      </c>
      <c r="B94" t="s">
        <v>106</v>
      </c>
      <c r="C94">
        <v>131720.44</v>
      </c>
      <c r="D94">
        <v>71809.16</v>
      </c>
      <c r="E94">
        <v>0</v>
      </c>
      <c r="F94">
        <v>75604</v>
      </c>
      <c r="G94">
        <v>0</v>
      </c>
      <c r="H94">
        <v>71810</v>
      </c>
      <c r="I94">
        <v>0</v>
      </c>
      <c r="J94">
        <v>81383</v>
      </c>
      <c r="K94">
        <v>72527</v>
      </c>
      <c r="L94">
        <f>SUM(Table24[[#This Row],[NOV PYMT]:[MARCH PYMT]])</f>
        <v>373133.16000000003</v>
      </c>
      <c r="M94">
        <v>131720.44</v>
      </c>
      <c r="N94">
        <v>504853.60000000003</v>
      </c>
    </row>
    <row r="95" spans="1:14" x14ac:dyDescent="0.3">
      <c r="A95">
        <v>1253</v>
      </c>
      <c r="B95" t="s">
        <v>107</v>
      </c>
      <c r="C95">
        <v>421846.81</v>
      </c>
      <c r="D95">
        <v>229976.42</v>
      </c>
      <c r="E95">
        <v>0</v>
      </c>
      <c r="F95">
        <v>242127</v>
      </c>
      <c r="G95">
        <v>0</v>
      </c>
      <c r="H95">
        <v>229976</v>
      </c>
      <c r="I95">
        <v>0</v>
      </c>
      <c r="J95">
        <v>260641</v>
      </c>
      <c r="K95">
        <v>232275</v>
      </c>
      <c r="L95">
        <f>SUM(Table24[[#This Row],[NOV PYMT]:[MARCH PYMT]])</f>
        <v>1194995.42</v>
      </c>
      <c r="M95">
        <v>421846.81</v>
      </c>
      <c r="N95">
        <v>1616842.23</v>
      </c>
    </row>
    <row r="96" spans="1:14" x14ac:dyDescent="0.3">
      <c r="A96">
        <v>1260</v>
      </c>
      <c r="B96" t="s">
        <v>108</v>
      </c>
      <c r="C96">
        <v>158376.93</v>
      </c>
      <c r="D96">
        <v>86341.46</v>
      </c>
      <c r="E96">
        <v>0</v>
      </c>
      <c r="F96">
        <v>90903</v>
      </c>
      <c r="G96">
        <v>0</v>
      </c>
      <c r="H96">
        <v>86341</v>
      </c>
      <c r="I96">
        <v>0</v>
      </c>
      <c r="J96">
        <v>97854</v>
      </c>
      <c r="K96">
        <v>87206</v>
      </c>
      <c r="L96">
        <f>SUM(Table24[[#This Row],[NOV PYMT]:[MARCH PYMT]])</f>
        <v>448645.46</v>
      </c>
      <c r="M96">
        <v>158376.93</v>
      </c>
      <c r="N96">
        <v>607022.39</v>
      </c>
    </row>
    <row r="97" spans="1:14" x14ac:dyDescent="0.3">
      <c r="A97">
        <v>4970</v>
      </c>
      <c r="B97" t="s">
        <v>109</v>
      </c>
      <c r="C97">
        <v>823644.01</v>
      </c>
      <c r="D97">
        <v>451949.59</v>
      </c>
      <c r="E97">
        <v>0</v>
      </c>
      <c r="F97">
        <v>469975</v>
      </c>
      <c r="G97">
        <v>0</v>
      </c>
      <c r="H97">
        <v>449024</v>
      </c>
      <c r="I97">
        <v>0</v>
      </c>
      <c r="J97">
        <v>508893</v>
      </c>
      <c r="K97">
        <v>453513</v>
      </c>
      <c r="L97">
        <f>SUM(Table24[[#This Row],[NOV PYMT]:[MARCH PYMT]])</f>
        <v>2333354.59</v>
      </c>
      <c r="M97">
        <v>823644.01</v>
      </c>
      <c r="N97">
        <v>3156998.5999999996</v>
      </c>
    </row>
    <row r="98" spans="1:14" x14ac:dyDescent="0.3">
      <c r="A98">
        <v>1295</v>
      </c>
      <c r="B98" t="s">
        <v>110</v>
      </c>
      <c r="C98">
        <v>94789.16</v>
      </c>
      <c r="D98">
        <v>51675.03</v>
      </c>
      <c r="E98">
        <v>0</v>
      </c>
      <c r="F98">
        <v>54405</v>
      </c>
      <c r="G98">
        <v>0</v>
      </c>
      <c r="H98">
        <v>51675</v>
      </c>
      <c r="I98">
        <v>0</v>
      </c>
      <c r="J98">
        <v>58565</v>
      </c>
      <c r="K98">
        <v>52191</v>
      </c>
      <c r="L98">
        <f>SUM(Table24[[#This Row],[NOV PYMT]:[MARCH PYMT]])</f>
        <v>268511.03000000003</v>
      </c>
      <c r="M98">
        <v>94789.16</v>
      </c>
      <c r="N98">
        <v>363300.19000000006</v>
      </c>
    </row>
    <row r="99" spans="1:14" x14ac:dyDescent="0.3">
      <c r="A99">
        <v>8109</v>
      </c>
      <c r="B99" s="3" t="s">
        <v>111</v>
      </c>
      <c r="C99">
        <v>7236.86</v>
      </c>
      <c r="D99">
        <v>3945.17</v>
      </c>
      <c r="E99">
        <v>0</v>
      </c>
      <c r="F99">
        <v>4153</v>
      </c>
      <c r="G99">
        <v>0</v>
      </c>
      <c r="H99">
        <v>3945</v>
      </c>
      <c r="I99">
        <v>0</v>
      </c>
      <c r="J99">
        <v>4472</v>
      </c>
      <c r="K99">
        <v>3984</v>
      </c>
      <c r="L99">
        <f>SUM(Table24[[#This Row],[NOV PYMT]:[MARCH PYMT]])</f>
        <v>20499.169999999998</v>
      </c>
      <c r="M99">
        <v>7236.86</v>
      </c>
      <c r="N99">
        <v>27736.03</v>
      </c>
    </row>
    <row r="100" spans="1:14" x14ac:dyDescent="0.3">
      <c r="A100">
        <v>1421</v>
      </c>
      <c r="B100" t="s">
        <v>112</v>
      </c>
      <c r="C100">
        <v>50970.01</v>
      </c>
      <c r="D100">
        <v>27786.799999999999</v>
      </c>
      <c r="E100">
        <v>0</v>
      </c>
      <c r="F100">
        <v>29255</v>
      </c>
      <c r="G100">
        <v>0</v>
      </c>
      <c r="H100">
        <v>27786</v>
      </c>
      <c r="I100">
        <v>0</v>
      </c>
      <c r="J100">
        <v>31491</v>
      </c>
      <c r="K100">
        <v>28065</v>
      </c>
      <c r="L100">
        <f>SUM(Table24[[#This Row],[NOV PYMT]:[MARCH PYMT]])</f>
        <v>144383.79999999999</v>
      </c>
      <c r="M100">
        <v>50970.01</v>
      </c>
      <c r="N100">
        <v>195353.81</v>
      </c>
    </row>
    <row r="101" spans="1:14" x14ac:dyDescent="0.3">
      <c r="A101">
        <v>1309</v>
      </c>
      <c r="B101" t="s">
        <v>113</v>
      </c>
      <c r="C101">
        <v>134654.39000000001</v>
      </c>
      <c r="D101">
        <v>73409.070000000007</v>
      </c>
      <c r="E101">
        <v>0</v>
      </c>
      <c r="F101">
        <v>77287</v>
      </c>
      <c r="G101">
        <v>0</v>
      </c>
      <c r="H101">
        <v>73409</v>
      </c>
      <c r="I101">
        <v>0</v>
      </c>
      <c r="J101">
        <v>83197</v>
      </c>
      <c r="K101">
        <v>74143</v>
      </c>
      <c r="L101">
        <f>SUM(Table24[[#This Row],[NOV PYMT]:[MARCH PYMT]])</f>
        <v>381445.07</v>
      </c>
      <c r="M101">
        <v>134654.39000000001</v>
      </c>
      <c r="N101">
        <v>516099.46</v>
      </c>
    </row>
    <row r="102" spans="1:14" x14ac:dyDescent="0.3">
      <c r="A102">
        <v>1316</v>
      </c>
      <c r="B102" t="s">
        <v>114</v>
      </c>
      <c r="C102">
        <v>680610.79</v>
      </c>
      <c r="D102">
        <v>371045.55</v>
      </c>
      <c r="E102">
        <v>0</v>
      </c>
      <c r="F102">
        <v>390649</v>
      </c>
      <c r="G102">
        <v>0</v>
      </c>
      <c r="H102">
        <v>371046</v>
      </c>
      <c r="I102">
        <v>0</v>
      </c>
      <c r="J102">
        <v>420518</v>
      </c>
      <c r="K102">
        <v>374756</v>
      </c>
      <c r="L102">
        <f>SUM(Table24[[#This Row],[NOV PYMT]:[MARCH PYMT]])</f>
        <v>1928014.55</v>
      </c>
      <c r="M102">
        <v>680610.79</v>
      </c>
      <c r="N102">
        <v>2608625.34</v>
      </c>
    </row>
    <row r="103" spans="1:14" x14ac:dyDescent="0.3">
      <c r="A103">
        <v>1380</v>
      </c>
      <c r="B103" t="s">
        <v>115</v>
      </c>
      <c r="C103">
        <v>256091.03</v>
      </c>
      <c r="D103">
        <v>139830.97</v>
      </c>
      <c r="E103">
        <v>0</v>
      </c>
      <c r="F103">
        <v>147219</v>
      </c>
      <c r="G103">
        <v>0</v>
      </c>
      <c r="H103">
        <v>139830</v>
      </c>
      <c r="I103">
        <v>0</v>
      </c>
      <c r="J103">
        <v>157568</v>
      </c>
      <c r="K103">
        <v>141005</v>
      </c>
      <c r="L103">
        <f>SUM(Table24[[#This Row],[NOV PYMT]:[MARCH PYMT]])</f>
        <v>725452.97</v>
      </c>
      <c r="M103">
        <v>256091.03</v>
      </c>
      <c r="N103">
        <v>981544</v>
      </c>
    </row>
    <row r="104" spans="1:14" x14ac:dyDescent="0.3">
      <c r="A104">
        <v>1407</v>
      </c>
      <c r="B104" t="s">
        <v>116</v>
      </c>
      <c r="C104">
        <v>190042.31</v>
      </c>
      <c r="D104">
        <v>103797.94</v>
      </c>
      <c r="E104">
        <v>0</v>
      </c>
      <c r="F104">
        <v>109282</v>
      </c>
      <c r="G104">
        <v>0</v>
      </c>
      <c r="H104">
        <v>103797</v>
      </c>
      <c r="I104">
        <v>0</v>
      </c>
      <c r="J104">
        <v>116844</v>
      </c>
      <c r="K104">
        <v>104643</v>
      </c>
      <c r="L104">
        <f>SUM(Table24[[#This Row],[NOV PYMT]:[MARCH PYMT]])</f>
        <v>538363.93999999994</v>
      </c>
      <c r="M104">
        <v>190042.31</v>
      </c>
      <c r="N104">
        <v>728406.25</v>
      </c>
    </row>
    <row r="105" spans="1:14" x14ac:dyDescent="0.3">
      <c r="A105">
        <v>1414</v>
      </c>
      <c r="B105" t="s">
        <v>117</v>
      </c>
      <c r="C105">
        <v>395008.33</v>
      </c>
      <c r="D105">
        <v>215344.41</v>
      </c>
      <c r="E105">
        <v>0</v>
      </c>
      <c r="F105">
        <v>226722</v>
      </c>
      <c r="G105">
        <v>0</v>
      </c>
      <c r="H105">
        <v>215345</v>
      </c>
      <c r="I105">
        <v>0</v>
      </c>
      <c r="J105">
        <v>244056</v>
      </c>
      <c r="K105">
        <v>217497</v>
      </c>
      <c r="L105">
        <f>SUM(Table24[[#This Row],[NOV PYMT]:[MARCH PYMT]])</f>
        <v>1118964.4100000001</v>
      </c>
      <c r="M105">
        <v>395008.33</v>
      </c>
      <c r="N105">
        <v>1513972.7400000002</v>
      </c>
    </row>
    <row r="106" spans="1:14" x14ac:dyDescent="0.3">
      <c r="A106">
        <v>2744</v>
      </c>
      <c r="B106" t="s">
        <v>118</v>
      </c>
      <c r="C106">
        <v>128417.51</v>
      </c>
      <c r="D106">
        <v>71358.58</v>
      </c>
      <c r="E106">
        <v>0</v>
      </c>
      <c r="F106">
        <v>72428</v>
      </c>
      <c r="G106">
        <v>0</v>
      </c>
      <c r="H106">
        <v>70008</v>
      </c>
      <c r="I106">
        <v>0</v>
      </c>
      <c r="J106">
        <v>79344</v>
      </c>
      <c r="K106">
        <v>70708</v>
      </c>
      <c r="L106">
        <f>SUM(Table24[[#This Row],[NOV PYMT]:[MARCH PYMT]])</f>
        <v>363846.58</v>
      </c>
      <c r="M106">
        <v>128417.51</v>
      </c>
      <c r="N106">
        <v>492264.09</v>
      </c>
    </row>
    <row r="107" spans="1:14" x14ac:dyDescent="0.3">
      <c r="A107">
        <v>1428</v>
      </c>
      <c r="B107" t="s">
        <v>119</v>
      </c>
      <c r="C107">
        <v>141616.25</v>
      </c>
      <c r="D107">
        <v>75365</v>
      </c>
      <c r="E107">
        <v>0</v>
      </c>
      <c r="F107">
        <v>83773</v>
      </c>
      <c r="G107">
        <v>0</v>
      </c>
      <c r="H107">
        <v>79569</v>
      </c>
      <c r="I107">
        <v>0</v>
      </c>
      <c r="J107">
        <v>80403</v>
      </c>
      <c r="K107">
        <v>77976</v>
      </c>
      <c r="L107">
        <f>SUM(Table24[[#This Row],[NOV PYMT]:[MARCH PYMT]])</f>
        <v>397086</v>
      </c>
      <c r="M107">
        <v>141616.25</v>
      </c>
      <c r="N107">
        <v>538702.25</v>
      </c>
    </row>
    <row r="108" spans="1:14" x14ac:dyDescent="0.3">
      <c r="A108">
        <v>1449</v>
      </c>
      <c r="B108" t="s">
        <v>120</v>
      </c>
      <c r="C108">
        <v>12423.76</v>
      </c>
      <c r="D108">
        <v>6772.98</v>
      </c>
      <c r="E108">
        <v>0</v>
      </c>
      <c r="F108">
        <v>0</v>
      </c>
      <c r="G108">
        <v>7131</v>
      </c>
      <c r="H108">
        <v>6773</v>
      </c>
      <c r="I108">
        <v>0</v>
      </c>
      <c r="J108">
        <v>7676</v>
      </c>
      <c r="K108">
        <v>6841</v>
      </c>
      <c r="L108">
        <f>SUM(Table24[[#This Row],[NOV PYMT]:[MARCH PYMT]])</f>
        <v>35193.979999999996</v>
      </c>
      <c r="M108">
        <v>12423.76</v>
      </c>
      <c r="N108">
        <v>47617.74</v>
      </c>
    </row>
    <row r="109" spans="1:14" x14ac:dyDescent="0.3">
      <c r="A109">
        <v>8101</v>
      </c>
      <c r="B109" s="3" t="s">
        <v>121</v>
      </c>
      <c r="C109">
        <v>17232.669999999998</v>
      </c>
      <c r="D109">
        <v>9449.11</v>
      </c>
      <c r="E109">
        <v>0</v>
      </c>
      <c r="F109">
        <v>9892</v>
      </c>
      <c r="G109">
        <v>0</v>
      </c>
      <c r="H109">
        <v>9395</v>
      </c>
      <c r="I109">
        <v>0</v>
      </c>
      <c r="J109">
        <v>10648</v>
      </c>
      <c r="K109">
        <v>9490</v>
      </c>
      <c r="L109">
        <f>SUM(Table24[[#This Row],[NOV PYMT]:[MARCH PYMT]])</f>
        <v>48874.11</v>
      </c>
      <c r="M109">
        <v>17232.669999999998</v>
      </c>
      <c r="N109">
        <v>66106.78</v>
      </c>
    </row>
    <row r="110" spans="1:14" x14ac:dyDescent="0.3">
      <c r="A110">
        <v>8127</v>
      </c>
      <c r="B110" s="3" t="s">
        <v>122</v>
      </c>
      <c r="C110">
        <v>23642.54</v>
      </c>
      <c r="D110">
        <v>12889.35</v>
      </c>
      <c r="E110">
        <v>0</v>
      </c>
      <c r="F110">
        <v>13571</v>
      </c>
      <c r="G110">
        <v>0</v>
      </c>
      <c r="H110">
        <v>12889</v>
      </c>
      <c r="I110">
        <v>0</v>
      </c>
      <c r="J110">
        <v>14608</v>
      </c>
      <c r="K110">
        <v>13018</v>
      </c>
      <c r="L110">
        <f>SUM(Table24[[#This Row],[NOV PYMT]:[MARCH PYMT]])</f>
        <v>66975.350000000006</v>
      </c>
      <c r="M110">
        <v>23642.54</v>
      </c>
      <c r="N110">
        <v>90617.890000000014</v>
      </c>
    </row>
    <row r="111" spans="1:14" x14ac:dyDescent="0.3">
      <c r="A111">
        <v>1491</v>
      </c>
      <c r="B111" t="s">
        <v>123</v>
      </c>
      <c r="C111">
        <v>45723.11</v>
      </c>
      <c r="D111">
        <v>24926.94</v>
      </c>
      <c r="E111">
        <v>0</v>
      </c>
      <c r="F111">
        <v>26244</v>
      </c>
      <c r="G111">
        <v>0</v>
      </c>
      <c r="H111">
        <v>0</v>
      </c>
      <c r="I111">
        <v>24927</v>
      </c>
      <c r="J111">
        <v>28249</v>
      </c>
      <c r="K111">
        <v>25177</v>
      </c>
      <c r="L111">
        <f>SUM(Table24[[#This Row],[NOV PYMT]:[MARCH PYMT]])</f>
        <v>129523.94</v>
      </c>
      <c r="M111">
        <v>45723.11</v>
      </c>
      <c r="N111">
        <v>175247.05</v>
      </c>
    </row>
    <row r="112" spans="1:14" x14ac:dyDescent="0.3">
      <c r="A112">
        <v>1499</v>
      </c>
      <c r="B112" t="s">
        <v>124</v>
      </c>
      <c r="C112">
        <v>138470.31</v>
      </c>
      <c r="D112">
        <v>75490.37</v>
      </c>
      <c r="E112">
        <v>0</v>
      </c>
      <c r="F112">
        <v>79479</v>
      </c>
      <c r="G112">
        <v>0</v>
      </c>
      <c r="H112">
        <v>75490</v>
      </c>
      <c r="I112">
        <v>0</v>
      </c>
      <c r="J112">
        <v>85555</v>
      </c>
      <c r="K112">
        <v>76247</v>
      </c>
      <c r="L112">
        <f>SUM(Table24[[#This Row],[NOV PYMT]:[MARCH PYMT]])</f>
        <v>392261.37</v>
      </c>
      <c r="M112">
        <v>138470.31</v>
      </c>
      <c r="N112">
        <v>530731.67999999993</v>
      </c>
    </row>
    <row r="113" spans="1:14" x14ac:dyDescent="0.3">
      <c r="A113">
        <v>1540</v>
      </c>
      <c r="B113" t="s">
        <v>125</v>
      </c>
      <c r="C113">
        <v>219871.73</v>
      </c>
      <c r="D113">
        <v>119866.11</v>
      </c>
      <c r="E113">
        <v>0</v>
      </c>
      <c r="F113">
        <v>126199</v>
      </c>
      <c r="G113">
        <v>0</v>
      </c>
      <c r="H113">
        <v>119867</v>
      </c>
      <c r="I113">
        <v>0</v>
      </c>
      <c r="J113">
        <v>135847</v>
      </c>
      <c r="K113">
        <v>121064</v>
      </c>
      <c r="L113">
        <f>SUM(Table24[[#This Row],[NOV PYMT]:[MARCH PYMT]])</f>
        <v>622843.11</v>
      </c>
      <c r="M113">
        <v>219871.73</v>
      </c>
      <c r="N113">
        <v>842714.84</v>
      </c>
    </row>
    <row r="114" spans="1:14" x14ac:dyDescent="0.3">
      <c r="A114">
        <v>1554</v>
      </c>
      <c r="B114" t="s">
        <v>126</v>
      </c>
      <c r="C114">
        <v>1967269.81</v>
      </c>
      <c r="D114">
        <v>1077723.97</v>
      </c>
      <c r="E114">
        <v>0</v>
      </c>
      <c r="F114">
        <v>1134663</v>
      </c>
      <c r="G114">
        <v>0</v>
      </c>
      <c r="H114">
        <v>1077724</v>
      </c>
      <c r="I114">
        <v>0</v>
      </c>
      <c r="J114">
        <v>1221422</v>
      </c>
      <c r="K114">
        <v>1088500</v>
      </c>
      <c r="L114">
        <f>SUM(Table24[[#This Row],[NOV PYMT]:[MARCH PYMT]])</f>
        <v>5600032.9699999997</v>
      </c>
      <c r="M114">
        <v>1967269.81</v>
      </c>
      <c r="N114">
        <v>7567302.7799999993</v>
      </c>
    </row>
    <row r="115" spans="1:14" x14ac:dyDescent="0.3">
      <c r="A115">
        <v>1561</v>
      </c>
      <c r="B115" t="s">
        <v>127</v>
      </c>
      <c r="C115">
        <v>3885.92</v>
      </c>
      <c r="D115">
        <v>2118.33</v>
      </c>
      <c r="E115">
        <v>0</v>
      </c>
      <c r="F115">
        <v>2231</v>
      </c>
      <c r="G115">
        <v>0</v>
      </c>
      <c r="H115">
        <v>2118</v>
      </c>
      <c r="I115">
        <v>0</v>
      </c>
      <c r="J115">
        <v>2401</v>
      </c>
      <c r="K115">
        <v>2139</v>
      </c>
      <c r="L115">
        <f>SUM(Table24[[#This Row],[NOV PYMT]:[MARCH PYMT]])</f>
        <v>11007.33</v>
      </c>
      <c r="M115">
        <v>3885.92</v>
      </c>
      <c r="N115">
        <v>14893.25</v>
      </c>
    </row>
    <row r="116" spans="1:14" x14ac:dyDescent="0.3">
      <c r="A116">
        <v>1568</v>
      </c>
      <c r="B116" t="s">
        <v>128</v>
      </c>
      <c r="C116">
        <v>395162.33</v>
      </c>
      <c r="D116">
        <v>220479.81</v>
      </c>
      <c r="E116">
        <v>0</v>
      </c>
      <c r="F116">
        <v>222025</v>
      </c>
      <c r="G116">
        <v>0</v>
      </c>
      <c r="H116">
        <v>215429</v>
      </c>
      <c r="I116">
        <v>0</v>
      </c>
      <c r="J116">
        <v>244152</v>
      </c>
      <c r="K116">
        <v>217582</v>
      </c>
      <c r="L116">
        <f>SUM(Table24[[#This Row],[NOV PYMT]:[MARCH PYMT]])</f>
        <v>1119667.81</v>
      </c>
      <c r="M116">
        <v>395162.33</v>
      </c>
      <c r="N116">
        <v>1514830.1400000001</v>
      </c>
    </row>
    <row r="117" spans="1:14" x14ac:dyDescent="0.3">
      <c r="A117">
        <v>1582</v>
      </c>
      <c r="B117" t="s">
        <v>129</v>
      </c>
      <c r="C117">
        <v>22322.57</v>
      </c>
      <c r="D117">
        <v>0</v>
      </c>
      <c r="E117">
        <v>0</v>
      </c>
      <c r="F117">
        <v>24176</v>
      </c>
      <c r="G117">
        <v>0</v>
      </c>
      <c r="H117">
        <v>12331</v>
      </c>
      <c r="I117">
        <v>0</v>
      </c>
      <c r="J117">
        <v>13791</v>
      </c>
      <c r="K117">
        <v>12290</v>
      </c>
      <c r="L117">
        <f>SUM(Table24[[#This Row],[NOV PYMT]:[MARCH PYMT]])</f>
        <v>62588</v>
      </c>
      <c r="M117">
        <v>22322.57</v>
      </c>
      <c r="N117">
        <v>84910.57</v>
      </c>
    </row>
    <row r="118" spans="1:14" x14ac:dyDescent="0.3">
      <c r="A118">
        <v>1600</v>
      </c>
      <c r="B118" t="s">
        <v>130</v>
      </c>
      <c r="C118">
        <v>75578.53</v>
      </c>
      <c r="D118">
        <v>39027</v>
      </c>
      <c r="E118">
        <v>0</v>
      </c>
      <c r="F118">
        <v>43382</v>
      </c>
      <c r="G118">
        <v>0</v>
      </c>
      <c r="H118">
        <v>41204</v>
      </c>
      <c r="I118">
        <v>0</v>
      </c>
      <c r="J118">
        <v>46696</v>
      </c>
      <c r="K118">
        <v>41619</v>
      </c>
      <c r="L118">
        <f>SUM(Table24[[#This Row],[NOV PYMT]:[MARCH PYMT]])</f>
        <v>211928</v>
      </c>
      <c r="M118">
        <v>75578.53</v>
      </c>
      <c r="N118">
        <v>287506.53000000003</v>
      </c>
    </row>
    <row r="119" spans="1:14" x14ac:dyDescent="0.3">
      <c r="A119">
        <v>1645</v>
      </c>
      <c r="B119" t="s">
        <v>131</v>
      </c>
      <c r="C119">
        <v>115414.76</v>
      </c>
      <c r="D119">
        <v>62919.19</v>
      </c>
      <c r="E119">
        <v>0</v>
      </c>
      <c r="F119">
        <v>66244</v>
      </c>
      <c r="G119">
        <v>0</v>
      </c>
      <c r="H119">
        <v>62919</v>
      </c>
      <c r="I119">
        <v>0</v>
      </c>
      <c r="J119">
        <v>71309</v>
      </c>
      <c r="K119">
        <v>63547</v>
      </c>
      <c r="L119">
        <f>SUM(Table24[[#This Row],[NOV PYMT]:[MARCH PYMT]])</f>
        <v>326938.19</v>
      </c>
      <c r="M119">
        <v>115414.76</v>
      </c>
      <c r="N119">
        <v>442352.95</v>
      </c>
    </row>
    <row r="120" spans="1:14" x14ac:dyDescent="0.3">
      <c r="A120">
        <v>1631</v>
      </c>
      <c r="B120" t="s">
        <v>132</v>
      </c>
      <c r="C120">
        <v>46326.1</v>
      </c>
      <c r="D120">
        <v>25255.69</v>
      </c>
      <c r="E120">
        <v>0</v>
      </c>
      <c r="F120">
        <v>26591</v>
      </c>
      <c r="G120">
        <v>0</v>
      </c>
      <c r="H120">
        <v>25255</v>
      </c>
      <c r="I120">
        <v>0</v>
      </c>
      <c r="J120">
        <v>28624</v>
      </c>
      <c r="K120">
        <v>25507</v>
      </c>
      <c r="L120">
        <f>SUM(Table24[[#This Row],[NOV PYMT]:[MARCH PYMT]])</f>
        <v>131232.69</v>
      </c>
      <c r="M120">
        <v>46326.1</v>
      </c>
      <c r="N120">
        <v>177558.79</v>
      </c>
    </row>
    <row r="121" spans="1:14" x14ac:dyDescent="0.3">
      <c r="A121">
        <v>1638</v>
      </c>
      <c r="B121" t="s">
        <v>133</v>
      </c>
      <c r="C121">
        <v>437600.51</v>
      </c>
      <c r="D121">
        <v>238564.88</v>
      </c>
      <c r="E121">
        <v>0</v>
      </c>
      <c r="F121">
        <v>251169</v>
      </c>
      <c r="G121">
        <v>0</v>
      </c>
      <c r="H121">
        <v>238564</v>
      </c>
      <c r="I121">
        <v>0</v>
      </c>
      <c r="J121">
        <v>270375</v>
      </c>
      <c r="K121">
        <v>240949</v>
      </c>
      <c r="L121">
        <f>SUM(Table24[[#This Row],[NOV PYMT]:[MARCH PYMT]])</f>
        <v>1239621.8799999999</v>
      </c>
      <c r="M121">
        <v>437600.51</v>
      </c>
      <c r="N121">
        <v>1677222.39</v>
      </c>
    </row>
    <row r="122" spans="1:14" x14ac:dyDescent="0.3">
      <c r="A122">
        <v>1659</v>
      </c>
      <c r="B122" t="s">
        <v>134</v>
      </c>
      <c r="C122">
        <v>241470.31</v>
      </c>
      <c r="D122">
        <v>131642.44</v>
      </c>
      <c r="E122">
        <v>0</v>
      </c>
      <c r="F122">
        <v>138598</v>
      </c>
      <c r="G122">
        <v>0</v>
      </c>
      <c r="H122">
        <v>131642</v>
      </c>
      <c r="I122">
        <v>0</v>
      </c>
      <c r="J122">
        <v>149196</v>
      </c>
      <c r="K122">
        <v>132959</v>
      </c>
      <c r="L122">
        <f>SUM(Table24[[#This Row],[NOV PYMT]:[MARCH PYMT]])</f>
        <v>684037.44</v>
      </c>
      <c r="M122">
        <v>241470.31</v>
      </c>
      <c r="N122">
        <v>925507.75</v>
      </c>
    </row>
    <row r="123" spans="1:14" x14ac:dyDescent="0.3">
      <c r="A123">
        <v>714</v>
      </c>
      <c r="B123" t="s">
        <v>135</v>
      </c>
      <c r="C123">
        <v>1228552.1499999999</v>
      </c>
      <c r="D123">
        <v>667925.88</v>
      </c>
      <c r="E123">
        <v>0</v>
      </c>
      <c r="F123">
        <v>0</v>
      </c>
      <c r="G123">
        <v>706111</v>
      </c>
      <c r="H123">
        <v>670239</v>
      </c>
      <c r="I123">
        <v>0</v>
      </c>
      <c r="J123">
        <v>758952</v>
      </c>
      <c r="K123">
        <v>676882</v>
      </c>
      <c r="L123">
        <f>SUM(Table24[[#This Row],[NOV PYMT]:[MARCH PYMT]])</f>
        <v>3480109.88</v>
      </c>
      <c r="M123">
        <v>1228552.1499999999</v>
      </c>
      <c r="N123">
        <v>4708662.0299999993</v>
      </c>
    </row>
    <row r="124" spans="1:14" x14ac:dyDescent="0.3">
      <c r="A124">
        <v>1666</v>
      </c>
      <c r="B124" t="s">
        <v>136</v>
      </c>
      <c r="C124">
        <v>27281.47</v>
      </c>
      <c r="D124">
        <v>14873.1</v>
      </c>
      <c r="E124">
        <v>0</v>
      </c>
      <c r="F124">
        <v>15660</v>
      </c>
      <c r="G124">
        <v>0</v>
      </c>
      <c r="H124">
        <v>14873</v>
      </c>
      <c r="I124">
        <v>0</v>
      </c>
      <c r="J124">
        <v>16855</v>
      </c>
      <c r="K124">
        <v>15023</v>
      </c>
      <c r="L124">
        <f>SUM(Table24[[#This Row],[NOV PYMT]:[MARCH PYMT]])</f>
        <v>77284.100000000006</v>
      </c>
      <c r="M124">
        <v>27281.47</v>
      </c>
      <c r="N124">
        <v>104565.57</v>
      </c>
    </row>
    <row r="125" spans="1:14" x14ac:dyDescent="0.3">
      <c r="A125">
        <v>1687</v>
      </c>
      <c r="B125" t="s">
        <v>137</v>
      </c>
      <c r="C125">
        <v>39358.239999999998</v>
      </c>
      <c r="D125">
        <v>21457.22</v>
      </c>
      <c r="E125">
        <v>0</v>
      </c>
      <c r="F125">
        <v>22590</v>
      </c>
      <c r="G125">
        <v>0</v>
      </c>
      <c r="H125">
        <v>21458</v>
      </c>
      <c r="I125">
        <v>0</v>
      </c>
      <c r="J125">
        <v>24317</v>
      </c>
      <c r="K125">
        <v>21673</v>
      </c>
      <c r="L125">
        <f>SUM(Table24[[#This Row],[NOV PYMT]:[MARCH PYMT]])</f>
        <v>111495.22</v>
      </c>
      <c r="M125">
        <v>39358.239999999998</v>
      </c>
      <c r="N125">
        <v>150853.46</v>
      </c>
    </row>
    <row r="126" spans="1:14" x14ac:dyDescent="0.3">
      <c r="A126">
        <v>1694</v>
      </c>
      <c r="B126" t="s">
        <v>138</v>
      </c>
      <c r="C126">
        <v>297025.23</v>
      </c>
      <c r="D126">
        <v>164816.57999999999</v>
      </c>
      <c r="E126">
        <v>0</v>
      </c>
      <c r="F126">
        <v>167748</v>
      </c>
      <c r="G126">
        <v>0</v>
      </c>
      <c r="H126">
        <v>161928</v>
      </c>
      <c r="I126">
        <v>0</v>
      </c>
      <c r="J126">
        <v>183518</v>
      </c>
      <c r="K126">
        <v>163549</v>
      </c>
      <c r="L126">
        <f>SUM(Table24[[#This Row],[NOV PYMT]:[MARCH PYMT]])</f>
        <v>841559.58</v>
      </c>
      <c r="M126">
        <v>297025.23</v>
      </c>
      <c r="N126">
        <v>1138584.81</v>
      </c>
    </row>
    <row r="127" spans="1:14" x14ac:dyDescent="0.3">
      <c r="A127">
        <v>1729</v>
      </c>
      <c r="B127" t="s">
        <v>139</v>
      </c>
      <c r="C127">
        <v>59290.85</v>
      </c>
      <c r="D127">
        <v>32323.52</v>
      </c>
      <c r="E127">
        <v>0</v>
      </c>
      <c r="F127">
        <v>34031</v>
      </c>
      <c r="G127">
        <v>0</v>
      </c>
      <c r="H127">
        <v>32324</v>
      </c>
      <c r="I127">
        <v>0</v>
      </c>
      <c r="J127">
        <v>36633</v>
      </c>
      <c r="K127">
        <v>32646</v>
      </c>
      <c r="L127">
        <f>SUM(Table24[[#This Row],[NOV PYMT]:[MARCH PYMT]])</f>
        <v>167957.52000000002</v>
      </c>
      <c r="M127">
        <v>59290.85</v>
      </c>
      <c r="N127">
        <v>227248.37000000002</v>
      </c>
    </row>
    <row r="128" spans="1:14" x14ac:dyDescent="0.3">
      <c r="A128">
        <v>1736</v>
      </c>
      <c r="B128" t="s">
        <v>140</v>
      </c>
      <c r="C128">
        <v>52522.98</v>
      </c>
      <c r="D128">
        <v>28612.560000000001</v>
      </c>
      <c r="E128">
        <v>0</v>
      </c>
      <c r="F128">
        <v>30124</v>
      </c>
      <c r="G128">
        <v>0</v>
      </c>
      <c r="H128">
        <v>28613</v>
      </c>
      <c r="I128">
        <v>0</v>
      </c>
      <c r="J128">
        <v>32428</v>
      </c>
      <c r="K128">
        <v>28898</v>
      </c>
      <c r="L128">
        <f>SUM(Table24[[#This Row],[NOV PYMT]:[MARCH PYMT]])</f>
        <v>148675.56</v>
      </c>
      <c r="M128">
        <v>52522.98</v>
      </c>
      <c r="N128">
        <v>201198.54</v>
      </c>
    </row>
    <row r="129" spans="1:14" x14ac:dyDescent="0.3">
      <c r="A129">
        <v>1813</v>
      </c>
      <c r="B129" t="s">
        <v>141</v>
      </c>
      <c r="C129">
        <v>139109.29999999999</v>
      </c>
      <c r="D129">
        <v>75837</v>
      </c>
      <c r="E129">
        <v>0</v>
      </c>
      <c r="F129">
        <v>79844</v>
      </c>
      <c r="G129">
        <v>0</v>
      </c>
      <c r="H129">
        <v>75837</v>
      </c>
      <c r="I129">
        <v>0</v>
      </c>
      <c r="J129">
        <v>85948</v>
      </c>
      <c r="K129">
        <v>76595</v>
      </c>
      <c r="L129">
        <f>SUM(Table24[[#This Row],[NOV PYMT]:[MARCH PYMT]])</f>
        <v>394061</v>
      </c>
      <c r="M129">
        <v>139109.29999999999</v>
      </c>
      <c r="N129">
        <v>533170.30000000005</v>
      </c>
    </row>
    <row r="130" spans="1:14" x14ac:dyDescent="0.3">
      <c r="A130">
        <v>5757</v>
      </c>
      <c r="B130" t="s">
        <v>142</v>
      </c>
      <c r="C130">
        <v>65088.74</v>
      </c>
      <c r="D130">
        <v>35484.080000000002</v>
      </c>
      <c r="E130">
        <v>0</v>
      </c>
      <c r="F130">
        <v>37359</v>
      </c>
      <c r="G130">
        <v>0</v>
      </c>
      <c r="H130">
        <v>35484</v>
      </c>
      <c r="I130">
        <v>0</v>
      </c>
      <c r="J130">
        <v>40216</v>
      </c>
      <c r="K130">
        <v>35839</v>
      </c>
      <c r="L130">
        <f>SUM(Table24[[#This Row],[NOV PYMT]:[MARCH PYMT]])</f>
        <v>184382.08000000002</v>
      </c>
      <c r="M130">
        <v>65088.74</v>
      </c>
      <c r="N130">
        <v>249470.82</v>
      </c>
    </row>
    <row r="131" spans="1:14" x14ac:dyDescent="0.3">
      <c r="A131">
        <v>1855</v>
      </c>
      <c r="B131" t="s">
        <v>143</v>
      </c>
      <c r="C131">
        <v>66274.710000000006</v>
      </c>
      <c r="D131">
        <v>36132.160000000003</v>
      </c>
      <c r="E131">
        <v>0</v>
      </c>
      <c r="F131">
        <v>38041</v>
      </c>
      <c r="G131">
        <v>0</v>
      </c>
      <c r="H131">
        <v>36132</v>
      </c>
      <c r="I131">
        <v>0</v>
      </c>
      <c r="J131">
        <v>40951</v>
      </c>
      <c r="K131">
        <v>36493</v>
      </c>
      <c r="L131">
        <f>SUM(Table24[[#This Row],[NOV PYMT]:[MARCH PYMT]])</f>
        <v>187749.16</v>
      </c>
      <c r="M131">
        <v>66274.710000000006</v>
      </c>
      <c r="N131">
        <v>254023.87</v>
      </c>
    </row>
    <row r="132" spans="1:14" x14ac:dyDescent="0.3">
      <c r="A132">
        <v>1862</v>
      </c>
      <c r="B132" t="s">
        <v>144</v>
      </c>
      <c r="C132">
        <v>1137722.92</v>
      </c>
      <c r="D132">
        <v>622531.79</v>
      </c>
      <c r="E132">
        <v>0</v>
      </c>
      <c r="F132">
        <v>650553</v>
      </c>
      <c r="G132">
        <v>0</v>
      </c>
      <c r="H132">
        <v>620247</v>
      </c>
      <c r="I132">
        <v>0</v>
      </c>
      <c r="J132">
        <v>702946</v>
      </c>
      <c r="K132">
        <v>626448</v>
      </c>
      <c r="L132">
        <f>SUM(Table24[[#This Row],[NOV PYMT]:[MARCH PYMT]])</f>
        <v>3222725.79</v>
      </c>
      <c r="M132">
        <v>1137722.92</v>
      </c>
      <c r="N132">
        <v>4360448.71</v>
      </c>
    </row>
    <row r="133" spans="1:14" x14ac:dyDescent="0.3">
      <c r="A133">
        <v>1870</v>
      </c>
      <c r="B133" t="s">
        <v>145</v>
      </c>
      <c r="C133">
        <v>31873.38</v>
      </c>
      <c r="D133">
        <v>17376.080000000002</v>
      </c>
      <c r="E133">
        <v>0</v>
      </c>
      <c r="F133">
        <v>18294</v>
      </c>
      <c r="G133">
        <v>0</v>
      </c>
      <c r="H133">
        <v>17376</v>
      </c>
      <c r="I133">
        <v>0</v>
      </c>
      <c r="J133">
        <v>19693</v>
      </c>
      <c r="K133">
        <v>17550</v>
      </c>
      <c r="L133">
        <f>SUM(Table24[[#This Row],[NOV PYMT]:[MARCH PYMT]])</f>
        <v>90289.08</v>
      </c>
      <c r="M133">
        <v>31873.38</v>
      </c>
      <c r="N133">
        <v>122162.46</v>
      </c>
    </row>
    <row r="134" spans="1:14" x14ac:dyDescent="0.3">
      <c r="A134">
        <v>1883</v>
      </c>
      <c r="B134" t="s">
        <v>146</v>
      </c>
      <c r="C134">
        <v>571591.91</v>
      </c>
      <c r="D134">
        <v>311612.25</v>
      </c>
      <c r="E134">
        <v>0</v>
      </c>
      <c r="F134">
        <v>328076</v>
      </c>
      <c r="G134">
        <v>0</v>
      </c>
      <c r="H134">
        <v>311612</v>
      </c>
      <c r="I134">
        <v>0</v>
      </c>
      <c r="J134">
        <v>353160</v>
      </c>
      <c r="K134">
        <v>314729</v>
      </c>
      <c r="L134">
        <f>SUM(Table24[[#This Row],[NOV PYMT]:[MARCH PYMT]])</f>
        <v>1619189.25</v>
      </c>
      <c r="M134">
        <v>571591.91</v>
      </c>
      <c r="N134">
        <v>2190781.16</v>
      </c>
    </row>
    <row r="135" spans="1:14" x14ac:dyDescent="0.3">
      <c r="A135">
        <v>1890</v>
      </c>
      <c r="B135" t="s">
        <v>147</v>
      </c>
      <c r="C135">
        <v>147351.14000000001</v>
      </c>
      <c r="D135">
        <v>82805.97</v>
      </c>
      <c r="E135">
        <v>0</v>
      </c>
      <c r="F135">
        <v>82231</v>
      </c>
      <c r="G135">
        <v>0</v>
      </c>
      <c r="H135">
        <v>80331</v>
      </c>
      <c r="I135">
        <v>0</v>
      </c>
      <c r="J135">
        <v>91040</v>
      </c>
      <c r="K135">
        <v>81136</v>
      </c>
      <c r="L135">
        <f>SUM(Table24[[#This Row],[NOV PYMT]:[MARCH PYMT]])</f>
        <v>417543.97</v>
      </c>
      <c r="M135">
        <v>147351.14000000001</v>
      </c>
      <c r="N135">
        <v>564895.11</v>
      </c>
    </row>
    <row r="136" spans="1:14" x14ac:dyDescent="0.3">
      <c r="A136">
        <v>1900</v>
      </c>
      <c r="B136" t="s">
        <v>148</v>
      </c>
      <c r="C136">
        <v>632796.72</v>
      </c>
      <c r="D136">
        <v>344978.41</v>
      </c>
      <c r="E136">
        <v>0</v>
      </c>
      <c r="F136">
        <v>0</v>
      </c>
      <c r="G136">
        <v>363205</v>
      </c>
      <c r="H136">
        <v>344979</v>
      </c>
      <c r="I136">
        <v>0</v>
      </c>
      <c r="J136">
        <v>390974</v>
      </c>
      <c r="K136">
        <v>348428</v>
      </c>
      <c r="L136">
        <f>SUM(Table24[[#This Row],[NOV PYMT]:[MARCH PYMT]])</f>
        <v>1792564.41</v>
      </c>
      <c r="M136">
        <v>632796.72</v>
      </c>
      <c r="N136">
        <v>2425361.13</v>
      </c>
    </row>
    <row r="137" spans="1:14" x14ac:dyDescent="0.3">
      <c r="A137">
        <v>1939</v>
      </c>
      <c r="B137" t="s">
        <v>149</v>
      </c>
      <c r="C137">
        <v>52087.99</v>
      </c>
      <c r="D137">
        <v>28397.26</v>
      </c>
      <c r="E137">
        <v>0</v>
      </c>
      <c r="F137">
        <v>29898</v>
      </c>
      <c r="G137">
        <v>0</v>
      </c>
      <c r="H137">
        <v>28397</v>
      </c>
      <c r="I137">
        <v>0</v>
      </c>
      <c r="J137">
        <v>32184</v>
      </c>
      <c r="K137">
        <v>28681</v>
      </c>
      <c r="L137">
        <f>SUM(Table24[[#This Row],[NOV PYMT]:[MARCH PYMT]])</f>
        <v>147557.26</v>
      </c>
      <c r="M137">
        <v>52087.99</v>
      </c>
      <c r="N137">
        <v>199645.25</v>
      </c>
    </row>
    <row r="138" spans="1:14" x14ac:dyDescent="0.3">
      <c r="A138">
        <v>1953</v>
      </c>
      <c r="B138" t="s">
        <v>150</v>
      </c>
      <c r="C138">
        <v>231947.5</v>
      </c>
      <c r="D138">
        <v>126451.13</v>
      </c>
      <c r="E138">
        <v>0</v>
      </c>
      <c r="F138">
        <v>133131</v>
      </c>
      <c r="G138">
        <v>0</v>
      </c>
      <c r="H138">
        <v>126451</v>
      </c>
      <c r="I138">
        <v>0</v>
      </c>
      <c r="J138">
        <v>143311</v>
      </c>
      <c r="K138">
        <v>127716</v>
      </c>
      <c r="L138">
        <f>SUM(Table24[[#This Row],[NOV PYMT]:[MARCH PYMT]])</f>
        <v>657060.13</v>
      </c>
      <c r="M138">
        <v>231947.5</v>
      </c>
      <c r="N138">
        <v>889007.63</v>
      </c>
    </row>
    <row r="139" spans="1:14" x14ac:dyDescent="0.3">
      <c r="A139">
        <v>2009</v>
      </c>
      <c r="B139" t="s">
        <v>151</v>
      </c>
      <c r="C139">
        <v>171214.68</v>
      </c>
      <c r="D139">
        <v>74391.39</v>
      </c>
      <c r="E139">
        <v>0</v>
      </c>
      <c r="F139">
        <v>79621</v>
      </c>
      <c r="G139">
        <v>0</v>
      </c>
      <c r="H139">
        <v>129945</v>
      </c>
      <c r="I139">
        <v>0</v>
      </c>
      <c r="J139">
        <v>105789</v>
      </c>
      <c r="K139">
        <v>94277</v>
      </c>
      <c r="L139">
        <f>SUM(Table24[[#This Row],[NOV PYMT]:[MARCH PYMT]])</f>
        <v>484023.39</v>
      </c>
      <c r="M139">
        <v>171214.68</v>
      </c>
      <c r="N139">
        <v>655238.07000000007</v>
      </c>
    </row>
    <row r="140" spans="1:14" x14ac:dyDescent="0.3">
      <c r="A140">
        <v>2044</v>
      </c>
      <c r="B140" t="s">
        <v>152</v>
      </c>
      <c r="C140">
        <v>3080.94</v>
      </c>
      <c r="D140">
        <v>4455.34</v>
      </c>
      <c r="E140">
        <v>0</v>
      </c>
      <c r="F140">
        <v>0</v>
      </c>
      <c r="G140">
        <v>0</v>
      </c>
      <c r="H140">
        <v>1680</v>
      </c>
      <c r="I140">
        <v>0</v>
      </c>
      <c r="J140">
        <v>1903</v>
      </c>
      <c r="K140">
        <v>1696</v>
      </c>
      <c r="L140">
        <f>SUM(Table24[[#This Row],[NOV PYMT]:[MARCH PYMT]])</f>
        <v>9734.34</v>
      </c>
      <c r="M140">
        <v>3080.94</v>
      </c>
      <c r="N140">
        <v>12815.28</v>
      </c>
    </row>
    <row r="141" spans="1:14" x14ac:dyDescent="0.3">
      <c r="A141">
        <v>2051</v>
      </c>
      <c r="B141" t="s">
        <v>153</v>
      </c>
      <c r="C141">
        <v>65142.74</v>
      </c>
      <c r="D141">
        <v>35239.199999999997</v>
      </c>
      <c r="E141">
        <v>0</v>
      </c>
      <c r="F141">
        <v>37101</v>
      </c>
      <c r="G141">
        <v>0</v>
      </c>
      <c r="H141">
        <v>35240</v>
      </c>
      <c r="I141">
        <v>0</v>
      </c>
      <c r="J141">
        <v>39936</v>
      </c>
      <c r="K141">
        <v>35593</v>
      </c>
      <c r="L141">
        <f>SUM(Table24[[#This Row],[NOV PYMT]:[MARCH PYMT]])</f>
        <v>183109.2</v>
      </c>
      <c r="M141">
        <v>65142.74</v>
      </c>
      <c r="N141">
        <v>248251.94</v>
      </c>
    </row>
    <row r="142" spans="1:14" x14ac:dyDescent="0.3">
      <c r="A142">
        <v>2058</v>
      </c>
      <c r="B142" t="s">
        <v>154</v>
      </c>
      <c r="C142">
        <v>577966.78</v>
      </c>
      <c r="D142">
        <v>318542.37</v>
      </c>
      <c r="E142">
        <v>0</v>
      </c>
      <c r="F142">
        <v>328463</v>
      </c>
      <c r="G142">
        <v>0</v>
      </c>
      <c r="H142">
        <v>315088</v>
      </c>
      <c r="I142">
        <v>0</v>
      </c>
      <c r="J142">
        <v>357098</v>
      </c>
      <c r="K142">
        <v>318240</v>
      </c>
      <c r="L142">
        <f>SUM(Table24[[#This Row],[NOV PYMT]:[MARCH PYMT]])</f>
        <v>1637431.37</v>
      </c>
      <c r="M142">
        <v>577966.78</v>
      </c>
      <c r="N142">
        <v>2215398.1500000004</v>
      </c>
    </row>
    <row r="143" spans="1:14" x14ac:dyDescent="0.3">
      <c r="A143">
        <v>2114</v>
      </c>
      <c r="B143" t="s">
        <v>155</v>
      </c>
      <c r="C143">
        <v>113225.8</v>
      </c>
      <c r="D143">
        <v>58465</v>
      </c>
      <c r="E143">
        <v>0</v>
      </c>
      <c r="F143">
        <v>64987</v>
      </c>
      <c r="G143">
        <v>0</v>
      </c>
      <c r="H143">
        <v>61727</v>
      </c>
      <c r="I143">
        <v>0</v>
      </c>
      <c r="J143">
        <v>69957</v>
      </c>
      <c r="K143">
        <v>62342</v>
      </c>
      <c r="L143">
        <f>SUM(Table24[[#This Row],[NOV PYMT]:[MARCH PYMT]])</f>
        <v>317478</v>
      </c>
      <c r="M143">
        <v>113225.8</v>
      </c>
      <c r="N143">
        <v>430703.8</v>
      </c>
    </row>
    <row r="144" spans="1:14" x14ac:dyDescent="0.3">
      <c r="A144">
        <v>2128</v>
      </c>
      <c r="B144" t="s">
        <v>156</v>
      </c>
      <c r="C144">
        <v>100891.04</v>
      </c>
      <c r="D144">
        <v>55002.93</v>
      </c>
      <c r="E144">
        <v>0</v>
      </c>
      <c r="F144">
        <v>57909</v>
      </c>
      <c r="G144">
        <v>0</v>
      </c>
      <c r="H144">
        <v>55002</v>
      </c>
      <c r="I144">
        <v>0</v>
      </c>
      <c r="J144">
        <v>62337</v>
      </c>
      <c r="K144">
        <v>55553</v>
      </c>
      <c r="L144">
        <f>SUM(Table24[[#This Row],[NOV PYMT]:[MARCH PYMT]])</f>
        <v>285803.93</v>
      </c>
      <c r="M144">
        <v>100891.04</v>
      </c>
      <c r="N144">
        <v>386694.97</v>
      </c>
    </row>
    <row r="145" spans="1:14" x14ac:dyDescent="0.3">
      <c r="A145">
        <v>2135</v>
      </c>
      <c r="B145" t="s">
        <v>157</v>
      </c>
      <c r="C145">
        <v>27155.47</v>
      </c>
      <c r="D145">
        <v>14804.11</v>
      </c>
      <c r="E145">
        <v>0</v>
      </c>
      <c r="F145">
        <v>15587</v>
      </c>
      <c r="G145">
        <v>0</v>
      </c>
      <c r="H145">
        <v>14804</v>
      </c>
      <c r="I145">
        <v>0</v>
      </c>
      <c r="J145">
        <v>16777</v>
      </c>
      <c r="K145">
        <v>14952</v>
      </c>
      <c r="L145">
        <f>SUM(Table24[[#This Row],[NOV PYMT]:[MARCH PYMT]])</f>
        <v>76924.11</v>
      </c>
      <c r="M145">
        <v>27155.47</v>
      </c>
      <c r="N145">
        <v>104079.58</v>
      </c>
    </row>
    <row r="146" spans="1:14" x14ac:dyDescent="0.3">
      <c r="A146">
        <v>2142</v>
      </c>
      <c r="B146" t="s">
        <v>158</v>
      </c>
      <c r="C146">
        <v>8655.83</v>
      </c>
      <c r="D146">
        <v>4261.59</v>
      </c>
      <c r="E146">
        <v>0</v>
      </c>
      <c r="F146">
        <v>5401</v>
      </c>
      <c r="G146">
        <v>0</v>
      </c>
      <c r="H146">
        <v>4719</v>
      </c>
      <c r="I146">
        <v>0</v>
      </c>
      <c r="J146">
        <v>5348</v>
      </c>
      <c r="K146">
        <v>4765</v>
      </c>
      <c r="L146">
        <f>SUM(Table24[[#This Row],[NOV PYMT]:[MARCH PYMT]])</f>
        <v>24494.59</v>
      </c>
      <c r="M146">
        <v>8655.83</v>
      </c>
      <c r="N146">
        <v>33150.42</v>
      </c>
    </row>
    <row r="147" spans="1:14" x14ac:dyDescent="0.3">
      <c r="A147">
        <v>2184</v>
      </c>
      <c r="B147" t="s">
        <v>159</v>
      </c>
      <c r="C147">
        <v>218339.76</v>
      </c>
      <c r="D147">
        <v>119030.84</v>
      </c>
      <c r="E147">
        <v>0</v>
      </c>
      <c r="F147">
        <v>125320</v>
      </c>
      <c r="G147">
        <v>0</v>
      </c>
      <c r="H147">
        <v>119031</v>
      </c>
      <c r="I147">
        <v>0</v>
      </c>
      <c r="J147">
        <v>134901</v>
      </c>
      <c r="K147">
        <v>120221</v>
      </c>
      <c r="L147">
        <f>SUM(Table24[[#This Row],[NOV PYMT]:[MARCH PYMT]])</f>
        <v>618503.84</v>
      </c>
      <c r="M147">
        <v>218339.76</v>
      </c>
      <c r="N147">
        <v>836843.6</v>
      </c>
    </row>
    <row r="148" spans="1:14" x14ac:dyDescent="0.3">
      <c r="A148">
        <v>2198</v>
      </c>
      <c r="B148" t="s">
        <v>160</v>
      </c>
      <c r="C148">
        <v>82692.39</v>
      </c>
      <c r="D148">
        <v>45080.17</v>
      </c>
      <c r="E148">
        <v>0</v>
      </c>
      <c r="F148">
        <v>47462</v>
      </c>
      <c r="G148">
        <v>0</v>
      </c>
      <c r="H148">
        <v>45080</v>
      </c>
      <c r="I148">
        <v>0</v>
      </c>
      <c r="J148">
        <v>51092</v>
      </c>
      <c r="K148">
        <v>45530</v>
      </c>
      <c r="L148">
        <f>SUM(Table24[[#This Row],[NOV PYMT]:[MARCH PYMT]])</f>
        <v>234244.16999999998</v>
      </c>
      <c r="M148">
        <v>82692.39</v>
      </c>
      <c r="N148">
        <v>316936.56</v>
      </c>
    </row>
    <row r="149" spans="1:14" x14ac:dyDescent="0.3">
      <c r="A149">
        <v>2212</v>
      </c>
      <c r="B149" t="s">
        <v>161</v>
      </c>
      <c r="C149">
        <v>20205.61</v>
      </c>
      <c r="D149">
        <v>11016.02</v>
      </c>
      <c r="E149">
        <v>0</v>
      </c>
      <c r="F149">
        <v>11598</v>
      </c>
      <c r="G149">
        <v>0</v>
      </c>
      <c r="H149">
        <v>11016</v>
      </c>
      <c r="I149">
        <v>0</v>
      </c>
      <c r="J149">
        <v>12485</v>
      </c>
      <c r="K149">
        <v>11127</v>
      </c>
      <c r="L149">
        <f>SUM(Table24[[#This Row],[NOV PYMT]:[MARCH PYMT]])</f>
        <v>57242.020000000004</v>
      </c>
      <c r="M149">
        <v>20205.61</v>
      </c>
      <c r="N149">
        <v>77447.63</v>
      </c>
    </row>
    <row r="150" spans="1:14" x14ac:dyDescent="0.3">
      <c r="A150">
        <v>2217</v>
      </c>
      <c r="B150" t="s">
        <v>162</v>
      </c>
      <c r="C150">
        <v>340456.39</v>
      </c>
      <c r="D150">
        <v>185604.93</v>
      </c>
      <c r="E150">
        <v>0</v>
      </c>
      <c r="F150">
        <v>195411</v>
      </c>
      <c r="G150">
        <v>0</v>
      </c>
      <c r="H150">
        <v>185606</v>
      </c>
      <c r="I150">
        <v>0</v>
      </c>
      <c r="J150">
        <v>210350</v>
      </c>
      <c r="K150">
        <v>187461</v>
      </c>
      <c r="L150">
        <f>SUM(Table24[[#This Row],[NOV PYMT]:[MARCH PYMT]])</f>
        <v>964432.92999999993</v>
      </c>
      <c r="M150">
        <v>340456.39</v>
      </c>
      <c r="N150">
        <v>1304889.3199999998</v>
      </c>
    </row>
    <row r="151" spans="1:14" x14ac:dyDescent="0.3">
      <c r="A151">
        <v>2226</v>
      </c>
      <c r="B151" t="s">
        <v>163</v>
      </c>
      <c r="C151">
        <v>8948.83</v>
      </c>
      <c r="D151">
        <v>5210.93</v>
      </c>
      <c r="E151">
        <v>0</v>
      </c>
      <c r="F151">
        <v>5136</v>
      </c>
      <c r="G151">
        <v>0</v>
      </c>
      <c r="H151">
        <v>4879</v>
      </c>
      <c r="I151">
        <v>0</v>
      </c>
      <c r="J151">
        <v>5529</v>
      </c>
      <c r="K151">
        <v>4927</v>
      </c>
      <c r="L151">
        <f>SUM(Table24[[#This Row],[NOV PYMT]:[MARCH PYMT]])</f>
        <v>25681.93</v>
      </c>
      <c r="M151">
        <v>8948.83</v>
      </c>
      <c r="N151">
        <v>34630.76</v>
      </c>
    </row>
    <row r="152" spans="1:14" x14ac:dyDescent="0.3">
      <c r="A152">
        <v>2233</v>
      </c>
      <c r="B152" t="s">
        <v>164</v>
      </c>
      <c r="C152">
        <v>145528.18</v>
      </c>
      <c r="D152">
        <v>79337.22</v>
      </c>
      <c r="E152">
        <v>0</v>
      </c>
      <c r="F152">
        <v>83529</v>
      </c>
      <c r="G152">
        <v>0</v>
      </c>
      <c r="H152">
        <v>79337</v>
      </c>
      <c r="I152">
        <v>0</v>
      </c>
      <c r="J152">
        <v>89915</v>
      </c>
      <c r="K152">
        <v>80131</v>
      </c>
      <c r="L152">
        <f>SUM(Table24[[#This Row],[NOV PYMT]:[MARCH PYMT]])</f>
        <v>412249.22</v>
      </c>
      <c r="M152">
        <v>145528.18</v>
      </c>
      <c r="N152">
        <v>557777.39999999991</v>
      </c>
    </row>
    <row r="153" spans="1:14" x14ac:dyDescent="0.3">
      <c r="A153">
        <v>2289</v>
      </c>
      <c r="B153" t="s">
        <v>165</v>
      </c>
      <c r="C153">
        <v>3799533.25</v>
      </c>
      <c r="D153">
        <v>2089606.82</v>
      </c>
      <c r="E153">
        <v>0</v>
      </c>
      <c r="F153">
        <v>2183716</v>
      </c>
      <c r="G153">
        <v>0</v>
      </c>
      <c r="H153">
        <v>2079384</v>
      </c>
      <c r="I153">
        <v>0</v>
      </c>
      <c r="J153">
        <v>2356637</v>
      </c>
      <c r="K153">
        <v>2100180</v>
      </c>
      <c r="L153">
        <f>SUM(Table24[[#This Row],[NOV PYMT]:[MARCH PYMT]])</f>
        <v>10809523.82</v>
      </c>
      <c r="M153">
        <v>3799533.25</v>
      </c>
      <c r="N153">
        <v>14609057.07</v>
      </c>
    </row>
    <row r="154" spans="1:14" x14ac:dyDescent="0.3">
      <c r="A154">
        <v>2310</v>
      </c>
      <c r="B154" t="s">
        <v>166</v>
      </c>
      <c r="C154">
        <v>30153.41</v>
      </c>
      <c r="D154">
        <v>15570</v>
      </c>
      <c r="E154">
        <v>0</v>
      </c>
      <c r="F154">
        <v>0</v>
      </c>
      <c r="G154">
        <v>17307</v>
      </c>
      <c r="H154">
        <v>0</v>
      </c>
      <c r="I154">
        <v>16439</v>
      </c>
      <c r="J154">
        <v>18631</v>
      </c>
      <c r="K154">
        <v>16604</v>
      </c>
      <c r="L154">
        <f>SUM(Table24[[#This Row],[NOV PYMT]:[MARCH PYMT]])</f>
        <v>84551</v>
      </c>
      <c r="M154">
        <v>30153.41</v>
      </c>
      <c r="N154">
        <v>114704.41</v>
      </c>
    </row>
    <row r="155" spans="1:14" x14ac:dyDescent="0.3">
      <c r="A155">
        <v>2296</v>
      </c>
      <c r="B155" t="s">
        <v>167</v>
      </c>
      <c r="C155">
        <v>401194.21</v>
      </c>
      <c r="D155">
        <v>221945.51</v>
      </c>
      <c r="E155">
        <v>0</v>
      </c>
      <c r="F155">
        <v>227215</v>
      </c>
      <c r="G155">
        <v>0</v>
      </c>
      <c r="H155">
        <v>218716</v>
      </c>
      <c r="I155">
        <v>0</v>
      </c>
      <c r="J155">
        <v>247881</v>
      </c>
      <c r="K155">
        <v>220904</v>
      </c>
      <c r="L155">
        <f>SUM(Table24[[#This Row],[NOV PYMT]:[MARCH PYMT]])</f>
        <v>1136661.51</v>
      </c>
      <c r="M155">
        <v>401194.21</v>
      </c>
      <c r="N155">
        <v>1537855.72</v>
      </c>
    </row>
    <row r="156" spans="1:14" x14ac:dyDescent="0.3">
      <c r="A156">
        <v>2303</v>
      </c>
      <c r="B156" t="s">
        <v>168</v>
      </c>
      <c r="C156">
        <v>513370.04</v>
      </c>
      <c r="D156">
        <v>283896.71999999997</v>
      </c>
      <c r="E156">
        <v>0</v>
      </c>
      <c r="F156">
        <v>290846</v>
      </c>
      <c r="G156">
        <v>0</v>
      </c>
      <c r="H156">
        <v>279871</v>
      </c>
      <c r="I156">
        <v>0</v>
      </c>
      <c r="J156">
        <v>317187</v>
      </c>
      <c r="K156">
        <v>282671</v>
      </c>
      <c r="L156">
        <f>SUM(Table24[[#This Row],[NOV PYMT]:[MARCH PYMT]])</f>
        <v>1454471.72</v>
      </c>
      <c r="M156">
        <v>513370.04</v>
      </c>
      <c r="N156">
        <v>1967841.76</v>
      </c>
    </row>
    <row r="157" spans="1:14" x14ac:dyDescent="0.3">
      <c r="A157">
        <v>2394</v>
      </c>
      <c r="B157" t="s">
        <v>169</v>
      </c>
      <c r="C157">
        <v>49257.04</v>
      </c>
      <c r="D157">
        <v>26974.92</v>
      </c>
      <c r="E157">
        <v>0</v>
      </c>
      <c r="F157">
        <v>0</v>
      </c>
      <c r="G157">
        <v>28400</v>
      </c>
      <c r="H157">
        <v>26974</v>
      </c>
      <c r="I157">
        <v>0</v>
      </c>
      <c r="J157">
        <v>30573</v>
      </c>
      <c r="K157">
        <v>27243</v>
      </c>
      <c r="L157">
        <f>SUM(Table24[[#This Row],[NOV PYMT]:[MARCH PYMT]])</f>
        <v>140164.91999999998</v>
      </c>
      <c r="M157">
        <v>49257.04</v>
      </c>
      <c r="N157">
        <v>189421.96</v>
      </c>
    </row>
    <row r="158" spans="1:14" x14ac:dyDescent="0.3">
      <c r="A158">
        <v>2415</v>
      </c>
      <c r="B158" t="s">
        <v>170</v>
      </c>
      <c r="C158">
        <v>44553.14</v>
      </c>
      <c r="D158">
        <v>24289.09</v>
      </c>
      <c r="E158">
        <v>0</v>
      </c>
      <c r="F158">
        <v>0</v>
      </c>
      <c r="G158">
        <v>25572</v>
      </c>
      <c r="H158">
        <v>0</v>
      </c>
      <c r="I158">
        <v>24289</v>
      </c>
      <c r="J158">
        <v>27527</v>
      </c>
      <c r="K158">
        <v>24533</v>
      </c>
      <c r="L158">
        <f>SUM(Table24[[#This Row],[NOV PYMT]:[MARCH PYMT]])</f>
        <v>126210.09</v>
      </c>
      <c r="M158">
        <v>44553.14</v>
      </c>
      <c r="N158">
        <v>170763.22999999998</v>
      </c>
    </row>
    <row r="159" spans="1:14" x14ac:dyDescent="0.3">
      <c r="A159">
        <v>2420</v>
      </c>
      <c r="B159" t="s">
        <v>171</v>
      </c>
      <c r="C159">
        <v>614855.06999999995</v>
      </c>
      <c r="D159">
        <v>335198.94</v>
      </c>
      <c r="E159">
        <v>0</v>
      </c>
      <c r="F159">
        <v>352908</v>
      </c>
      <c r="G159">
        <v>0</v>
      </c>
      <c r="H159">
        <v>335199</v>
      </c>
      <c r="I159">
        <v>0</v>
      </c>
      <c r="J159">
        <v>379893</v>
      </c>
      <c r="K159">
        <v>338553</v>
      </c>
      <c r="L159">
        <f>SUM(Table24[[#This Row],[NOV PYMT]:[MARCH PYMT]])</f>
        <v>1741751.94</v>
      </c>
      <c r="M159">
        <v>614855.06999999995</v>
      </c>
      <c r="N159">
        <v>2356607.0099999998</v>
      </c>
    </row>
    <row r="160" spans="1:14" x14ac:dyDescent="0.3">
      <c r="A160">
        <v>2443</v>
      </c>
      <c r="B160" t="s">
        <v>172</v>
      </c>
      <c r="C160">
        <v>253136.09</v>
      </c>
      <c r="D160">
        <v>138000.91</v>
      </c>
      <c r="E160">
        <v>0</v>
      </c>
      <c r="F160">
        <v>145292</v>
      </c>
      <c r="G160">
        <v>0</v>
      </c>
      <c r="H160">
        <v>138001</v>
      </c>
      <c r="I160">
        <v>0</v>
      </c>
      <c r="J160">
        <v>156400</v>
      </c>
      <c r="K160">
        <v>139381</v>
      </c>
      <c r="L160">
        <f>SUM(Table24[[#This Row],[NOV PYMT]:[MARCH PYMT]])</f>
        <v>717074.91</v>
      </c>
      <c r="M160">
        <v>253136.09</v>
      </c>
      <c r="N160">
        <v>970211</v>
      </c>
    </row>
    <row r="161" spans="1:14" x14ac:dyDescent="0.3">
      <c r="A161">
        <v>2436</v>
      </c>
      <c r="B161" t="s">
        <v>173</v>
      </c>
      <c r="C161">
        <v>160849.88</v>
      </c>
      <c r="D161">
        <v>0</v>
      </c>
      <c r="E161">
        <v>0</v>
      </c>
      <c r="F161">
        <v>166496</v>
      </c>
      <c r="G161">
        <v>0</v>
      </c>
      <c r="H161">
        <v>74718</v>
      </c>
      <c r="I161">
        <v>0</v>
      </c>
      <c r="J161">
        <v>121242</v>
      </c>
      <c r="K161">
        <v>88569</v>
      </c>
      <c r="L161">
        <f>SUM(Table24[[#This Row],[NOV PYMT]:[MARCH PYMT]])</f>
        <v>451025</v>
      </c>
      <c r="M161">
        <v>160849.88</v>
      </c>
      <c r="N161">
        <v>611874.88</v>
      </c>
    </row>
    <row r="162" spans="1:14" x14ac:dyDescent="0.3">
      <c r="A162">
        <v>2460</v>
      </c>
      <c r="B162" t="s">
        <v>174</v>
      </c>
      <c r="C162">
        <v>165494.79</v>
      </c>
      <c r="D162">
        <v>91566.03</v>
      </c>
      <c r="E162">
        <v>0</v>
      </c>
      <c r="F162">
        <v>93717</v>
      </c>
      <c r="G162">
        <v>0</v>
      </c>
      <c r="H162">
        <v>90222</v>
      </c>
      <c r="I162">
        <v>0</v>
      </c>
      <c r="J162">
        <v>102251</v>
      </c>
      <c r="K162">
        <v>91126</v>
      </c>
      <c r="L162">
        <f>SUM(Table24[[#This Row],[NOV PYMT]:[MARCH PYMT]])</f>
        <v>468882.03</v>
      </c>
      <c r="M162">
        <v>165494.79</v>
      </c>
      <c r="N162">
        <v>634376.82000000007</v>
      </c>
    </row>
    <row r="163" spans="1:14" x14ac:dyDescent="0.3">
      <c r="A163">
        <v>2478</v>
      </c>
      <c r="B163" t="s">
        <v>175</v>
      </c>
      <c r="C163">
        <v>293045.31</v>
      </c>
      <c r="D163">
        <v>159756.73000000001</v>
      </c>
      <c r="E163">
        <v>0</v>
      </c>
      <c r="F163">
        <v>168198</v>
      </c>
      <c r="G163">
        <v>0</v>
      </c>
      <c r="H163">
        <v>159756</v>
      </c>
      <c r="I163">
        <v>0</v>
      </c>
      <c r="J163">
        <v>181058</v>
      </c>
      <c r="K163">
        <v>161353</v>
      </c>
      <c r="L163">
        <f>SUM(Table24[[#This Row],[NOV PYMT]:[MARCH PYMT]])</f>
        <v>830121.73</v>
      </c>
      <c r="M163">
        <v>293045.31</v>
      </c>
      <c r="N163">
        <v>1123167.04</v>
      </c>
    </row>
    <row r="164" spans="1:14" x14ac:dyDescent="0.3">
      <c r="A164">
        <v>2525</v>
      </c>
      <c r="B164" t="s">
        <v>176</v>
      </c>
      <c r="C164">
        <v>28596.44</v>
      </c>
      <c r="D164">
        <v>10622.21</v>
      </c>
      <c r="E164">
        <v>0</v>
      </c>
      <c r="F164">
        <v>21118</v>
      </c>
      <c r="G164">
        <v>0</v>
      </c>
      <c r="H164">
        <v>15590</v>
      </c>
      <c r="I164">
        <v>0</v>
      </c>
      <c r="J164">
        <v>17669</v>
      </c>
      <c r="K164">
        <v>15746</v>
      </c>
      <c r="L164">
        <f>SUM(Table24[[#This Row],[NOV PYMT]:[MARCH PYMT]])</f>
        <v>80745.209999999992</v>
      </c>
      <c r="M164">
        <v>28596.44</v>
      </c>
      <c r="N164">
        <v>109341.65</v>
      </c>
    </row>
    <row r="165" spans="1:14" x14ac:dyDescent="0.3">
      <c r="A165">
        <v>2527</v>
      </c>
      <c r="B165" t="s">
        <v>177</v>
      </c>
      <c r="C165">
        <v>45697.11</v>
      </c>
      <c r="D165">
        <v>24912.5</v>
      </c>
      <c r="E165">
        <v>0</v>
      </c>
      <c r="F165">
        <v>26230</v>
      </c>
      <c r="G165">
        <v>0</v>
      </c>
      <c r="H165">
        <v>24912</v>
      </c>
      <c r="I165">
        <v>0</v>
      </c>
      <c r="J165">
        <v>28233</v>
      </c>
      <c r="K165">
        <v>25164</v>
      </c>
      <c r="L165">
        <f>SUM(Table24[[#This Row],[NOV PYMT]:[MARCH PYMT]])</f>
        <v>129451.5</v>
      </c>
      <c r="M165">
        <v>45697.11</v>
      </c>
      <c r="N165">
        <v>175148.61</v>
      </c>
    </row>
    <row r="166" spans="1:14" x14ac:dyDescent="0.3">
      <c r="A166">
        <v>2534</v>
      </c>
      <c r="B166" t="s">
        <v>178</v>
      </c>
      <c r="C166">
        <v>19440.62</v>
      </c>
      <c r="D166">
        <v>13358.39</v>
      </c>
      <c r="E166">
        <v>0</v>
      </c>
      <c r="F166">
        <v>14064</v>
      </c>
      <c r="G166">
        <v>0</v>
      </c>
      <c r="H166">
        <v>13358</v>
      </c>
      <c r="I166">
        <v>0</v>
      </c>
      <c r="J166">
        <v>3729</v>
      </c>
      <c r="K166">
        <v>10702</v>
      </c>
      <c r="L166">
        <f>SUM(Table24[[#This Row],[NOV PYMT]:[MARCH PYMT]])</f>
        <v>55211.39</v>
      </c>
      <c r="M166">
        <v>19440.62</v>
      </c>
      <c r="N166">
        <v>74652.009999999995</v>
      </c>
    </row>
    <row r="167" spans="1:14" x14ac:dyDescent="0.3">
      <c r="A167">
        <v>2541</v>
      </c>
      <c r="B167" t="s">
        <v>179</v>
      </c>
      <c r="C167">
        <v>73850.570000000007</v>
      </c>
      <c r="D167">
        <v>40260.65</v>
      </c>
      <c r="E167">
        <v>0</v>
      </c>
      <c r="F167">
        <v>42389</v>
      </c>
      <c r="G167">
        <v>0</v>
      </c>
      <c r="H167">
        <v>40260</v>
      </c>
      <c r="I167">
        <v>0</v>
      </c>
      <c r="J167">
        <v>45629</v>
      </c>
      <c r="K167">
        <v>40663</v>
      </c>
      <c r="L167">
        <f>SUM(Table24[[#This Row],[NOV PYMT]:[MARCH PYMT]])</f>
        <v>209201.65</v>
      </c>
      <c r="M167">
        <v>73850.570000000007</v>
      </c>
      <c r="N167">
        <v>283052.21999999997</v>
      </c>
    </row>
    <row r="168" spans="1:14" x14ac:dyDescent="0.3">
      <c r="A168">
        <v>2562</v>
      </c>
      <c r="B168" t="s">
        <v>180</v>
      </c>
      <c r="C168">
        <v>696564.48</v>
      </c>
      <c r="D168">
        <v>379742.39</v>
      </c>
      <c r="E168">
        <v>0</v>
      </c>
      <c r="F168">
        <v>399806</v>
      </c>
      <c r="G168">
        <v>0</v>
      </c>
      <c r="H168">
        <v>379742</v>
      </c>
      <c r="I168">
        <v>0</v>
      </c>
      <c r="J168">
        <v>430374</v>
      </c>
      <c r="K168">
        <v>383541</v>
      </c>
      <c r="L168">
        <f>SUM(Table24[[#This Row],[NOV PYMT]:[MARCH PYMT]])</f>
        <v>1973205.3900000001</v>
      </c>
      <c r="M168">
        <v>696564.48</v>
      </c>
      <c r="N168">
        <v>2669769.87</v>
      </c>
    </row>
    <row r="169" spans="1:14" x14ac:dyDescent="0.3">
      <c r="A169">
        <v>2570</v>
      </c>
      <c r="B169" t="s">
        <v>181</v>
      </c>
      <c r="C169">
        <v>56792.9</v>
      </c>
      <c r="D169">
        <v>31134.58</v>
      </c>
      <c r="E169">
        <v>0</v>
      </c>
      <c r="F169">
        <v>32779</v>
      </c>
      <c r="G169">
        <v>0</v>
      </c>
      <c r="H169">
        <v>31135</v>
      </c>
      <c r="I169">
        <v>0</v>
      </c>
      <c r="J169">
        <v>34572</v>
      </c>
      <c r="K169">
        <v>31272</v>
      </c>
      <c r="L169">
        <f>SUM(Table24[[#This Row],[NOV PYMT]:[MARCH PYMT]])</f>
        <v>160892.58000000002</v>
      </c>
      <c r="M169">
        <v>56792.9</v>
      </c>
      <c r="N169">
        <v>217685.48</v>
      </c>
    </row>
    <row r="170" spans="1:14" x14ac:dyDescent="0.3">
      <c r="A170">
        <v>2576</v>
      </c>
      <c r="B170" t="s">
        <v>182</v>
      </c>
      <c r="C170">
        <v>88959.27</v>
      </c>
      <c r="D170">
        <v>48497.81</v>
      </c>
      <c r="E170">
        <v>0</v>
      </c>
      <c r="F170">
        <v>51060</v>
      </c>
      <c r="G170">
        <v>0</v>
      </c>
      <c r="H170">
        <v>48498</v>
      </c>
      <c r="I170">
        <v>0</v>
      </c>
      <c r="J170">
        <v>54966</v>
      </c>
      <c r="K170">
        <v>48981</v>
      </c>
      <c r="L170">
        <f>SUM(Table24[[#This Row],[NOV PYMT]:[MARCH PYMT]])</f>
        <v>252002.81</v>
      </c>
      <c r="M170">
        <v>88959.27</v>
      </c>
      <c r="N170">
        <v>340962.08</v>
      </c>
    </row>
    <row r="171" spans="1:14" x14ac:dyDescent="0.3">
      <c r="A171">
        <v>2583</v>
      </c>
      <c r="B171" t="s">
        <v>183</v>
      </c>
      <c r="C171">
        <v>440006.46</v>
      </c>
      <c r="D171">
        <v>239877</v>
      </c>
      <c r="E171">
        <v>0</v>
      </c>
      <c r="F171">
        <v>0</v>
      </c>
      <c r="G171">
        <v>252551</v>
      </c>
      <c r="H171">
        <v>239877</v>
      </c>
      <c r="I171">
        <v>0</v>
      </c>
      <c r="J171">
        <v>271861</v>
      </c>
      <c r="K171">
        <v>242276</v>
      </c>
      <c r="L171">
        <f>SUM(Table24[[#This Row],[NOV PYMT]:[MARCH PYMT]])</f>
        <v>1246442</v>
      </c>
      <c r="M171">
        <v>440006.46</v>
      </c>
      <c r="N171">
        <v>1686448.46</v>
      </c>
    </row>
    <row r="172" spans="1:14" x14ac:dyDescent="0.3">
      <c r="A172">
        <v>2605</v>
      </c>
      <c r="B172" t="s">
        <v>184</v>
      </c>
      <c r="C172">
        <v>101515.03</v>
      </c>
      <c r="D172">
        <v>55342.87</v>
      </c>
      <c r="E172">
        <v>0</v>
      </c>
      <c r="F172">
        <v>58267</v>
      </c>
      <c r="G172">
        <v>0</v>
      </c>
      <c r="H172">
        <v>55343</v>
      </c>
      <c r="I172">
        <v>0</v>
      </c>
      <c r="J172">
        <v>62722</v>
      </c>
      <c r="K172">
        <v>55896</v>
      </c>
      <c r="L172">
        <f>SUM(Table24[[#This Row],[NOV PYMT]:[MARCH PYMT]])</f>
        <v>287570.87</v>
      </c>
      <c r="M172">
        <v>101515.03</v>
      </c>
      <c r="N172">
        <v>389085.9</v>
      </c>
    </row>
    <row r="173" spans="1:14" x14ac:dyDescent="0.3">
      <c r="A173">
        <v>2604</v>
      </c>
      <c r="B173" t="s">
        <v>185</v>
      </c>
      <c r="C173">
        <v>619581.97</v>
      </c>
      <c r="D173">
        <v>337775.43</v>
      </c>
      <c r="E173">
        <v>0</v>
      </c>
      <c r="F173">
        <v>355622</v>
      </c>
      <c r="G173">
        <v>0</v>
      </c>
      <c r="H173">
        <v>337776</v>
      </c>
      <c r="I173">
        <v>0</v>
      </c>
      <c r="J173">
        <v>382811</v>
      </c>
      <c r="K173">
        <v>341154</v>
      </c>
      <c r="L173">
        <f>SUM(Table24[[#This Row],[NOV PYMT]:[MARCH PYMT]])</f>
        <v>1755138.43</v>
      </c>
      <c r="M173">
        <v>619581.97</v>
      </c>
      <c r="N173">
        <v>2374720.4</v>
      </c>
    </row>
    <row r="174" spans="1:14" x14ac:dyDescent="0.3">
      <c r="A174">
        <v>2611</v>
      </c>
      <c r="B174" t="s">
        <v>186</v>
      </c>
      <c r="C174">
        <v>922679.09</v>
      </c>
      <c r="D174">
        <v>504254.59</v>
      </c>
      <c r="E174">
        <v>0</v>
      </c>
      <c r="F174">
        <v>528414</v>
      </c>
      <c r="G174">
        <v>0</v>
      </c>
      <c r="H174">
        <v>503013</v>
      </c>
      <c r="I174">
        <v>0</v>
      </c>
      <c r="J174">
        <v>570082</v>
      </c>
      <c r="K174">
        <v>508042</v>
      </c>
      <c r="L174">
        <f>SUM(Table24[[#This Row],[NOV PYMT]:[MARCH PYMT]])</f>
        <v>2613805.59</v>
      </c>
      <c r="M174">
        <v>922679.09</v>
      </c>
      <c r="N174">
        <v>3536484.6799999997</v>
      </c>
    </row>
    <row r="175" spans="1:14" x14ac:dyDescent="0.3">
      <c r="A175">
        <v>2618</v>
      </c>
      <c r="B175" t="s">
        <v>187</v>
      </c>
      <c r="C175">
        <v>39782.230000000003</v>
      </c>
      <c r="D175">
        <v>21687.33</v>
      </c>
      <c r="E175">
        <v>0</v>
      </c>
      <c r="F175">
        <v>22833</v>
      </c>
      <c r="G175">
        <v>0</v>
      </c>
      <c r="H175">
        <v>21687</v>
      </c>
      <c r="I175">
        <v>0</v>
      </c>
      <c r="J175">
        <v>24579</v>
      </c>
      <c r="K175">
        <v>21904</v>
      </c>
      <c r="L175">
        <f>SUM(Table24[[#This Row],[NOV PYMT]:[MARCH PYMT]])</f>
        <v>112690.33</v>
      </c>
      <c r="M175">
        <v>39782.230000000003</v>
      </c>
      <c r="N175">
        <v>152472.56</v>
      </c>
    </row>
    <row r="176" spans="1:14" x14ac:dyDescent="0.3">
      <c r="A176">
        <v>2625</v>
      </c>
      <c r="B176" t="s">
        <v>188</v>
      </c>
      <c r="C176">
        <v>51809.99</v>
      </c>
      <c r="D176">
        <v>24536</v>
      </c>
      <c r="E176">
        <v>0</v>
      </c>
      <c r="F176">
        <v>27273</v>
      </c>
      <c r="G176">
        <v>0</v>
      </c>
      <c r="H176">
        <v>25904</v>
      </c>
      <c r="I176">
        <v>0</v>
      </c>
      <c r="J176">
        <v>29358</v>
      </c>
      <c r="K176">
        <v>26164</v>
      </c>
      <c r="L176">
        <f>SUM(Table24[[#This Row],[NOV PYMT]:[MARCH PYMT]])</f>
        <v>133235</v>
      </c>
      <c r="M176">
        <v>51809.99</v>
      </c>
      <c r="N176">
        <v>185044.99</v>
      </c>
    </row>
    <row r="177" spans="1:14" x14ac:dyDescent="0.3">
      <c r="A177">
        <v>2632</v>
      </c>
      <c r="B177" t="s">
        <v>189</v>
      </c>
      <c r="C177">
        <v>43277.16</v>
      </c>
      <c r="D177">
        <v>23602.01</v>
      </c>
      <c r="E177">
        <v>0</v>
      </c>
      <c r="F177">
        <v>0</v>
      </c>
      <c r="G177">
        <v>24889</v>
      </c>
      <c r="H177">
        <v>23536</v>
      </c>
      <c r="I177">
        <v>0</v>
      </c>
      <c r="J177">
        <v>26739</v>
      </c>
      <c r="K177">
        <v>23830</v>
      </c>
      <c r="L177">
        <f>SUM(Table24[[#This Row],[NOV PYMT]:[MARCH PYMT]])</f>
        <v>122596.01</v>
      </c>
      <c r="M177">
        <v>43277.16</v>
      </c>
      <c r="N177">
        <v>165873.16999999998</v>
      </c>
    </row>
    <row r="178" spans="1:14" x14ac:dyDescent="0.3">
      <c r="A178">
        <v>2639</v>
      </c>
      <c r="B178" t="s">
        <v>190</v>
      </c>
      <c r="C178">
        <v>39147.24</v>
      </c>
      <c r="D178">
        <v>21340.97</v>
      </c>
      <c r="E178">
        <v>0</v>
      </c>
      <c r="F178">
        <v>22468</v>
      </c>
      <c r="G178">
        <v>0</v>
      </c>
      <c r="H178">
        <v>21341</v>
      </c>
      <c r="I178">
        <v>0</v>
      </c>
      <c r="J178">
        <v>24186</v>
      </c>
      <c r="K178">
        <v>21555</v>
      </c>
      <c r="L178">
        <f>SUM(Table24[[#This Row],[NOV PYMT]:[MARCH PYMT]])</f>
        <v>110890.97</v>
      </c>
      <c r="M178">
        <v>39147.24</v>
      </c>
      <c r="N178">
        <v>150038.21</v>
      </c>
    </row>
    <row r="179" spans="1:14" x14ac:dyDescent="0.3">
      <c r="A179">
        <v>2646</v>
      </c>
      <c r="B179" t="s">
        <v>191</v>
      </c>
      <c r="C179">
        <v>116294.74</v>
      </c>
      <c r="D179">
        <v>63400.15</v>
      </c>
      <c r="E179">
        <v>0</v>
      </c>
      <c r="F179">
        <v>66751</v>
      </c>
      <c r="G179">
        <v>0</v>
      </c>
      <c r="H179">
        <v>63400</v>
      </c>
      <c r="I179">
        <v>0</v>
      </c>
      <c r="J179">
        <v>71853</v>
      </c>
      <c r="K179">
        <v>64033</v>
      </c>
      <c r="L179">
        <f>SUM(Table24[[#This Row],[NOV PYMT]:[MARCH PYMT]])</f>
        <v>329437.15000000002</v>
      </c>
      <c r="M179">
        <v>116294.74</v>
      </c>
      <c r="N179">
        <v>445731.89</v>
      </c>
    </row>
    <row r="180" spans="1:14" x14ac:dyDescent="0.3">
      <c r="A180">
        <v>8141</v>
      </c>
      <c r="B180" s="3" t="s">
        <v>192</v>
      </c>
      <c r="C180">
        <v>23546.54</v>
      </c>
      <c r="D180">
        <v>11998.92</v>
      </c>
      <c r="E180">
        <v>0</v>
      </c>
      <c r="F180">
        <v>12633</v>
      </c>
      <c r="G180">
        <v>0</v>
      </c>
      <c r="H180">
        <v>12434</v>
      </c>
      <c r="I180">
        <v>0</v>
      </c>
      <c r="J180">
        <v>16627</v>
      </c>
      <c r="K180">
        <v>12964</v>
      </c>
      <c r="L180">
        <f>SUM(Table24[[#This Row],[NOV PYMT]:[MARCH PYMT]])</f>
        <v>66656.92</v>
      </c>
      <c r="M180">
        <v>23546.54</v>
      </c>
      <c r="N180">
        <v>90203.459999999992</v>
      </c>
    </row>
    <row r="181" spans="1:14" x14ac:dyDescent="0.3">
      <c r="A181">
        <v>2660</v>
      </c>
      <c r="B181" t="s">
        <v>193</v>
      </c>
      <c r="C181">
        <v>42790.17</v>
      </c>
      <c r="D181">
        <v>23327.99</v>
      </c>
      <c r="E181">
        <v>0</v>
      </c>
      <c r="F181">
        <v>24560</v>
      </c>
      <c r="G181">
        <v>0</v>
      </c>
      <c r="H181">
        <v>23328</v>
      </c>
      <c r="I181">
        <v>0</v>
      </c>
      <c r="J181">
        <v>26438</v>
      </c>
      <c r="K181">
        <v>23562</v>
      </c>
      <c r="L181">
        <f>SUM(Table24[[#This Row],[NOV PYMT]:[MARCH PYMT]])</f>
        <v>121215.99</v>
      </c>
      <c r="M181">
        <v>42790.17</v>
      </c>
      <c r="N181">
        <v>164006.16</v>
      </c>
    </row>
    <row r="182" spans="1:14" x14ac:dyDescent="0.3">
      <c r="A182">
        <v>2695</v>
      </c>
      <c r="B182" t="s">
        <v>194</v>
      </c>
      <c r="C182">
        <v>1399752.83</v>
      </c>
      <c r="D182">
        <v>773481.34</v>
      </c>
      <c r="E182">
        <v>0</v>
      </c>
      <c r="F182">
        <v>814346</v>
      </c>
      <c r="G182">
        <v>0</v>
      </c>
      <c r="H182">
        <v>773481</v>
      </c>
      <c r="I182">
        <v>0</v>
      </c>
      <c r="J182">
        <v>876614</v>
      </c>
      <c r="K182">
        <v>781215</v>
      </c>
      <c r="L182">
        <f>SUM(Table24[[#This Row],[NOV PYMT]:[MARCH PYMT]])</f>
        <v>4019137.34</v>
      </c>
      <c r="M182">
        <v>1399752.83</v>
      </c>
      <c r="N182">
        <v>5418890.1699999999</v>
      </c>
    </row>
    <row r="183" spans="1:14" x14ac:dyDescent="0.3">
      <c r="A183">
        <v>2702</v>
      </c>
      <c r="B183" t="s">
        <v>195</v>
      </c>
      <c r="C183">
        <v>278786.59000000003</v>
      </c>
      <c r="D183">
        <v>153661.10999999999</v>
      </c>
      <c r="E183">
        <v>0</v>
      </c>
      <c r="F183">
        <v>158428</v>
      </c>
      <c r="G183">
        <v>0</v>
      </c>
      <c r="H183">
        <v>151985</v>
      </c>
      <c r="I183">
        <v>0</v>
      </c>
      <c r="J183">
        <v>172249</v>
      </c>
      <c r="K183">
        <v>153507</v>
      </c>
      <c r="L183">
        <f>SUM(Table24[[#This Row],[NOV PYMT]:[MARCH PYMT]])</f>
        <v>789830.11</v>
      </c>
      <c r="M183">
        <v>278786.59000000003</v>
      </c>
      <c r="N183">
        <v>1068616.7</v>
      </c>
    </row>
    <row r="184" spans="1:14" x14ac:dyDescent="0.3">
      <c r="A184">
        <v>2730</v>
      </c>
      <c r="B184" t="s">
        <v>196</v>
      </c>
      <c r="C184">
        <v>96333.13</v>
      </c>
      <c r="D184">
        <v>49743</v>
      </c>
      <c r="E184">
        <v>0</v>
      </c>
      <c r="F184">
        <v>55292</v>
      </c>
      <c r="G184">
        <v>0</v>
      </c>
      <c r="H184">
        <v>52517</v>
      </c>
      <c r="I184">
        <v>0</v>
      </c>
      <c r="J184">
        <v>59521</v>
      </c>
      <c r="K184">
        <v>53043</v>
      </c>
      <c r="L184">
        <f>SUM(Table24[[#This Row],[NOV PYMT]:[MARCH PYMT]])</f>
        <v>270116</v>
      </c>
      <c r="M184">
        <v>96333.13</v>
      </c>
      <c r="N184">
        <v>366449.13</v>
      </c>
    </row>
    <row r="185" spans="1:14" x14ac:dyDescent="0.3">
      <c r="A185">
        <v>2737</v>
      </c>
      <c r="B185" t="s">
        <v>197</v>
      </c>
      <c r="C185">
        <v>42194.18</v>
      </c>
      <c r="D185">
        <v>23003.05</v>
      </c>
      <c r="E185">
        <v>0</v>
      </c>
      <c r="F185">
        <v>24218</v>
      </c>
      <c r="G185">
        <v>0</v>
      </c>
      <c r="H185">
        <v>23003</v>
      </c>
      <c r="I185">
        <v>0</v>
      </c>
      <c r="J185">
        <v>26070</v>
      </c>
      <c r="K185">
        <v>23234</v>
      </c>
      <c r="L185">
        <f>SUM(Table24[[#This Row],[NOV PYMT]:[MARCH PYMT]])</f>
        <v>119528.05</v>
      </c>
      <c r="M185">
        <v>42194.18</v>
      </c>
      <c r="N185">
        <v>161722.23000000001</v>
      </c>
    </row>
    <row r="186" spans="1:14" x14ac:dyDescent="0.3">
      <c r="A186">
        <v>2758</v>
      </c>
      <c r="B186" t="s">
        <v>198</v>
      </c>
      <c r="C186">
        <v>582167.69999999995</v>
      </c>
      <c r="D186">
        <v>318882.07</v>
      </c>
      <c r="E186">
        <v>0</v>
      </c>
      <c r="F186">
        <v>332721</v>
      </c>
      <c r="G186">
        <v>0</v>
      </c>
      <c r="H186">
        <v>317378</v>
      </c>
      <c r="I186">
        <v>0</v>
      </c>
      <c r="J186">
        <v>359695</v>
      </c>
      <c r="K186">
        <v>320553</v>
      </c>
      <c r="L186">
        <f>SUM(Table24[[#This Row],[NOV PYMT]:[MARCH PYMT]])</f>
        <v>1649229.07</v>
      </c>
      <c r="M186">
        <v>582167.69999999995</v>
      </c>
      <c r="N186">
        <v>2231396.77</v>
      </c>
    </row>
    <row r="187" spans="1:14" x14ac:dyDescent="0.3">
      <c r="A187">
        <v>2793</v>
      </c>
      <c r="B187" t="s">
        <v>199</v>
      </c>
      <c r="C187">
        <v>3213755.62</v>
      </c>
      <c r="D187">
        <v>1752028.94</v>
      </c>
      <c r="E187">
        <v>0</v>
      </c>
      <c r="F187">
        <v>1844595</v>
      </c>
      <c r="G187">
        <v>0</v>
      </c>
      <c r="H187">
        <v>1752029</v>
      </c>
      <c r="I187">
        <v>0</v>
      </c>
      <c r="J187">
        <v>1985635</v>
      </c>
      <c r="K187">
        <v>1769548</v>
      </c>
      <c r="L187">
        <f>SUM(Table24[[#This Row],[NOV PYMT]:[MARCH PYMT]])</f>
        <v>9103835.9399999995</v>
      </c>
      <c r="M187">
        <v>3213755.62</v>
      </c>
      <c r="N187">
        <v>12317591.559999999</v>
      </c>
    </row>
    <row r="188" spans="1:14" x14ac:dyDescent="0.3">
      <c r="A188">
        <v>1376</v>
      </c>
      <c r="B188" t="s">
        <v>200</v>
      </c>
      <c r="C188">
        <v>528710.74</v>
      </c>
      <c r="D188">
        <v>288235.21000000002</v>
      </c>
      <c r="E188">
        <v>0</v>
      </c>
      <c r="F188">
        <v>303463</v>
      </c>
      <c r="G188">
        <v>0</v>
      </c>
      <c r="H188">
        <v>288235</v>
      </c>
      <c r="I188">
        <v>0</v>
      </c>
      <c r="J188">
        <v>326668</v>
      </c>
      <c r="K188">
        <v>291117</v>
      </c>
      <c r="L188">
        <f>SUM(Table24[[#This Row],[NOV PYMT]:[MARCH PYMT]])</f>
        <v>1497718.21</v>
      </c>
      <c r="M188">
        <v>528710.74</v>
      </c>
      <c r="N188">
        <v>2026428.95</v>
      </c>
    </row>
    <row r="189" spans="1:14" x14ac:dyDescent="0.3">
      <c r="A189">
        <v>2800</v>
      </c>
      <c r="B189" t="s">
        <v>201</v>
      </c>
      <c r="C189">
        <v>188503.34</v>
      </c>
      <c r="D189">
        <v>102765.92</v>
      </c>
      <c r="E189">
        <v>0</v>
      </c>
      <c r="F189">
        <v>108195</v>
      </c>
      <c r="G189">
        <v>0</v>
      </c>
      <c r="H189">
        <v>102766</v>
      </c>
      <c r="I189">
        <v>0</v>
      </c>
      <c r="J189">
        <v>116467</v>
      </c>
      <c r="K189">
        <v>103795</v>
      </c>
      <c r="L189">
        <f>SUM(Table24[[#This Row],[NOV PYMT]:[MARCH PYMT]])</f>
        <v>533988.91999999993</v>
      </c>
      <c r="M189">
        <v>188503.34</v>
      </c>
      <c r="N189">
        <v>722492.25999999989</v>
      </c>
    </row>
    <row r="190" spans="1:14" x14ac:dyDescent="0.3">
      <c r="A190">
        <v>2814</v>
      </c>
      <c r="B190" t="s">
        <v>202</v>
      </c>
      <c r="C190">
        <v>120089.67</v>
      </c>
      <c r="D190">
        <v>65469.62</v>
      </c>
      <c r="E190">
        <v>0</v>
      </c>
      <c r="F190">
        <v>68928</v>
      </c>
      <c r="G190">
        <v>0</v>
      </c>
      <c r="H190">
        <v>65470</v>
      </c>
      <c r="I190">
        <v>0</v>
      </c>
      <c r="J190">
        <v>74198</v>
      </c>
      <c r="K190">
        <v>66125</v>
      </c>
      <c r="L190">
        <f>SUM(Table24[[#This Row],[NOV PYMT]:[MARCH PYMT]])</f>
        <v>340190.62</v>
      </c>
      <c r="M190">
        <v>120089.67</v>
      </c>
      <c r="N190">
        <v>460280.29</v>
      </c>
    </row>
    <row r="191" spans="1:14" x14ac:dyDescent="0.3">
      <c r="A191">
        <v>5960</v>
      </c>
      <c r="B191" t="s">
        <v>203</v>
      </c>
      <c r="C191">
        <v>63479.77</v>
      </c>
      <c r="D191">
        <v>34607.18</v>
      </c>
      <c r="E191">
        <v>0</v>
      </c>
      <c r="F191">
        <v>36436</v>
      </c>
      <c r="G191">
        <v>0</v>
      </c>
      <c r="H191">
        <v>34607</v>
      </c>
      <c r="I191">
        <v>0</v>
      </c>
      <c r="J191">
        <v>39221</v>
      </c>
      <c r="K191">
        <v>34953</v>
      </c>
      <c r="L191">
        <f>SUM(Table24[[#This Row],[NOV PYMT]:[MARCH PYMT]])</f>
        <v>179824.18</v>
      </c>
      <c r="M191">
        <v>63479.77</v>
      </c>
      <c r="N191">
        <v>243303.94999999998</v>
      </c>
    </row>
    <row r="192" spans="1:14" x14ac:dyDescent="0.3">
      <c r="A192">
        <v>2828</v>
      </c>
      <c r="B192" t="s">
        <v>204</v>
      </c>
      <c r="C192">
        <v>104533.97</v>
      </c>
      <c r="D192">
        <v>63222</v>
      </c>
      <c r="E192">
        <v>0</v>
      </c>
      <c r="F192">
        <v>68835</v>
      </c>
      <c r="G192">
        <v>0</v>
      </c>
      <c r="H192">
        <v>66029</v>
      </c>
      <c r="I192">
        <v>0</v>
      </c>
      <c r="J192">
        <v>37463</v>
      </c>
      <c r="K192">
        <v>57557</v>
      </c>
      <c r="L192">
        <f>SUM(Table24[[#This Row],[NOV PYMT]:[MARCH PYMT]])</f>
        <v>293106</v>
      </c>
      <c r="M192">
        <v>104533.97</v>
      </c>
      <c r="N192">
        <v>397639.97</v>
      </c>
    </row>
    <row r="193" spans="1:14" x14ac:dyDescent="0.3">
      <c r="A193">
        <v>2835</v>
      </c>
      <c r="B193" t="s">
        <v>205</v>
      </c>
      <c r="C193">
        <v>612661.11</v>
      </c>
      <c r="D193">
        <v>334002.07</v>
      </c>
      <c r="E193">
        <v>0</v>
      </c>
      <c r="F193">
        <v>351649</v>
      </c>
      <c r="G193">
        <v>0</v>
      </c>
      <c r="H193">
        <v>334002</v>
      </c>
      <c r="I193">
        <v>0</v>
      </c>
      <c r="J193">
        <v>378534</v>
      </c>
      <c r="K193">
        <v>337343</v>
      </c>
      <c r="L193">
        <f>SUM(Table24[[#This Row],[NOV PYMT]:[MARCH PYMT]])</f>
        <v>1735530.07</v>
      </c>
      <c r="M193">
        <v>612661.11</v>
      </c>
      <c r="N193">
        <v>2348191.1800000002</v>
      </c>
    </row>
    <row r="194" spans="1:14" x14ac:dyDescent="0.3">
      <c r="A194">
        <v>2842</v>
      </c>
      <c r="B194" t="s">
        <v>206</v>
      </c>
      <c r="C194">
        <v>46744.09</v>
      </c>
      <c r="D194">
        <v>25482.78</v>
      </c>
      <c r="E194">
        <v>0</v>
      </c>
      <c r="F194">
        <v>26829</v>
      </c>
      <c r="G194">
        <v>0</v>
      </c>
      <c r="H194">
        <v>25482</v>
      </c>
      <c r="I194">
        <v>0</v>
      </c>
      <c r="J194">
        <v>28881</v>
      </c>
      <c r="K194">
        <v>25737</v>
      </c>
      <c r="L194">
        <f>SUM(Table24[[#This Row],[NOV PYMT]:[MARCH PYMT]])</f>
        <v>132411.78</v>
      </c>
      <c r="M194">
        <v>46744.09</v>
      </c>
      <c r="N194">
        <v>179155.87</v>
      </c>
    </row>
    <row r="195" spans="1:14" x14ac:dyDescent="0.3">
      <c r="A195">
        <v>8135</v>
      </c>
      <c r="B195" s="3" t="s">
        <v>207</v>
      </c>
      <c r="C195">
        <v>3681.93</v>
      </c>
      <c r="D195">
        <v>2007.19</v>
      </c>
      <c r="E195">
        <v>0</v>
      </c>
      <c r="F195">
        <v>2113</v>
      </c>
      <c r="G195">
        <v>0</v>
      </c>
      <c r="H195">
        <v>2007</v>
      </c>
      <c r="I195">
        <v>0</v>
      </c>
      <c r="J195">
        <v>2276</v>
      </c>
      <c r="K195">
        <v>2027</v>
      </c>
      <c r="L195">
        <f>SUM(Table24[[#This Row],[NOV PYMT]:[MARCH PYMT]])</f>
        <v>10430.19</v>
      </c>
      <c r="M195">
        <v>3681.93</v>
      </c>
      <c r="N195">
        <v>14112.12</v>
      </c>
    </row>
    <row r="196" spans="1:14" x14ac:dyDescent="0.3">
      <c r="A196">
        <v>2849</v>
      </c>
      <c r="B196" t="s">
        <v>208</v>
      </c>
      <c r="C196">
        <v>1194755.81</v>
      </c>
      <c r="D196">
        <v>651339.64</v>
      </c>
      <c r="E196">
        <v>0</v>
      </c>
      <c r="F196">
        <v>685752</v>
      </c>
      <c r="G196">
        <v>0</v>
      </c>
      <c r="H196">
        <v>651340</v>
      </c>
      <c r="I196">
        <v>0</v>
      </c>
      <c r="J196">
        <v>738185</v>
      </c>
      <c r="K196">
        <v>657854</v>
      </c>
      <c r="L196">
        <f>SUM(Table24[[#This Row],[NOV PYMT]:[MARCH PYMT]])</f>
        <v>3384470.64</v>
      </c>
      <c r="M196">
        <v>1194755.81</v>
      </c>
      <c r="N196">
        <v>4579226.45</v>
      </c>
    </row>
    <row r="197" spans="1:14" x14ac:dyDescent="0.3">
      <c r="A197">
        <v>1848</v>
      </c>
      <c r="B197" t="s">
        <v>209</v>
      </c>
      <c r="C197">
        <v>238215.38</v>
      </c>
      <c r="D197">
        <v>129878.71</v>
      </c>
      <c r="E197">
        <v>0</v>
      </c>
      <c r="F197">
        <v>136687</v>
      </c>
      <c r="G197">
        <v>0</v>
      </c>
      <c r="H197">
        <v>129866</v>
      </c>
      <c r="I197">
        <v>0</v>
      </c>
      <c r="J197">
        <v>147183</v>
      </c>
      <c r="K197">
        <v>131165</v>
      </c>
      <c r="L197">
        <f>SUM(Table24[[#This Row],[NOV PYMT]:[MARCH PYMT]])</f>
        <v>674779.71</v>
      </c>
      <c r="M197">
        <v>238215.38</v>
      </c>
      <c r="N197">
        <v>912995.09</v>
      </c>
    </row>
    <row r="198" spans="1:14" x14ac:dyDescent="0.3">
      <c r="A198">
        <v>2856</v>
      </c>
      <c r="B198" t="s">
        <v>210</v>
      </c>
      <c r="C198">
        <v>116530.74</v>
      </c>
      <c r="D198">
        <v>65471.15</v>
      </c>
      <c r="E198">
        <v>0</v>
      </c>
      <c r="F198">
        <v>65045</v>
      </c>
      <c r="G198">
        <v>0</v>
      </c>
      <c r="H198">
        <v>63528</v>
      </c>
      <c r="I198">
        <v>0</v>
      </c>
      <c r="J198">
        <v>71997</v>
      </c>
      <c r="K198">
        <v>64164</v>
      </c>
      <c r="L198">
        <f>SUM(Table24[[#This Row],[NOV PYMT]:[MARCH PYMT]])</f>
        <v>330205.15000000002</v>
      </c>
      <c r="M198">
        <v>116530.74</v>
      </c>
      <c r="N198">
        <v>446735.89</v>
      </c>
    </row>
    <row r="199" spans="1:14" x14ac:dyDescent="0.3">
      <c r="A199">
        <v>2863</v>
      </c>
      <c r="B199" t="s">
        <v>211</v>
      </c>
      <c r="C199">
        <v>28214.45</v>
      </c>
      <c r="D199">
        <v>15382.27</v>
      </c>
      <c r="E199">
        <v>0</v>
      </c>
      <c r="F199">
        <v>16194</v>
      </c>
      <c r="G199">
        <v>0</v>
      </c>
      <c r="H199">
        <v>15383</v>
      </c>
      <c r="I199">
        <v>0</v>
      </c>
      <c r="J199">
        <v>17433</v>
      </c>
      <c r="K199">
        <v>15537</v>
      </c>
      <c r="L199">
        <f>SUM(Table24[[#This Row],[NOV PYMT]:[MARCH PYMT]])</f>
        <v>79929.27</v>
      </c>
      <c r="M199">
        <v>28214.45</v>
      </c>
      <c r="N199">
        <v>108143.72</v>
      </c>
    </row>
    <row r="200" spans="1:14" x14ac:dyDescent="0.3">
      <c r="A200">
        <v>3862</v>
      </c>
      <c r="B200" t="s">
        <v>212</v>
      </c>
      <c r="C200">
        <v>35226.32</v>
      </c>
      <c r="D200">
        <v>19204.810000000001</v>
      </c>
      <c r="E200">
        <v>0</v>
      </c>
      <c r="F200">
        <v>20219</v>
      </c>
      <c r="G200">
        <v>0</v>
      </c>
      <c r="H200">
        <v>19205</v>
      </c>
      <c r="I200">
        <v>0</v>
      </c>
      <c r="J200">
        <v>21766</v>
      </c>
      <c r="K200">
        <v>19397</v>
      </c>
      <c r="L200">
        <f>SUM(Table24[[#This Row],[NOV PYMT]:[MARCH PYMT]])</f>
        <v>99791.81</v>
      </c>
      <c r="M200">
        <v>35226.32</v>
      </c>
      <c r="N200">
        <v>135018.13</v>
      </c>
    </row>
    <row r="201" spans="1:14" x14ac:dyDescent="0.3">
      <c r="A201">
        <v>8147</v>
      </c>
      <c r="B201" t="s">
        <v>213</v>
      </c>
      <c r="C201">
        <v>45428.12</v>
      </c>
      <c r="D201">
        <v>23458</v>
      </c>
      <c r="E201">
        <v>0</v>
      </c>
      <c r="F201">
        <v>26075</v>
      </c>
      <c r="G201">
        <v>0</v>
      </c>
      <c r="H201">
        <v>24766</v>
      </c>
      <c r="I201">
        <v>0</v>
      </c>
      <c r="J201">
        <v>28067</v>
      </c>
      <c r="K201">
        <v>25015</v>
      </c>
      <c r="L201">
        <f>SUM(Table24[[#This Row],[NOV PYMT]:[MARCH PYMT]])</f>
        <v>127381</v>
      </c>
      <c r="M201">
        <v>45428.12</v>
      </c>
      <c r="N201">
        <v>172809.12</v>
      </c>
    </row>
    <row r="202" spans="1:14" x14ac:dyDescent="0.3">
      <c r="A202">
        <v>2885</v>
      </c>
      <c r="B202" t="s">
        <v>214</v>
      </c>
      <c r="C202">
        <v>307647.03000000003</v>
      </c>
      <c r="D202">
        <v>167718.78</v>
      </c>
      <c r="E202">
        <v>0</v>
      </c>
      <c r="F202">
        <v>176580</v>
      </c>
      <c r="G202">
        <v>0</v>
      </c>
      <c r="H202">
        <v>167719</v>
      </c>
      <c r="I202">
        <v>0</v>
      </c>
      <c r="J202">
        <v>190081</v>
      </c>
      <c r="K202">
        <v>169396</v>
      </c>
      <c r="L202">
        <f>SUM(Table24[[#This Row],[NOV PYMT]:[MARCH PYMT]])</f>
        <v>871494.78</v>
      </c>
      <c r="M202">
        <v>307647.03000000003</v>
      </c>
      <c r="N202">
        <v>1179141.81</v>
      </c>
    </row>
    <row r="203" spans="1:14" x14ac:dyDescent="0.3">
      <c r="A203">
        <v>2884</v>
      </c>
      <c r="B203" t="s">
        <v>215</v>
      </c>
      <c r="C203">
        <v>95117.15</v>
      </c>
      <c r="D203">
        <v>51853.49</v>
      </c>
      <c r="E203">
        <v>0</v>
      </c>
      <c r="F203">
        <v>54593</v>
      </c>
      <c r="G203">
        <v>0</v>
      </c>
      <c r="H203">
        <v>51854</v>
      </c>
      <c r="I203">
        <v>0</v>
      </c>
      <c r="J203">
        <v>58767</v>
      </c>
      <c r="K203">
        <v>52372</v>
      </c>
      <c r="L203">
        <f>SUM(Table24[[#This Row],[NOV PYMT]:[MARCH PYMT]])</f>
        <v>269439.49</v>
      </c>
      <c r="M203">
        <v>95117.15</v>
      </c>
      <c r="N203">
        <v>364556.64</v>
      </c>
    </row>
    <row r="204" spans="1:14" x14ac:dyDescent="0.3">
      <c r="A204">
        <v>2891</v>
      </c>
      <c r="B204" t="s">
        <v>216</v>
      </c>
      <c r="C204">
        <v>52461.98</v>
      </c>
      <c r="D204">
        <v>28599.48</v>
      </c>
      <c r="E204">
        <v>0</v>
      </c>
      <c r="F204">
        <v>30110</v>
      </c>
      <c r="G204">
        <v>0</v>
      </c>
      <c r="H204">
        <v>28600</v>
      </c>
      <c r="I204">
        <v>0</v>
      </c>
      <c r="J204">
        <v>32412</v>
      </c>
      <c r="K204">
        <v>28884</v>
      </c>
      <c r="L204">
        <f>SUM(Table24[[#This Row],[NOV PYMT]:[MARCH PYMT]])</f>
        <v>148605.47999999998</v>
      </c>
      <c r="M204">
        <v>52461.98</v>
      </c>
      <c r="N204">
        <v>201067.46</v>
      </c>
    </row>
    <row r="205" spans="1:14" x14ac:dyDescent="0.3">
      <c r="A205">
        <v>2898</v>
      </c>
      <c r="B205" t="s">
        <v>217</v>
      </c>
      <c r="C205">
        <v>227646.58</v>
      </c>
      <c r="D205">
        <v>126572.13</v>
      </c>
      <c r="E205">
        <v>0</v>
      </c>
      <c r="F205">
        <v>128330</v>
      </c>
      <c r="G205">
        <v>0</v>
      </c>
      <c r="H205">
        <v>124107</v>
      </c>
      <c r="I205">
        <v>0</v>
      </c>
      <c r="J205">
        <v>140655</v>
      </c>
      <c r="K205">
        <v>125350</v>
      </c>
      <c r="L205">
        <f>SUM(Table24[[#This Row],[NOV PYMT]:[MARCH PYMT]])</f>
        <v>645014.13</v>
      </c>
      <c r="M205">
        <v>227646.58</v>
      </c>
      <c r="N205">
        <v>872660.71</v>
      </c>
    </row>
    <row r="206" spans="1:14" x14ac:dyDescent="0.3">
      <c r="A206">
        <v>3647</v>
      </c>
      <c r="B206" t="s">
        <v>218</v>
      </c>
      <c r="C206">
        <v>246691.21</v>
      </c>
      <c r="D206">
        <v>135813.89000000001</v>
      </c>
      <c r="E206">
        <v>0</v>
      </c>
      <c r="F206">
        <v>142988</v>
      </c>
      <c r="G206">
        <v>0</v>
      </c>
      <c r="H206">
        <v>135814</v>
      </c>
      <c r="I206">
        <v>0</v>
      </c>
      <c r="J206">
        <v>148439</v>
      </c>
      <c r="K206">
        <v>135833</v>
      </c>
      <c r="L206">
        <f>SUM(Table24[[#This Row],[NOV PYMT]:[MARCH PYMT]])</f>
        <v>698887.89</v>
      </c>
      <c r="M206">
        <v>246691.21</v>
      </c>
      <c r="N206">
        <v>945579.1</v>
      </c>
    </row>
    <row r="207" spans="1:14" x14ac:dyDescent="0.3">
      <c r="A207">
        <v>2912</v>
      </c>
      <c r="B207" t="s">
        <v>219</v>
      </c>
      <c r="C207">
        <v>161030.87</v>
      </c>
      <c r="D207">
        <v>87788.63</v>
      </c>
      <c r="E207">
        <v>0</v>
      </c>
      <c r="F207">
        <v>92427</v>
      </c>
      <c r="G207">
        <v>0</v>
      </c>
      <c r="H207">
        <v>87789</v>
      </c>
      <c r="I207">
        <v>0</v>
      </c>
      <c r="J207">
        <v>99493</v>
      </c>
      <c r="K207">
        <v>88667</v>
      </c>
      <c r="L207">
        <f>SUM(Table24[[#This Row],[NOV PYMT]:[MARCH PYMT]])</f>
        <v>456164.63</v>
      </c>
      <c r="M207">
        <v>161030.87</v>
      </c>
      <c r="N207">
        <v>617195.5</v>
      </c>
    </row>
    <row r="208" spans="1:14" x14ac:dyDescent="0.3">
      <c r="A208">
        <v>2940</v>
      </c>
      <c r="B208" t="s">
        <v>220</v>
      </c>
      <c r="C208">
        <v>26487.49</v>
      </c>
      <c r="D208">
        <v>14440.38</v>
      </c>
      <c r="E208">
        <v>0</v>
      </c>
      <c r="F208">
        <v>15203</v>
      </c>
      <c r="G208">
        <v>0</v>
      </c>
      <c r="H208">
        <v>14441</v>
      </c>
      <c r="I208">
        <v>0</v>
      </c>
      <c r="J208">
        <v>16365</v>
      </c>
      <c r="K208">
        <v>14586</v>
      </c>
      <c r="L208">
        <f>SUM(Table24[[#This Row],[NOV PYMT]:[MARCH PYMT]])</f>
        <v>75035.38</v>
      </c>
      <c r="M208">
        <v>26487.49</v>
      </c>
      <c r="N208">
        <v>101522.87000000001</v>
      </c>
    </row>
    <row r="209" spans="1:14" x14ac:dyDescent="0.3">
      <c r="A209">
        <v>2961</v>
      </c>
      <c r="B209" t="s">
        <v>221</v>
      </c>
      <c r="C209">
        <v>59227.85</v>
      </c>
      <c r="D209">
        <v>32289.35</v>
      </c>
      <c r="E209">
        <v>0</v>
      </c>
      <c r="F209">
        <v>33996</v>
      </c>
      <c r="G209">
        <v>0</v>
      </c>
      <c r="H209">
        <v>32289</v>
      </c>
      <c r="I209">
        <v>0</v>
      </c>
      <c r="J209">
        <v>36595</v>
      </c>
      <c r="K209">
        <v>32612</v>
      </c>
      <c r="L209">
        <f>SUM(Table24[[#This Row],[NOV PYMT]:[MARCH PYMT]])</f>
        <v>167781.35</v>
      </c>
      <c r="M209">
        <v>59227.85</v>
      </c>
      <c r="N209">
        <v>227009.2</v>
      </c>
    </row>
    <row r="210" spans="1:14" x14ac:dyDescent="0.3">
      <c r="A210">
        <v>3087</v>
      </c>
      <c r="B210" t="s">
        <v>222</v>
      </c>
      <c r="C210">
        <v>13359.74</v>
      </c>
      <c r="D210">
        <v>7283.17</v>
      </c>
      <c r="E210">
        <v>0</v>
      </c>
      <c r="F210">
        <v>7668</v>
      </c>
      <c r="G210">
        <v>0</v>
      </c>
      <c r="H210">
        <v>7283</v>
      </c>
      <c r="I210">
        <v>0</v>
      </c>
      <c r="J210">
        <v>8255</v>
      </c>
      <c r="K210">
        <v>7356</v>
      </c>
      <c r="L210">
        <f>SUM(Table24[[#This Row],[NOV PYMT]:[MARCH PYMT]])</f>
        <v>37845.17</v>
      </c>
      <c r="M210">
        <v>13359.74</v>
      </c>
      <c r="N210">
        <v>51204.909999999996</v>
      </c>
    </row>
    <row r="211" spans="1:14" x14ac:dyDescent="0.3">
      <c r="A211">
        <v>3094</v>
      </c>
      <c r="B211" t="s">
        <v>223</v>
      </c>
      <c r="C211">
        <v>9995.81</v>
      </c>
      <c r="D211">
        <v>5449.82</v>
      </c>
      <c r="E211">
        <v>0</v>
      </c>
      <c r="F211">
        <v>5738</v>
      </c>
      <c r="G211">
        <v>0</v>
      </c>
      <c r="H211">
        <v>5450</v>
      </c>
      <c r="I211">
        <v>0</v>
      </c>
      <c r="J211">
        <v>6176</v>
      </c>
      <c r="K211">
        <v>5505</v>
      </c>
      <c r="L211">
        <f>SUM(Table24[[#This Row],[NOV PYMT]:[MARCH PYMT]])</f>
        <v>28318.82</v>
      </c>
      <c r="M211">
        <v>9995.81</v>
      </c>
      <c r="N211">
        <v>38314.629999999997</v>
      </c>
    </row>
    <row r="212" spans="1:14" x14ac:dyDescent="0.3">
      <c r="A212">
        <v>3129</v>
      </c>
      <c r="B212" t="s">
        <v>224</v>
      </c>
      <c r="C212">
        <v>222161.69</v>
      </c>
      <c r="D212">
        <v>121115.12</v>
      </c>
      <c r="E212">
        <v>0</v>
      </c>
      <c r="F212">
        <v>127514</v>
      </c>
      <c r="G212">
        <v>0</v>
      </c>
      <c r="H212">
        <v>121115</v>
      </c>
      <c r="I212">
        <v>0</v>
      </c>
      <c r="J212">
        <v>137264</v>
      </c>
      <c r="K212">
        <v>122327</v>
      </c>
      <c r="L212">
        <f>SUM(Table24[[#This Row],[NOV PYMT]:[MARCH PYMT]])</f>
        <v>629335.12</v>
      </c>
      <c r="M212">
        <v>222161.69</v>
      </c>
      <c r="N212">
        <v>851496.81</v>
      </c>
    </row>
    <row r="213" spans="1:14" x14ac:dyDescent="0.3">
      <c r="A213">
        <v>3150</v>
      </c>
      <c r="B213" t="s">
        <v>225</v>
      </c>
      <c r="C213">
        <v>264377.87</v>
      </c>
      <c r="D213">
        <v>0</v>
      </c>
      <c r="E213">
        <v>0</v>
      </c>
      <c r="F213">
        <v>0</v>
      </c>
      <c r="G213">
        <v>288258</v>
      </c>
      <c r="H213">
        <v>144129</v>
      </c>
      <c r="I213">
        <v>0</v>
      </c>
      <c r="J213">
        <v>163346</v>
      </c>
      <c r="K213">
        <v>145570</v>
      </c>
      <c r="L213">
        <f>SUM(Table24[[#This Row],[NOV PYMT]:[MARCH PYMT]])</f>
        <v>741303</v>
      </c>
      <c r="M213">
        <v>264377.87</v>
      </c>
      <c r="N213">
        <v>1005680.87</v>
      </c>
    </row>
    <row r="214" spans="1:14" x14ac:dyDescent="0.3">
      <c r="A214">
        <v>3171</v>
      </c>
      <c r="B214" t="s">
        <v>226</v>
      </c>
      <c r="C214">
        <v>122311.63</v>
      </c>
      <c r="D214">
        <v>66679.649999999994</v>
      </c>
      <c r="E214">
        <v>0</v>
      </c>
      <c r="F214">
        <v>70203</v>
      </c>
      <c r="G214">
        <v>0</v>
      </c>
      <c r="H214">
        <v>66679</v>
      </c>
      <c r="I214">
        <v>0</v>
      </c>
      <c r="J214">
        <v>75570</v>
      </c>
      <c r="K214">
        <v>67347</v>
      </c>
      <c r="L214">
        <f>SUM(Table24[[#This Row],[NOV PYMT]:[MARCH PYMT]])</f>
        <v>346478.65</v>
      </c>
      <c r="M214">
        <v>122311.63</v>
      </c>
      <c r="N214">
        <v>468790.28</v>
      </c>
    </row>
    <row r="215" spans="1:14" x14ac:dyDescent="0.3">
      <c r="A215">
        <v>3206</v>
      </c>
      <c r="B215" t="s">
        <v>227</v>
      </c>
      <c r="C215">
        <v>27391.47</v>
      </c>
      <c r="D215">
        <v>0</v>
      </c>
      <c r="E215">
        <v>0</v>
      </c>
      <c r="F215">
        <v>29867</v>
      </c>
      <c r="G215">
        <v>0</v>
      </c>
      <c r="H215">
        <v>14933</v>
      </c>
      <c r="I215">
        <v>0</v>
      </c>
      <c r="J215">
        <v>16924</v>
      </c>
      <c r="K215">
        <v>15083</v>
      </c>
      <c r="L215">
        <f>SUM(Table24[[#This Row],[NOV PYMT]:[MARCH PYMT]])</f>
        <v>76807</v>
      </c>
      <c r="M215">
        <v>27391.47</v>
      </c>
      <c r="N215">
        <v>104198.47</v>
      </c>
    </row>
    <row r="216" spans="1:14" x14ac:dyDescent="0.3">
      <c r="A216">
        <v>3213</v>
      </c>
      <c r="B216" t="s">
        <v>228</v>
      </c>
      <c r="C216">
        <v>41802.19</v>
      </c>
      <c r="D216">
        <v>22788.42</v>
      </c>
      <c r="E216">
        <v>0</v>
      </c>
      <c r="F216">
        <v>23993</v>
      </c>
      <c r="G216">
        <v>0</v>
      </c>
      <c r="H216">
        <v>22788</v>
      </c>
      <c r="I216">
        <v>0</v>
      </c>
      <c r="J216">
        <v>25827</v>
      </c>
      <c r="K216">
        <v>23016</v>
      </c>
      <c r="L216">
        <f>SUM(Table24[[#This Row],[NOV PYMT]:[MARCH PYMT]])</f>
        <v>118412.42</v>
      </c>
      <c r="M216">
        <v>41802.19</v>
      </c>
      <c r="N216">
        <v>160214.60999999999</v>
      </c>
    </row>
    <row r="217" spans="1:14" x14ac:dyDescent="0.3">
      <c r="A217">
        <v>3220</v>
      </c>
      <c r="B217" t="s">
        <v>229</v>
      </c>
      <c r="C217">
        <v>250673.13</v>
      </c>
      <c r="D217">
        <v>136658.75</v>
      </c>
      <c r="E217">
        <v>0</v>
      </c>
      <c r="F217">
        <v>143880</v>
      </c>
      <c r="G217">
        <v>0</v>
      </c>
      <c r="H217">
        <v>136659</v>
      </c>
      <c r="I217">
        <v>0</v>
      </c>
      <c r="J217">
        <v>154879</v>
      </c>
      <c r="K217">
        <v>138025</v>
      </c>
      <c r="L217">
        <f>SUM(Table24[[#This Row],[NOV PYMT]:[MARCH PYMT]])</f>
        <v>710101.75</v>
      </c>
      <c r="M217">
        <v>250673.13</v>
      </c>
      <c r="N217">
        <v>960774.88</v>
      </c>
    </row>
    <row r="218" spans="1:14" x14ac:dyDescent="0.3">
      <c r="A218">
        <v>3269</v>
      </c>
      <c r="B218" t="s">
        <v>230</v>
      </c>
      <c r="C218">
        <v>6146963.6799999997</v>
      </c>
      <c r="D218">
        <v>3356701.43</v>
      </c>
      <c r="E218">
        <v>0</v>
      </c>
      <c r="F218">
        <v>3522392</v>
      </c>
      <c r="G218">
        <v>0</v>
      </c>
      <c r="H218">
        <v>3367581</v>
      </c>
      <c r="I218">
        <v>0</v>
      </c>
      <c r="J218">
        <v>3810366</v>
      </c>
      <c r="K218">
        <v>3400790</v>
      </c>
      <c r="L218">
        <f>SUM(Table24[[#This Row],[NOV PYMT]:[MARCH PYMT]])</f>
        <v>17457830.43</v>
      </c>
      <c r="M218">
        <v>6146963.6799999997</v>
      </c>
      <c r="N218">
        <v>23604794.109999999</v>
      </c>
    </row>
    <row r="219" spans="1:14" x14ac:dyDescent="0.3">
      <c r="A219">
        <v>3276</v>
      </c>
      <c r="B219" t="s">
        <v>231</v>
      </c>
      <c r="C219">
        <v>54814.94</v>
      </c>
      <c r="D219">
        <v>28305</v>
      </c>
      <c r="E219">
        <v>0</v>
      </c>
      <c r="F219">
        <v>31462</v>
      </c>
      <c r="G219">
        <v>0</v>
      </c>
      <c r="H219">
        <v>29884</v>
      </c>
      <c r="I219">
        <v>0</v>
      </c>
      <c r="J219">
        <v>33868</v>
      </c>
      <c r="K219">
        <v>30183</v>
      </c>
      <c r="L219">
        <f>SUM(Table24[[#This Row],[NOV PYMT]:[MARCH PYMT]])</f>
        <v>153702</v>
      </c>
      <c r="M219">
        <v>54814.94</v>
      </c>
      <c r="N219">
        <v>208516.94</v>
      </c>
    </row>
    <row r="220" spans="1:14" x14ac:dyDescent="0.3">
      <c r="A220">
        <v>3290</v>
      </c>
      <c r="B220" t="s">
        <v>232</v>
      </c>
      <c r="C220">
        <v>859823.31</v>
      </c>
      <c r="D220">
        <v>470632.54</v>
      </c>
      <c r="E220">
        <v>0</v>
      </c>
      <c r="F220">
        <v>491723</v>
      </c>
      <c r="G220">
        <v>0</v>
      </c>
      <c r="H220">
        <v>468745</v>
      </c>
      <c r="I220">
        <v>0</v>
      </c>
      <c r="J220">
        <v>531245</v>
      </c>
      <c r="K220">
        <v>473432</v>
      </c>
      <c r="L220">
        <f>SUM(Table24[[#This Row],[NOV PYMT]:[MARCH PYMT]])</f>
        <v>2435777.54</v>
      </c>
      <c r="M220">
        <v>859823.31</v>
      </c>
      <c r="N220">
        <v>3295600.85</v>
      </c>
    </row>
    <row r="221" spans="1:14" x14ac:dyDescent="0.3">
      <c r="A221">
        <v>3297</v>
      </c>
      <c r="B221" t="s">
        <v>233</v>
      </c>
      <c r="C221">
        <v>207877.96</v>
      </c>
      <c r="D221">
        <v>113328.09</v>
      </c>
      <c r="E221">
        <v>0</v>
      </c>
      <c r="F221">
        <v>0</v>
      </c>
      <c r="G221">
        <v>119316</v>
      </c>
      <c r="H221">
        <v>113328</v>
      </c>
      <c r="I221">
        <v>0</v>
      </c>
      <c r="J221">
        <v>128438</v>
      </c>
      <c r="K221">
        <v>114461</v>
      </c>
      <c r="L221">
        <f>SUM(Table24[[#This Row],[NOV PYMT]:[MARCH PYMT]])</f>
        <v>588871.09</v>
      </c>
      <c r="M221">
        <v>207877.96</v>
      </c>
      <c r="N221">
        <v>796749.04999999993</v>
      </c>
    </row>
    <row r="222" spans="1:14" x14ac:dyDescent="0.3">
      <c r="A222">
        <v>1897</v>
      </c>
      <c r="B222" t="s">
        <v>234</v>
      </c>
      <c r="C222">
        <v>93737.18</v>
      </c>
      <c r="D222">
        <v>51101.41</v>
      </c>
      <c r="E222">
        <v>0</v>
      </c>
      <c r="F222">
        <v>53801</v>
      </c>
      <c r="G222">
        <v>0</v>
      </c>
      <c r="H222">
        <v>51101</v>
      </c>
      <c r="I222">
        <v>0</v>
      </c>
      <c r="J222">
        <v>57915</v>
      </c>
      <c r="K222">
        <v>51612</v>
      </c>
      <c r="L222">
        <f>SUM(Table24[[#This Row],[NOV PYMT]:[MARCH PYMT]])</f>
        <v>265530.41000000003</v>
      </c>
      <c r="M222">
        <v>93737.18</v>
      </c>
      <c r="N222">
        <v>359267.59</v>
      </c>
    </row>
    <row r="223" spans="1:14" x14ac:dyDescent="0.3">
      <c r="A223">
        <v>3304</v>
      </c>
      <c r="B223" t="s">
        <v>235</v>
      </c>
      <c r="C223">
        <v>6499.87</v>
      </c>
      <c r="D223">
        <v>3512.06</v>
      </c>
      <c r="E223">
        <v>0</v>
      </c>
      <c r="F223">
        <v>3698</v>
      </c>
      <c r="G223">
        <v>0</v>
      </c>
      <c r="H223">
        <v>3512</v>
      </c>
      <c r="I223">
        <v>0</v>
      </c>
      <c r="J223">
        <v>4111</v>
      </c>
      <c r="K223">
        <v>3580</v>
      </c>
      <c r="L223">
        <f>SUM(Table24[[#This Row],[NOV PYMT]:[MARCH PYMT]])</f>
        <v>18413.059999999998</v>
      </c>
      <c r="M223">
        <v>6499.87</v>
      </c>
      <c r="N223">
        <v>24912.929999999997</v>
      </c>
    </row>
    <row r="224" spans="1:14" x14ac:dyDescent="0.3">
      <c r="A224">
        <v>6937</v>
      </c>
      <c r="B224" t="s">
        <v>236</v>
      </c>
      <c r="C224">
        <v>487078.55</v>
      </c>
      <c r="D224">
        <v>270659.03000000003</v>
      </c>
      <c r="E224">
        <v>0</v>
      </c>
      <c r="F224">
        <v>284959</v>
      </c>
      <c r="G224">
        <v>0</v>
      </c>
      <c r="H224">
        <v>270659</v>
      </c>
      <c r="I224">
        <v>0</v>
      </c>
      <c r="J224">
        <v>285581</v>
      </c>
      <c r="K224">
        <v>268194</v>
      </c>
      <c r="L224">
        <f>SUM(Table24[[#This Row],[NOV PYMT]:[MARCH PYMT]])</f>
        <v>1380052.03</v>
      </c>
      <c r="M224">
        <v>487078.55</v>
      </c>
      <c r="N224">
        <v>1867130.58</v>
      </c>
    </row>
    <row r="225" spans="1:14" x14ac:dyDescent="0.3">
      <c r="A225">
        <v>3311</v>
      </c>
      <c r="B225" t="s">
        <v>237</v>
      </c>
      <c r="C225">
        <v>299909.18</v>
      </c>
      <c r="D225">
        <v>163500.45000000001</v>
      </c>
      <c r="E225">
        <v>0</v>
      </c>
      <c r="F225">
        <v>172139</v>
      </c>
      <c r="G225">
        <v>0</v>
      </c>
      <c r="H225">
        <v>163500</v>
      </c>
      <c r="I225">
        <v>0</v>
      </c>
      <c r="J225">
        <v>185300</v>
      </c>
      <c r="K225">
        <v>165138</v>
      </c>
      <c r="L225">
        <f>SUM(Table24[[#This Row],[NOV PYMT]:[MARCH PYMT]])</f>
        <v>849577.45</v>
      </c>
      <c r="M225">
        <v>299909.18</v>
      </c>
      <c r="N225">
        <v>1149486.6299999999</v>
      </c>
    </row>
    <row r="226" spans="1:14" x14ac:dyDescent="0.3">
      <c r="A226">
        <v>3318</v>
      </c>
      <c r="B226" t="s">
        <v>238</v>
      </c>
      <c r="C226">
        <v>45968.11</v>
      </c>
      <c r="D226">
        <v>25059.84</v>
      </c>
      <c r="E226">
        <v>0</v>
      </c>
      <c r="F226">
        <v>26384</v>
      </c>
      <c r="G226">
        <v>0</v>
      </c>
      <c r="H226">
        <v>25059</v>
      </c>
      <c r="I226">
        <v>0</v>
      </c>
      <c r="J226">
        <v>28401</v>
      </c>
      <c r="K226">
        <v>25311</v>
      </c>
      <c r="L226">
        <f>SUM(Table24[[#This Row],[NOV PYMT]:[MARCH PYMT]])</f>
        <v>130214.84</v>
      </c>
      <c r="M226">
        <v>45968.11</v>
      </c>
      <c r="N226">
        <v>176182.95</v>
      </c>
    </row>
    <row r="227" spans="1:14" x14ac:dyDescent="0.3">
      <c r="A227">
        <v>3325</v>
      </c>
      <c r="B227" t="s">
        <v>239</v>
      </c>
      <c r="C227">
        <v>69950.64</v>
      </c>
      <c r="D227">
        <v>38135.85</v>
      </c>
      <c r="E227">
        <v>0</v>
      </c>
      <c r="F227">
        <v>0</v>
      </c>
      <c r="G227">
        <v>40150</v>
      </c>
      <c r="H227">
        <v>38136</v>
      </c>
      <c r="I227">
        <v>0</v>
      </c>
      <c r="J227">
        <v>43221</v>
      </c>
      <c r="K227">
        <v>38519</v>
      </c>
      <c r="L227">
        <f>SUM(Table24[[#This Row],[NOV PYMT]:[MARCH PYMT]])</f>
        <v>198161.85</v>
      </c>
      <c r="M227">
        <v>69950.64</v>
      </c>
      <c r="N227">
        <v>268112.49</v>
      </c>
    </row>
    <row r="228" spans="1:14" x14ac:dyDescent="0.3">
      <c r="A228">
        <v>3332</v>
      </c>
      <c r="B228" t="s">
        <v>240</v>
      </c>
      <c r="C228">
        <v>154380</v>
      </c>
      <c r="D228">
        <v>84317.56</v>
      </c>
      <c r="E228">
        <v>0</v>
      </c>
      <c r="F228">
        <v>88772</v>
      </c>
      <c r="G228">
        <v>0</v>
      </c>
      <c r="H228">
        <v>84318</v>
      </c>
      <c r="I228">
        <v>0</v>
      </c>
      <c r="J228">
        <v>94912</v>
      </c>
      <c r="K228">
        <v>85001</v>
      </c>
      <c r="L228">
        <f>SUM(Table24[[#This Row],[NOV PYMT]:[MARCH PYMT]])</f>
        <v>437320.56</v>
      </c>
      <c r="M228">
        <v>154380</v>
      </c>
      <c r="N228">
        <v>591700.56000000006</v>
      </c>
    </row>
    <row r="229" spans="1:14" x14ac:dyDescent="0.3">
      <c r="A229">
        <v>3339</v>
      </c>
      <c r="B229" t="s">
        <v>241</v>
      </c>
      <c r="C229">
        <v>503945.22</v>
      </c>
      <c r="D229">
        <v>274733.59000000003</v>
      </c>
      <c r="E229">
        <v>0</v>
      </c>
      <c r="F229">
        <v>289248</v>
      </c>
      <c r="G229">
        <v>0</v>
      </c>
      <c r="H229">
        <v>274733</v>
      </c>
      <c r="I229">
        <v>0</v>
      </c>
      <c r="J229">
        <v>311365</v>
      </c>
      <c r="K229">
        <v>277481</v>
      </c>
      <c r="L229">
        <f>SUM(Table24[[#This Row],[NOV PYMT]:[MARCH PYMT]])</f>
        <v>1427560.59</v>
      </c>
      <c r="M229">
        <v>503945.22</v>
      </c>
      <c r="N229">
        <v>1931505.81</v>
      </c>
    </row>
    <row r="230" spans="1:14" x14ac:dyDescent="0.3">
      <c r="A230">
        <v>3360</v>
      </c>
      <c r="B230" t="s">
        <v>242</v>
      </c>
      <c r="C230">
        <v>187442.36</v>
      </c>
      <c r="D230">
        <v>102655.59</v>
      </c>
      <c r="E230">
        <v>0</v>
      </c>
      <c r="F230">
        <v>106797</v>
      </c>
      <c r="G230">
        <v>0</v>
      </c>
      <c r="H230">
        <v>102188</v>
      </c>
      <c r="I230">
        <v>0</v>
      </c>
      <c r="J230">
        <v>115812</v>
      </c>
      <c r="K230">
        <v>103212</v>
      </c>
      <c r="L230">
        <f>SUM(Table24[[#This Row],[NOV PYMT]:[MARCH PYMT]])</f>
        <v>530664.59</v>
      </c>
      <c r="M230">
        <v>187442.36</v>
      </c>
      <c r="N230">
        <v>718106.95</v>
      </c>
    </row>
    <row r="231" spans="1:14" x14ac:dyDescent="0.3">
      <c r="A231">
        <v>3367</v>
      </c>
      <c r="B231" t="s">
        <v>243</v>
      </c>
      <c r="C231">
        <v>175126.6</v>
      </c>
      <c r="D231">
        <v>78803.58</v>
      </c>
      <c r="E231">
        <v>0</v>
      </c>
      <c r="F231">
        <v>116305</v>
      </c>
      <c r="G231">
        <v>0</v>
      </c>
      <c r="H231">
        <v>95472</v>
      </c>
      <c r="I231">
        <v>0</v>
      </c>
      <c r="J231">
        <v>108201</v>
      </c>
      <c r="K231">
        <v>96427</v>
      </c>
      <c r="L231">
        <f>SUM(Table24[[#This Row],[NOV PYMT]:[MARCH PYMT]])</f>
        <v>495208.58</v>
      </c>
      <c r="M231">
        <v>175126.6</v>
      </c>
      <c r="N231">
        <v>670335.18000000005</v>
      </c>
    </row>
    <row r="232" spans="1:14" x14ac:dyDescent="0.3">
      <c r="A232">
        <v>3381</v>
      </c>
      <c r="B232" t="s">
        <v>244</v>
      </c>
      <c r="C232">
        <v>666247.06999999995</v>
      </c>
      <c r="D232">
        <v>344025</v>
      </c>
      <c r="E232">
        <v>0</v>
      </c>
      <c r="F232">
        <v>382405</v>
      </c>
      <c r="G232">
        <v>0</v>
      </c>
      <c r="H232">
        <v>363215</v>
      </c>
      <c r="I232">
        <v>0</v>
      </c>
      <c r="J232">
        <v>411644</v>
      </c>
      <c r="K232">
        <v>366846</v>
      </c>
      <c r="L232">
        <f>SUM(Table24[[#This Row],[NOV PYMT]:[MARCH PYMT]])</f>
        <v>1868135</v>
      </c>
      <c r="M232">
        <v>666247.06999999995</v>
      </c>
      <c r="N232">
        <v>2534382.0699999998</v>
      </c>
    </row>
    <row r="233" spans="1:14" x14ac:dyDescent="0.3">
      <c r="A233">
        <v>3409</v>
      </c>
      <c r="B233" t="s">
        <v>245</v>
      </c>
      <c r="C233">
        <v>513493.03</v>
      </c>
      <c r="D233">
        <v>279938.19</v>
      </c>
      <c r="E233">
        <v>0</v>
      </c>
      <c r="F233">
        <v>294729</v>
      </c>
      <c r="G233">
        <v>0</v>
      </c>
      <c r="H233">
        <v>279938</v>
      </c>
      <c r="I233">
        <v>0</v>
      </c>
      <c r="J233">
        <v>317263</v>
      </c>
      <c r="K233">
        <v>282737</v>
      </c>
      <c r="L233">
        <f>SUM(Table24[[#This Row],[NOV PYMT]:[MARCH PYMT]])</f>
        <v>1454605.19</v>
      </c>
      <c r="M233">
        <v>513493.03</v>
      </c>
      <c r="N233">
        <v>1968098.22</v>
      </c>
    </row>
    <row r="234" spans="1:14" x14ac:dyDescent="0.3">
      <c r="A234">
        <v>3427</v>
      </c>
      <c r="B234" t="s">
        <v>246</v>
      </c>
      <c r="C234">
        <v>26368.49</v>
      </c>
      <c r="D234">
        <v>14375.03</v>
      </c>
      <c r="E234">
        <v>0</v>
      </c>
      <c r="F234">
        <v>15134</v>
      </c>
      <c r="G234">
        <v>0</v>
      </c>
      <c r="H234">
        <v>14375</v>
      </c>
      <c r="I234">
        <v>0</v>
      </c>
      <c r="J234">
        <v>16291</v>
      </c>
      <c r="K234">
        <v>14519</v>
      </c>
      <c r="L234">
        <f>SUM(Table24[[#This Row],[NOV PYMT]:[MARCH PYMT]])</f>
        <v>74694.03</v>
      </c>
      <c r="M234">
        <v>26368.49</v>
      </c>
      <c r="N234">
        <v>101062.52</v>
      </c>
    </row>
    <row r="235" spans="1:14" x14ac:dyDescent="0.3">
      <c r="A235">
        <v>3428</v>
      </c>
      <c r="B235" t="s">
        <v>247</v>
      </c>
      <c r="C235">
        <v>119891.67</v>
      </c>
      <c r="D235">
        <v>65361.31</v>
      </c>
      <c r="E235">
        <v>0</v>
      </c>
      <c r="F235">
        <v>68815</v>
      </c>
      <c r="G235">
        <v>0</v>
      </c>
      <c r="H235">
        <v>65361</v>
      </c>
      <c r="I235">
        <v>0</v>
      </c>
      <c r="J235">
        <v>74077</v>
      </c>
      <c r="K235">
        <v>66015</v>
      </c>
      <c r="L235">
        <f>SUM(Table24[[#This Row],[NOV PYMT]:[MARCH PYMT]])</f>
        <v>339629.31</v>
      </c>
      <c r="M235">
        <v>119891.67</v>
      </c>
      <c r="N235">
        <v>459520.98</v>
      </c>
    </row>
    <row r="236" spans="1:14" x14ac:dyDescent="0.3">
      <c r="A236">
        <v>3430</v>
      </c>
      <c r="B236" t="s">
        <v>248</v>
      </c>
      <c r="C236">
        <v>736099.71</v>
      </c>
      <c r="D236">
        <v>402628.55</v>
      </c>
      <c r="E236">
        <v>0</v>
      </c>
      <c r="F236">
        <v>421288</v>
      </c>
      <c r="G236">
        <v>0</v>
      </c>
      <c r="H236">
        <v>401322</v>
      </c>
      <c r="I236">
        <v>0</v>
      </c>
      <c r="J236">
        <v>454733</v>
      </c>
      <c r="K236">
        <v>405310</v>
      </c>
      <c r="L236">
        <f>SUM(Table24[[#This Row],[NOV PYMT]:[MARCH PYMT]])</f>
        <v>2085281.55</v>
      </c>
      <c r="M236">
        <v>736099.71</v>
      </c>
      <c r="N236">
        <v>2821381.26</v>
      </c>
    </row>
    <row r="237" spans="1:14" x14ac:dyDescent="0.3">
      <c r="A237">
        <v>3434</v>
      </c>
      <c r="B237" t="s">
        <v>249</v>
      </c>
      <c r="C237">
        <v>155678.98000000001</v>
      </c>
      <c r="D237">
        <v>84870.62</v>
      </c>
      <c r="E237">
        <v>0</v>
      </c>
      <c r="F237">
        <v>89355</v>
      </c>
      <c r="G237">
        <v>0</v>
      </c>
      <c r="H237">
        <v>84870</v>
      </c>
      <c r="I237">
        <v>0</v>
      </c>
      <c r="J237">
        <v>96186</v>
      </c>
      <c r="K237">
        <v>85720</v>
      </c>
      <c r="L237">
        <f>SUM(Table24[[#This Row],[NOV PYMT]:[MARCH PYMT]])</f>
        <v>441001.62</v>
      </c>
      <c r="M237">
        <v>155678.98000000001</v>
      </c>
      <c r="N237">
        <v>596680.6</v>
      </c>
    </row>
    <row r="238" spans="1:14" x14ac:dyDescent="0.3">
      <c r="A238">
        <v>3437</v>
      </c>
      <c r="B238" t="s">
        <v>250</v>
      </c>
      <c r="C238">
        <v>590228.54</v>
      </c>
      <c r="D238">
        <v>321770.99</v>
      </c>
      <c r="E238">
        <v>0</v>
      </c>
      <c r="F238">
        <v>0</v>
      </c>
      <c r="G238">
        <v>338371</v>
      </c>
      <c r="H238">
        <v>321771</v>
      </c>
      <c r="I238">
        <v>0</v>
      </c>
      <c r="J238">
        <v>364675</v>
      </c>
      <c r="K238">
        <v>324987</v>
      </c>
      <c r="L238">
        <f>SUM(Table24[[#This Row],[NOV PYMT]:[MARCH PYMT]])</f>
        <v>1671574.99</v>
      </c>
      <c r="M238">
        <v>590228.54</v>
      </c>
      <c r="N238">
        <v>2261803.5300000003</v>
      </c>
    </row>
    <row r="239" spans="1:14" x14ac:dyDescent="0.3">
      <c r="A239">
        <v>3444</v>
      </c>
      <c r="B239" t="s">
        <v>251</v>
      </c>
      <c r="C239">
        <v>468433.91</v>
      </c>
      <c r="D239">
        <v>255374.3</v>
      </c>
      <c r="E239">
        <v>0</v>
      </c>
      <c r="F239">
        <v>268867</v>
      </c>
      <c r="G239">
        <v>0</v>
      </c>
      <c r="H239">
        <v>255375</v>
      </c>
      <c r="I239">
        <v>0</v>
      </c>
      <c r="J239">
        <v>289424</v>
      </c>
      <c r="K239">
        <v>257928</v>
      </c>
      <c r="L239">
        <f>SUM(Table24[[#This Row],[NOV PYMT]:[MARCH PYMT]])</f>
        <v>1326968.3</v>
      </c>
      <c r="M239">
        <v>468433.91</v>
      </c>
      <c r="N239">
        <v>1795402.21</v>
      </c>
    </row>
    <row r="240" spans="1:14" x14ac:dyDescent="0.3">
      <c r="A240">
        <v>3479</v>
      </c>
      <c r="B240" t="s">
        <v>252</v>
      </c>
      <c r="C240">
        <v>556652.19999999995</v>
      </c>
      <c r="D240">
        <v>303469.08</v>
      </c>
      <c r="E240">
        <v>0</v>
      </c>
      <c r="F240">
        <v>319503</v>
      </c>
      <c r="G240">
        <v>0</v>
      </c>
      <c r="H240">
        <v>303469</v>
      </c>
      <c r="I240">
        <v>0</v>
      </c>
      <c r="J240">
        <v>343930</v>
      </c>
      <c r="K240">
        <v>306507</v>
      </c>
      <c r="L240">
        <f>SUM(Table24[[#This Row],[NOV PYMT]:[MARCH PYMT]])</f>
        <v>1576878.0800000001</v>
      </c>
      <c r="M240">
        <v>556652.19999999995</v>
      </c>
      <c r="N240">
        <v>2133530.2800000003</v>
      </c>
    </row>
    <row r="241" spans="1:14" x14ac:dyDescent="0.3">
      <c r="A241">
        <v>3484</v>
      </c>
      <c r="B241" t="s">
        <v>253</v>
      </c>
      <c r="C241">
        <v>15296.7</v>
      </c>
      <c r="D241">
        <v>8339.69</v>
      </c>
      <c r="E241">
        <v>0</v>
      </c>
      <c r="F241">
        <v>8780</v>
      </c>
      <c r="G241">
        <v>0</v>
      </c>
      <c r="H241">
        <v>8340</v>
      </c>
      <c r="I241">
        <v>0</v>
      </c>
      <c r="J241">
        <v>9452</v>
      </c>
      <c r="K241">
        <v>8424</v>
      </c>
      <c r="L241">
        <f>SUM(Table24[[#This Row],[NOV PYMT]:[MARCH PYMT]])</f>
        <v>43335.69</v>
      </c>
      <c r="M241">
        <v>15296.7</v>
      </c>
      <c r="N241">
        <v>58632.39</v>
      </c>
    </row>
    <row r="242" spans="1:14" x14ac:dyDescent="0.3">
      <c r="A242">
        <v>3500</v>
      </c>
      <c r="B242" t="s">
        <v>254</v>
      </c>
      <c r="C242">
        <v>439642.47</v>
      </c>
      <c r="D242">
        <v>239938.63</v>
      </c>
      <c r="E242">
        <v>0</v>
      </c>
      <c r="F242">
        <v>252341</v>
      </c>
      <c r="G242">
        <v>0</v>
      </c>
      <c r="H242">
        <v>239678</v>
      </c>
      <c r="I242">
        <v>0</v>
      </c>
      <c r="J242">
        <v>271636</v>
      </c>
      <c r="K242">
        <v>242076</v>
      </c>
      <c r="L242">
        <f>SUM(Table24[[#This Row],[NOV PYMT]:[MARCH PYMT]])</f>
        <v>1245669.6299999999</v>
      </c>
      <c r="M242">
        <v>439642.47</v>
      </c>
      <c r="N242">
        <v>1685312.0999999999</v>
      </c>
    </row>
    <row r="243" spans="1:14" x14ac:dyDescent="0.3">
      <c r="A243">
        <v>3528</v>
      </c>
      <c r="B243" t="s">
        <v>255</v>
      </c>
      <c r="C243">
        <v>87335.3</v>
      </c>
      <c r="D243">
        <v>50193.54</v>
      </c>
      <c r="E243">
        <v>0</v>
      </c>
      <c r="F243">
        <v>52845</v>
      </c>
      <c r="G243">
        <v>0</v>
      </c>
      <c r="H243">
        <v>50193</v>
      </c>
      <c r="I243">
        <v>0</v>
      </c>
      <c r="J243">
        <v>56887</v>
      </c>
      <c r="K243">
        <v>50696</v>
      </c>
      <c r="L243">
        <f>SUM(Table24[[#This Row],[NOV PYMT]:[MARCH PYMT]])</f>
        <v>260814.54</v>
      </c>
      <c r="M243">
        <v>87335.3</v>
      </c>
      <c r="N243">
        <v>348149.84</v>
      </c>
    </row>
    <row r="244" spans="1:14" x14ac:dyDescent="0.3">
      <c r="A244">
        <v>3549</v>
      </c>
      <c r="B244" t="s">
        <v>256</v>
      </c>
      <c r="C244">
        <v>1319852.3799999999</v>
      </c>
      <c r="D244">
        <v>719834.99</v>
      </c>
      <c r="E244">
        <v>0</v>
      </c>
      <c r="F244">
        <v>757273</v>
      </c>
      <c r="G244">
        <v>0</v>
      </c>
      <c r="H244">
        <v>719538</v>
      </c>
      <c r="I244">
        <v>0</v>
      </c>
      <c r="J244">
        <v>815477</v>
      </c>
      <c r="K244">
        <v>726735</v>
      </c>
      <c r="L244">
        <f>SUM(Table24[[#This Row],[NOV PYMT]:[MARCH PYMT]])</f>
        <v>3738857.99</v>
      </c>
      <c r="M244">
        <v>1319852.3799999999</v>
      </c>
      <c r="N244">
        <v>5058710.37</v>
      </c>
    </row>
    <row r="245" spans="1:14" x14ac:dyDescent="0.3">
      <c r="A245">
        <v>8145</v>
      </c>
      <c r="B245" s="3" t="s">
        <v>257</v>
      </c>
      <c r="C245">
        <v>1843.96</v>
      </c>
      <c r="D245">
        <v>883</v>
      </c>
      <c r="E245">
        <v>0</v>
      </c>
      <c r="F245">
        <v>981</v>
      </c>
      <c r="G245">
        <v>0</v>
      </c>
      <c r="H245">
        <v>1152</v>
      </c>
      <c r="I245">
        <v>0</v>
      </c>
      <c r="J245">
        <v>1140</v>
      </c>
      <c r="K245">
        <v>1015</v>
      </c>
      <c r="L245">
        <f>SUM(Table24[[#This Row],[NOV PYMT]:[MARCH PYMT]])</f>
        <v>5171</v>
      </c>
      <c r="M245">
        <v>1843.96</v>
      </c>
      <c r="N245">
        <v>7014.96</v>
      </c>
    </row>
    <row r="246" spans="1:14" x14ac:dyDescent="0.3">
      <c r="A246">
        <v>3612</v>
      </c>
      <c r="B246" t="s">
        <v>258</v>
      </c>
      <c r="C246">
        <v>471222.85</v>
      </c>
      <c r="D246">
        <v>256894.89</v>
      </c>
      <c r="E246">
        <v>0</v>
      </c>
      <c r="F246">
        <v>270467</v>
      </c>
      <c r="G246">
        <v>0</v>
      </c>
      <c r="H246">
        <v>256894</v>
      </c>
      <c r="I246">
        <v>0</v>
      </c>
      <c r="J246">
        <v>291150</v>
      </c>
      <c r="K246">
        <v>259462</v>
      </c>
      <c r="L246">
        <f>SUM(Table24[[#This Row],[NOV PYMT]:[MARCH PYMT]])</f>
        <v>1334867.8900000001</v>
      </c>
      <c r="M246">
        <v>471222.85</v>
      </c>
      <c r="N246">
        <v>1806090.7400000002</v>
      </c>
    </row>
    <row r="247" spans="1:14" x14ac:dyDescent="0.3">
      <c r="A247">
        <v>3619</v>
      </c>
      <c r="B247" t="s">
        <v>259</v>
      </c>
      <c r="C247">
        <v>15754001.210000001</v>
      </c>
      <c r="D247">
        <v>8499134</v>
      </c>
      <c r="E247">
        <v>0</v>
      </c>
      <c r="F247">
        <v>9446743</v>
      </c>
      <c r="G247">
        <v>0</v>
      </c>
      <c r="H247">
        <v>8972938</v>
      </c>
      <c r="I247">
        <v>0</v>
      </c>
      <c r="J247">
        <v>10200293</v>
      </c>
      <c r="K247">
        <v>7054623</v>
      </c>
      <c r="L247">
        <f>SUM(Table24[[#This Row],[NOV PYMT]:[MARCH PYMT]])</f>
        <v>44173731</v>
      </c>
      <c r="M247">
        <f>15754001.21+1.13</f>
        <v>15754002.340000002</v>
      </c>
      <c r="N247">
        <f>59927732.21+1.13</f>
        <v>59927733.340000004</v>
      </c>
    </row>
    <row r="248" spans="1:14" x14ac:dyDescent="0.3">
      <c r="A248">
        <v>8128</v>
      </c>
      <c r="B248" s="3" t="s">
        <v>260</v>
      </c>
      <c r="C248">
        <v>4924.8999999999996</v>
      </c>
      <c r="D248">
        <v>2543</v>
      </c>
      <c r="E248">
        <v>0</v>
      </c>
      <c r="F248">
        <v>2827</v>
      </c>
      <c r="G248">
        <v>0</v>
      </c>
      <c r="H248">
        <v>2685</v>
      </c>
      <c r="I248">
        <v>0</v>
      </c>
      <c r="J248">
        <v>3042</v>
      </c>
      <c r="K248">
        <v>2712</v>
      </c>
      <c r="L248">
        <f>SUM(Table24[[#This Row],[NOV PYMT]:[MARCH PYMT]])</f>
        <v>13809</v>
      </c>
      <c r="M248">
        <v>4924.8999999999996</v>
      </c>
      <c r="N248">
        <v>18733.900000000001</v>
      </c>
    </row>
    <row r="249" spans="1:14" x14ac:dyDescent="0.3">
      <c r="A249">
        <v>8129</v>
      </c>
      <c r="B249" s="3" t="s">
        <v>261</v>
      </c>
      <c r="C249">
        <v>39945.22</v>
      </c>
      <c r="D249">
        <v>21777.360000000001</v>
      </c>
      <c r="E249">
        <v>0</v>
      </c>
      <c r="F249">
        <v>22928</v>
      </c>
      <c r="G249">
        <v>0</v>
      </c>
      <c r="H249">
        <v>21777</v>
      </c>
      <c r="I249">
        <v>0</v>
      </c>
      <c r="J249">
        <v>24681</v>
      </c>
      <c r="K249">
        <v>21995</v>
      </c>
      <c r="L249">
        <f>SUM(Table24[[#This Row],[NOV PYMT]:[MARCH PYMT]])</f>
        <v>113158.36</v>
      </c>
      <c r="M249">
        <v>39945.22</v>
      </c>
      <c r="N249">
        <v>153103.58000000002</v>
      </c>
    </row>
    <row r="250" spans="1:14" x14ac:dyDescent="0.3">
      <c r="A250">
        <v>8106</v>
      </c>
      <c r="B250" s="3" t="s">
        <v>262</v>
      </c>
      <c r="C250">
        <v>6175.88</v>
      </c>
      <c r="D250">
        <v>9350</v>
      </c>
      <c r="E250">
        <v>0</v>
      </c>
      <c r="F250">
        <v>9706</v>
      </c>
      <c r="G250">
        <v>0</v>
      </c>
      <c r="H250">
        <v>9528</v>
      </c>
      <c r="I250">
        <v>0</v>
      </c>
      <c r="J250">
        <v>0</v>
      </c>
      <c r="K250">
        <v>0</v>
      </c>
      <c r="L250">
        <f>SUM(Table24[[#This Row],[NOV PYMT]:[MARCH PYMT]])</f>
        <v>28584</v>
      </c>
      <c r="M250">
        <v>6175.88</v>
      </c>
      <c r="N250">
        <v>34759.879999999997</v>
      </c>
    </row>
    <row r="251" spans="1:14" x14ac:dyDescent="0.3">
      <c r="A251">
        <v>3633</v>
      </c>
      <c r="B251" t="s">
        <v>263</v>
      </c>
      <c r="C251">
        <v>134039.4</v>
      </c>
      <c r="D251">
        <v>73073.55</v>
      </c>
      <c r="E251">
        <v>0</v>
      </c>
      <c r="F251">
        <v>76934</v>
      </c>
      <c r="G251">
        <v>0</v>
      </c>
      <c r="H251">
        <v>73074</v>
      </c>
      <c r="I251">
        <v>0</v>
      </c>
      <c r="J251">
        <v>82817</v>
      </c>
      <c r="K251">
        <v>73803</v>
      </c>
      <c r="L251">
        <f>SUM(Table24[[#This Row],[NOV PYMT]:[MARCH PYMT]])</f>
        <v>379701.55</v>
      </c>
      <c r="M251">
        <v>134039.4</v>
      </c>
      <c r="N251">
        <v>513740.94999999995</v>
      </c>
    </row>
    <row r="252" spans="1:14" x14ac:dyDescent="0.3">
      <c r="A252">
        <v>3640</v>
      </c>
      <c r="B252" t="s">
        <v>264</v>
      </c>
      <c r="C252">
        <v>102587.01</v>
      </c>
      <c r="D252">
        <v>55926.74</v>
      </c>
      <c r="E252">
        <v>0</v>
      </c>
      <c r="F252">
        <v>58881</v>
      </c>
      <c r="G252">
        <v>0</v>
      </c>
      <c r="H252">
        <v>55927</v>
      </c>
      <c r="I252">
        <v>0</v>
      </c>
      <c r="J252">
        <v>63384</v>
      </c>
      <c r="K252">
        <v>56486</v>
      </c>
      <c r="L252">
        <f>SUM(Table24[[#This Row],[NOV PYMT]:[MARCH PYMT]])</f>
        <v>290604.74</v>
      </c>
      <c r="M252">
        <v>102587.01</v>
      </c>
      <c r="N252">
        <v>393191.75</v>
      </c>
    </row>
    <row r="253" spans="1:14" x14ac:dyDescent="0.3">
      <c r="A253">
        <v>3661</v>
      </c>
      <c r="B253" t="s">
        <v>265</v>
      </c>
      <c r="C253">
        <v>96799.12</v>
      </c>
      <c r="D253">
        <v>52771.43</v>
      </c>
      <c r="E253">
        <v>0</v>
      </c>
      <c r="F253">
        <v>55560</v>
      </c>
      <c r="G253">
        <v>0</v>
      </c>
      <c r="H253">
        <v>52771</v>
      </c>
      <c r="I253">
        <v>0</v>
      </c>
      <c r="J253" s="3">
        <v>59808</v>
      </c>
      <c r="K253">
        <v>53299</v>
      </c>
      <c r="L253">
        <f>SUM(Table24[[#This Row],[NOV PYMT]:[MARCH PYMT]])</f>
        <v>274209.43</v>
      </c>
      <c r="M253">
        <v>96799.12</v>
      </c>
      <c r="N253">
        <v>371008.55</v>
      </c>
    </row>
    <row r="254" spans="1:14" x14ac:dyDescent="0.3">
      <c r="A254">
        <v>3668</v>
      </c>
      <c r="B254" t="s">
        <v>266</v>
      </c>
      <c r="C254">
        <v>105605.95</v>
      </c>
      <c r="D254">
        <v>57572.62</v>
      </c>
      <c r="E254">
        <v>0</v>
      </c>
      <c r="F254">
        <v>60615</v>
      </c>
      <c r="G254">
        <v>0</v>
      </c>
      <c r="H254">
        <v>57573</v>
      </c>
      <c r="I254">
        <v>0</v>
      </c>
      <c r="J254">
        <v>65247</v>
      </c>
      <c r="K254">
        <v>58148</v>
      </c>
      <c r="L254">
        <f>SUM(Table24[[#This Row],[NOV PYMT]:[MARCH PYMT]])</f>
        <v>299155.62</v>
      </c>
      <c r="M254">
        <v>105605.95</v>
      </c>
      <c r="N254">
        <v>404761.57</v>
      </c>
    </row>
    <row r="255" spans="1:14" x14ac:dyDescent="0.3">
      <c r="A255">
        <v>3675</v>
      </c>
      <c r="B255" t="s">
        <v>267</v>
      </c>
      <c r="C255">
        <v>522547.86</v>
      </c>
      <c r="D255">
        <v>270886</v>
      </c>
      <c r="E255">
        <v>0</v>
      </c>
      <c r="F255">
        <v>301096</v>
      </c>
      <c r="G255">
        <v>0</v>
      </c>
      <c r="H255">
        <v>285992</v>
      </c>
      <c r="I255">
        <v>0</v>
      </c>
      <c r="J255">
        <v>319508</v>
      </c>
      <c r="K255">
        <v>287723</v>
      </c>
      <c r="L255">
        <f>SUM(Table24[[#This Row],[NOV PYMT]:[MARCH PYMT]])</f>
        <v>1465205</v>
      </c>
      <c r="M255">
        <v>522547.86</v>
      </c>
      <c r="N255">
        <v>1987752.8599999999</v>
      </c>
    </row>
    <row r="256" spans="1:14" x14ac:dyDescent="0.3">
      <c r="A256">
        <v>3682</v>
      </c>
      <c r="B256" t="s">
        <v>268</v>
      </c>
      <c r="C256">
        <v>472466.83</v>
      </c>
      <c r="D256">
        <v>243964</v>
      </c>
      <c r="E256">
        <v>0</v>
      </c>
      <c r="F256">
        <v>271180</v>
      </c>
      <c r="G256">
        <v>0</v>
      </c>
      <c r="H256">
        <v>257573</v>
      </c>
      <c r="I256">
        <v>0</v>
      </c>
      <c r="J256">
        <v>291915</v>
      </c>
      <c r="K256">
        <v>260147</v>
      </c>
      <c r="L256">
        <f>SUM(Table24[[#This Row],[NOV PYMT]:[MARCH PYMT]])</f>
        <v>1324779</v>
      </c>
      <c r="M256">
        <v>472466.83</v>
      </c>
      <c r="N256">
        <v>1797245.83</v>
      </c>
    </row>
    <row r="257" spans="1:14" x14ac:dyDescent="0.3">
      <c r="A257">
        <v>3689</v>
      </c>
      <c r="B257" t="s">
        <v>269</v>
      </c>
      <c r="C257">
        <v>115613.75999999999</v>
      </c>
      <c r="D257">
        <v>59698</v>
      </c>
      <c r="E257">
        <v>0</v>
      </c>
      <c r="F257">
        <v>66358</v>
      </c>
      <c r="G257">
        <v>0</v>
      </c>
      <c r="H257">
        <v>63028</v>
      </c>
      <c r="I257">
        <v>0</v>
      </c>
      <c r="J257">
        <v>71432</v>
      </c>
      <c r="K257">
        <v>63658</v>
      </c>
      <c r="L257">
        <f>SUM(Table24[[#This Row],[NOV PYMT]:[MARCH PYMT]])</f>
        <v>324174</v>
      </c>
      <c r="M257">
        <v>115613.75999999999</v>
      </c>
      <c r="N257">
        <v>439787.76</v>
      </c>
    </row>
    <row r="258" spans="1:14" x14ac:dyDescent="0.3">
      <c r="A258">
        <v>3696</v>
      </c>
      <c r="B258" t="s">
        <v>270</v>
      </c>
      <c r="C258">
        <v>36354.29</v>
      </c>
      <c r="D258">
        <v>18772</v>
      </c>
      <c r="E258">
        <v>0</v>
      </c>
      <c r="F258">
        <v>20866</v>
      </c>
      <c r="G258">
        <v>0</v>
      </c>
      <c r="H258">
        <v>19819</v>
      </c>
      <c r="I258">
        <v>0</v>
      </c>
      <c r="J258">
        <v>22460</v>
      </c>
      <c r="K258">
        <v>20018</v>
      </c>
      <c r="L258">
        <f>SUM(Table24[[#This Row],[NOV PYMT]:[MARCH PYMT]])</f>
        <v>101935</v>
      </c>
      <c r="M258">
        <v>36354.29</v>
      </c>
      <c r="N258">
        <v>138289.29</v>
      </c>
    </row>
    <row r="259" spans="1:14" x14ac:dyDescent="0.3">
      <c r="A259">
        <v>3787</v>
      </c>
      <c r="B259" t="s">
        <v>271</v>
      </c>
      <c r="C259">
        <v>334719.5</v>
      </c>
      <c r="D259">
        <v>0</v>
      </c>
      <c r="E259">
        <v>0</v>
      </c>
      <c r="F259">
        <v>0</v>
      </c>
      <c r="G259">
        <v>364955</v>
      </c>
      <c r="H259">
        <v>182477</v>
      </c>
      <c r="I259">
        <v>0</v>
      </c>
      <c r="J259">
        <v>206808</v>
      </c>
      <c r="K259">
        <v>184300</v>
      </c>
      <c r="L259">
        <f>SUM(Table24[[#This Row],[NOV PYMT]:[MARCH PYMT]])</f>
        <v>938540</v>
      </c>
      <c r="M259">
        <v>334719.5</v>
      </c>
      <c r="N259">
        <v>1273259.5</v>
      </c>
    </row>
    <row r="260" spans="1:14" x14ac:dyDescent="0.3">
      <c r="A260">
        <v>3794</v>
      </c>
      <c r="B260" t="s">
        <v>272</v>
      </c>
      <c r="C260">
        <v>300712.15999999997</v>
      </c>
      <c r="D260">
        <v>163938.31</v>
      </c>
      <c r="E260">
        <v>0</v>
      </c>
      <c r="F260">
        <v>172600</v>
      </c>
      <c r="G260">
        <v>0</v>
      </c>
      <c r="H260">
        <v>163938</v>
      </c>
      <c r="I260">
        <v>0</v>
      </c>
      <c r="J260">
        <v>185797</v>
      </c>
      <c r="K260">
        <v>165578</v>
      </c>
      <c r="L260">
        <f>SUM(Table24[[#This Row],[NOV PYMT]:[MARCH PYMT]])</f>
        <v>851851.31</v>
      </c>
      <c r="M260">
        <v>300712.15999999997</v>
      </c>
      <c r="N260">
        <v>1152563.47</v>
      </c>
    </row>
    <row r="261" spans="1:14" x14ac:dyDescent="0.3">
      <c r="A261">
        <v>3822</v>
      </c>
      <c r="B261" t="s">
        <v>273</v>
      </c>
      <c r="C261">
        <v>690663.59</v>
      </c>
      <c r="D261">
        <v>376657.46</v>
      </c>
      <c r="E261">
        <v>0</v>
      </c>
      <c r="F261">
        <v>396294</v>
      </c>
      <c r="G261">
        <v>0</v>
      </c>
      <c r="H261">
        <v>376526</v>
      </c>
      <c r="I261">
        <v>0</v>
      </c>
      <c r="J261">
        <v>426729</v>
      </c>
      <c r="K261">
        <v>380291</v>
      </c>
      <c r="L261">
        <f>SUM(Table24[[#This Row],[NOV PYMT]:[MARCH PYMT]])</f>
        <v>1956497.46</v>
      </c>
      <c r="M261">
        <v>690663.59</v>
      </c>
      <c r="N261">
        <v>2647161.0499999998</v>
      </c>
    </row>
    <row r="262" spans="1:14" x14ac:dyDescent="0.3">
      <c r="A262">
        <v>3857</v>
      </c>
      <c r="B262" t="s">
        <v>274</v>
      </c>
      <c r="C262">
        <v>569433.94999999995</v>
      </c>
      <c r="D262">
        <v>294462</v>
      </c>
      <c r="E262">
        <v>0</v>
      </c>
      <c r="F262">
        <v>326408</v>
      </c>
      <c r="G262">
        <v>0</v>
      </c>
      <c r="H262">
        <v>310436</v>
      </c>
      <c r="I262">
        <v>0</v>
      </c>
      <c r="J262">
        <v>351826</v>
      </c>
      <c r="K262">
        <v>313539</v>
      </c>
      <c r="L262">
        <f>SUM(Table24[[#This Row],[NOV PYMT]:[MARCH PYMT]])</f>
        <v>1596671</v>
      </c>
      <c r="M262">
        <v>569433.94999999995</v>
      </c>
      <c r="N262">
        <v>2166104.9500000002</v>
      </c>
    </row>
    <row r="263" spans="1:14" x14ac:dyDescent="0.3">
      <c r="A263">
        <v>3871</v>
      </c>
      <c r="B263" t="s">
        <v>275</v>
      </c>
      <c r="C263">
        <v>74795.55</v>
      </c>
      <c r="D263">
        <v>40848.519999999997</v>
      </c>
      <c r="E263">
        <v>0</v>
      </c>
      <c r="F263">
        <v>42863</v>
      </c>
      <c r="G263">
        <v>0</v>
      </c>
      <c r="H263">
        <v>40776</v>
      </c>
      <c r="I263">
        <v>0</v>
      </c>
      <c r="J263">
        <v>46213</v>
      </c>
      <c r="K263">
        <v>41184</v>
      </c>
      <c r="L263">
        <f>SUM(Table24[[#This Row],[NOV PYMT]:[MARCH PYMT]])</f>
        <v>211884.52</v>
      </c>
      <c r="M263">
        <v>74795.55</v>
      </c>
      <c r="N263">
        <v>286680.07</v>
      </c>
    </row>
    <row r="264" spans="1:14" x14ac:dyDescent="0.3">
      <c r="A264">
        <v>3892</v>
      </c>
      <c r="B264" t="s">
        <v>276</v>
      </c>
      <c r="C264">
        <v>835585.78</v>
      </c>
      <c r="D264">
        <v>266818.07</v>
      </c>
      <c r="E264">
        <v>0</v>
      </c>
      <c r="F264">
        <v>658354</v>
      </c>
      <c r="G264">
        <v>0</v>
      </c>
      <c r="H264">
        <v>455532</v>
      </c>
      <c r="I264">
        <v>0</v>
      </c>
      <c r="J264">
        <v>516270</v>
      </c>
      <c r="K264">
        <v>460088</v>
      </c>
      <c r="L264">
        <f>SUM(Table24[[#This Row],[NOV PYMT]:[MARCH PYMT]])</f>
        <v>2357062.0700000003</v>
      </c>
      <c r="M264">
        <v>835585.78</v>
      </c>
      <c r="N264">
        <v>3192647.8500000006</v>
      </c>
    </row>
    <row r="265" spans="1:14" x14ac:dyDescent="0.3">
      <c r="A265">
        <v>3899</v>
      </c>
      <c r="B265" t="s">
        <v>277</v>
      </c>
      <c r="C265">
        <v>4444.91</v>
      </c>
      <c r="D265">
        <v>2295</v>
      </c>
      <c r="E265">
        <v>0</v>
      </c>
      <c r="F265">
        <v>2552</v>
      </c>
      <c r="G265">
        <v>0</v>
      </c>
      <c r="H265">
        <v>2423</v>
      </c>
      <c r="I265">
        <v>0</v>
      </c>
      <c r="J265">
        <v>2746</v>
      </c>
      <c r="K265">
        <v>2448</v>
      </c>
      <c r="L265">
        <f>SUM(Table24[[#This Row],[NOV PYMT]:[MARCH PYMT]])</f>
        <v>12464</v>
      </c>
      <c r="M265">
        <v>4444.91</v>
      </c>
      <c r="N265">
        <v>16908.91</v>
      </c>
    </row>
    <row r="266" spans="1:14" x14ac:dyDescent="0.3">
      <c r="A266">
        <v>3906</v>
      </c>
      <c r="B266" t="s">
        <v>278</v>
      </c>
      <c r="C266">
        <v>159453.9</v>
      </c>
      <c r="D266">
        <v>86929.83</v>
      </c>
      <c r="E266">
        <v>0</v>
      </c>
      <c r="F266">
        <v>91523</v>
      </c>
      <c r="G266">
        <v>0</v>
      </c>
      <c r="H266">
        <v>86929</v>
      </c>
      <c r="I266">
        <v>0</v>
      </c>
      <c r="J266">
        <v>98522</v>
      </c>
      <c r="K266">
        <v>87799</v>
      </c>
      <c r="L266">
        <f>SUM(Table24[[#This Row],[NOV PYMT]:[MARCH PYMT]])</f>
        <v>451702.83</v>
      </c>
      <c r="M266">
        <v>159453.9</v>
      </c>
      <c r="N266">
        <v>611156.73</v>
      </c>
    </row>
    <row r="267" spans="1:14" x14ac:dyDescent="0.3">
      <c r="A267">
        <v>3920</v>
      </c>
      <c r="B267" t="s">
        <v>279</v>
      </c>
      <c r="C267">
        <v>37522.269999999997</v>
      </c>
      <c r="D267">
        <v>19375</v>
      </c>
      <c r="E267">
        <v>0</v>
      </c>
      <c r="F267">
        <v>0</v>
      </c>
      <c r="G267">
        <v>21537</v>
      </c>
      <c r="H267">
        <v>20455</v>
      </c>
      <c r="I267">
        <v>0</v>
      </c>
      <c r="J267">
        <v>23184</v>
      </c>
      <c r="K267">
        <v>20660</v>
      </c>
      <c r="L267">
        <f>SUM(Table24[[#This Row],[NOV PYMT]:[MARCH PYMT]])</f>
        <v>105211</v>
      </c>
      <c r="M267">
        <v>37522.269999999997</v>
      </c>
      <c r="N267">
        <v>142733.26999999999</v>
      </c>
    </row>
    <row r="268" spans="1:14" x14ac:dyDescent="0.3">
      <c r="A268">
        <v>3925</v>
      </c>
      <c r="B268" t="s">
        <v>280</v>
      </c>
      <c r="C268">
        <v>588483.57999999996</v>
      </c>
      <c r="D268">
        <v>320821.09999999998</v>
      </c>
      <c r="E268">
        <v>0</v>
      </c>
      <c r="F268">
        <v>337771</v>
      </c>
      <c r="G268">
        <v>0</v>
      </c>
      <c r="H268">
        <v>320820</v>
      </c>
      <c r="I268">
        <v>0</v>
      </c>
      <c r="J268">
        <v>363597</v>
      </c>
      <c r="K268">
        <v>324031</v>
      </c>
      <c r="L268">
        <f>SUM(Table24[[#This Row],[NOV PYMT]:[MARCH PYMT]])</f>
        <v>1667040.1</v>
      </c>
      <c r="M268">
        <v>588483.57999999996</v>
      </c>
      <c r="N268">
        <v>2255523.6800000002</v>
      </c>
    </row>
    <row r="269" spans="1:14" x14ac:dyDescent="0.3">
      <c r="A269">
        <v>3934</v>
      </c>
      <c r="B269" t="s">
        <v>281</v>
      </c>
      <c r="C269">
        <v>126342.55</v>
      </c>
      <c r="D269">
        <v>68877.53</v>
      </c>
      <c r="E269">
        <v>0</v>
      </c>
      <c r="F269">
        <v>72517</v>
      </c>
      <c r="G269">
        <v>0</v>
      </c>
      <c r="H269">
        <v>68878</v>
      </c>
      <c r="I269">
        <v>0</v>
      </c>
      <c r="J269">
        <v>78061</v>
      </c>
      <c r="K269">
        <v>69566</v>
      </c>
      <c r="L269">
        <f>SUM(Table24[[#This Row],[NOV PYMT]:[MARCH PYMT]])</f>
        <v>357899.53</v>
      </c>
      <c r="M269">
        <v>126342.55</v>
      </c>
      <c r="N269">
        <v>484242.08</v>
      </c>
    </row>
    <row r="270" spans="1:14" x14ac:dyDescent="0.3">
      <c r="A270">
        <v>3941</v>
      </c>
      <c r="B270" t="s">
        <v>282</v>
      </c>
      <c r="C270">
        <v>65435.73</v>
      </c>
      <c r="D270">
        <v>35672.559999999998</v>
      </c>
      <c r="E270">
        <v>0</v>
      </c>
      <c r="F270">
        <v>37557</v>
      </c>
      <c r="G270">
        <v>0</v>
      </c>
      <c r="H270">
        <v>35673</v>
      </c>
      <c r="I270">
        <v>0</v>
      </c>
      <c r="J270">
        <v>40429</v>
      </c>
      <c r="K270">
        <v>36029</v>
      </c>
      <c r="L270">
        <f>SUM(Table24[[#This Row],[NOV PYMT]:[MARCH PYMT]])</f>
        <v>185360.56</v>
      </c>
      <c r="M270">
        <v>65435.73</v>
      </c>
      <c r="N270">
        <v>250796.29</v>
      </c>
    </row>
    <row r="271" spans="1:14" x14ac:dyDescent="0.3">
      <c r="A271">
        <v>3948</v>
      </c>
      <c r="B271" t="s">
        <v>283</v>
      </c>
      <c r="C271">
        <v>67402.69</v>
      </c>
      <c r="D271">
        <v>36745.199999999997</v>
      </c>
      <c r="E271">
        <v>0</v>
      </c>
      <c r="F271">
        <v>38686</v>
      </c>
      <c r="G271">
        <v>0</v>
      </c>
      <c r="H271">
        <v>36746</v>
      </c>
      <c r="I271">
        <v>0</v>
      </c>
      <c r="J271">
        <v>41644</v>
      </c>
      <c r="K271">
        <v>37113</v>
      </c>
      <c r="L271">
        <f>SUM(Table24[[#This Row],[NOV PYMT]:[MARCH PYMT]])</f>
        <v>190934.2</v>
      </c>
      <c r="M271">
        <v>67402.69</v>
      </c>
      <c r="N271">
        <v>258336.89</v>
      </c>
    </row>
    <row r="272" spans="1:14" x14ac:dyDescent="0.3">
      <c r="A272">
        <v>3955</v>
      </c>
      <c r="B272" t="s">
        <v>284</v>
      </c>
      <c r="C272">
        <v>335136.49</v>
      </c>
      <c r="D272">
        <v>182704.1</v>
      </c>
      <c r="E272">
        <v>0</v>
      </c>
      <c r="F272">
        <v>192358</v>
      </c>
      <c r="G272">
        <v>0</v>
      </c>
      <c r="H272">
        <v>182704</v>
      </c>
      <c r="I272">
        <v>0</v>
      </c>
      <c r="J272">
        <v>207064</v>
      </c>
      <c r="K272">
        <v>184531</v>
      </c>
      <c r="L272">
        <f>SUM(Table24[[#This Row],[NOV PYMT]:[MARCH PYMT]])</f>
        <v>949361.1</v>
      </c>
      <c r="M272">
        <v>335136.49</v>
      </c>
      <c r="N272">
        <v>1284497.5899999999</v>
      </c>
    </row>
    <row r="273" spans="1:14" x14ac:dyDescent="0.3">
      <c r="A273">
        <v>3962</v>
      </c>
      <c r="B273" t="s">
        <v>285</v>
      </c>
      <c r="C273">
        <v>493718.42</v>
      </c>
      <c r="D273">
        <v>273721.32</v>
      </c>
      <c r="E273">
        <v>0</v>
      </c>
      <c r="F273">
        <v>279059</v>
      </c>
      <c r="G273">
        <v>0</v>
      </c>
      <c r="H273">
        <v>269160</v>
      </c>
      <c r="I273">
        <v>0</v>
      </c>
      <c r="J273">
        <v>305046</v>
      </c>
      <c r="K273">
        <v>271851</v>
      </c>
      <c r="L273">
        <f>SUM(Table24[[#This Row],[NOV PYMT]:[MARCH PYMT]])</f>
        <v>1398837.32</v>
      </c>
      <c r="M273">
        <v>493718.42</v>
      </c>
      <c r="N273">
        <v>1892555.74</v>
      </c>
    </row>
    <row r="274" spans="1:14" x14ac:dyDescent="0.3">
      <c r="A274">
        <v>3969</v>
      </c>
      <c r="B274" t="s">
        <v>286</v>
      </c>
      <c r="C274">
        <v>64912.74</v>
      </c>
      <c r="D274">
        <v>35388.629999999997</v>
      </c>
      <c r="E274">
        <v>0</v>
      </c>
      <c r="F274">
        <v>37258</v>
      </c>
      <c r="G274">
        <v>0</v>
      </c>
      <c r="H274">
        <v>35389</v>
      </c>
      <c r="I274">
        <v>0</v>
      </c>
      <c r="J274">
        <v>40107</v>
      </c>
      <c r="K274">
        <v>35743</v>
      </c>
      <c r="L274">
        <f>SUM(Table24[[#This Row],[NOV PYMT]:[MARCH PYMT]])</f>
        <v>183885.63</v>
      </c>
      <c r="M274">
        <v>64912.74</v>
      </c>
      <c r="N274">
        <v>248798.37</v>
      </c>
    </row>
    <row r="275" spans="1:14" x14ac:dyDescent="0.3">
      <c r="A275">
        <v>2177</v>
      </c>
      <c r="B275" t="s">
        <v>287</v>
      </c>
      <c r="C275">
        <v>210439.92</v>
      </c>
      <c r="D275">
        <v>114723.41</v>
      </c>
      <c r="E275">
        <v>0</v>
      </c>
      <c r="F275">
        <v>120785</v>
      </c>
      <c r="G275">
        <v>0</v>
      </c>
      <c r="H275">
        <v>114723</v>
      </c>
      <c r="I275">
        <v>0</v>
      </c>
      <c r="J275">
        <v>130020</v>
      </c>
      <c r="K275">
        <v>115870</v>
      </c>
      <c r="L275">
        <f>SUM(Table24[[#This Row],[NOV PYMT]:[MARCH PYMT]])</f>
        <v>596121.41</v>
      </c>
      <c r="M275">
        <v>210439.92</v>
      </c>
      <c r="N275">
        <v>806561.33000000007</v>
      </c>
    </row>
    <row r="276" spans="1:14" x14ac:dyDescent="0.3">
      <c r="A276">
        <v>3976</v>
      </c>
      <c r="B276" t="s">
        <v>288</v>
      </c>
      <c r="C276">
        <v>-70504.63</v>
      </c>
      <c r="D276">
        <v>33773.61</v>
      </c>
      <c r="E276">
        <v>0</v>
      </c>
      <c r="F276">
        <v>25862</v>
      </c>
      <c r="G276">
        <v>0</v>
      </c>
      <c r="H276">
        <v>28926</v>
      </c>
      <c r="I276">
        <v>0</v>
      </c>
      <c r="J276">
        <v>32781</v>
      </c>
      <c r="K276">
        <v>29214</v>
      </c>
      <c r="L276">
        <f>SUM(Table24[[#This Row],[NOV PYMT]:[MARCH PYMT]])</f>
        <v>150556.60999999999</v>
      </c>
      <c r="M276">
        <v>-70504.63</v>
      </c>
      <c r="N276">
        <v>80051.979999999981</v>
      </c>
    </row>
    <row r="277" spans="1:14" x14ac:dyDescent="0.3">
      <c r="A277">
        <v>4690</v>
      </c>
      <c r="B277" t="s">
        <v>289</v>
      </c>
      <c r="C277">
        <v>20387.599999999999</v>
      </c>
      <c r="D277">
        <v>11115.3</v>
      </c>
      <c r="E277">
        <v>0</v>
      </c>
      <c r="F277">
        <v>11702</v>
      </c>
      <c r="G277">
        <v>0</v>
      </c>
      <c r="H277">
        <v>11115</v>
      </c>
      <c r="I277">
        <v>0</v>
      </c>
      <c r="J277">
        <v>12599</v>
      </c>
      <c r="K277">
        <v>11226</v>
      </c>
      <c r="L277">
        <f>SUM(Table24[[#This Row],[NOV PYMT]:[MARCH PYMT]])</f>
        <v>57757.3</v>
      </c>
      <c r="M277">
        <v>20387.599999999999</v>
      </c>
      <c r="N277">
        <v>78144.899999999994</v>
      </c>
    </row>
    <row r="278" spans="1:14" x14ac:dyDescent="0.3">
      <c r="A278">
        <v>2016</v>
      </c>
      <c r="B278" t="s">
        <v>290</v>
      </c>
      <c r="C278">
        <v>83369.38</v>
      </c>
      <c r="D278">
        <v>45449.97</v>
      </c>
      <c r="E278">
        <v>0</v>
      </c>
      <c r="F278">
        <v>0</v>
      </c>
      <c r="G278">
        <v>47851</v>
      </c>
      <c r="H278">
        <v>45450</v>
      </c>
      <c r="I278">
        <v>0</v>
      </c>
      <c r="J278">
        <v>51511</v>
      </c>
      <c r="K278">
        <v>45904</v>
      </c>
      <c r="L278">
        <f>SUM(Table24[[#This Row],[NOV PYMT]:[MARCH PYMT]])</f>
        <v>236165.97</v>
      </c>
      <c r="M278">
        <v>83369.38</v>
      </c>
      <c r="N278">
        <v>319535.34999999998</v>
      </c>
    </row>
    <row r="279" spans="1:14" x14ac:dyDescent="0.3">
      <c r="A279">
        <v>3983</v>
      </c>
      <c r="B279" t="s">
        <v>291</v>
      </c>
      <c r="C279">
        <v>335151.49</v>
      </c>
      <c r="D279">
        <v>189681.82</v>
      </c>
      <c r="E279">
        <v>0</v>
      </c>
      <c r="F279">
        <v>185769</v>
      </c>
      <c r="G279">
        <v>0</v>
      </c>
      <c r="H279">
        <v>182715</v>
      </c>
      <c r="I279">
        <v>0</v>
      </c>
      <c r="J279">
        <v>207077</v>
      </c>
      <c r="K279">
        <v>184543</v>
      </c>
      <c r="L279">
        <f>SUM(Table24[[#This Row],[NOV PYMT]:[MARCH PYMT]])</f>
        <v>949785.82000000007</v>
      </c>
      <c r="M279">
        <v>335151.49</v>
      </c>
      <c r="N279">
        <v>1284937.31</v>
      </c>
    </row>
    <row r="280" spans="1:14" x14ac:dyDescent="0.3">
      <c r="A280">
        <v>3514</v>
      </c>
      <c r="B280" t="s">
        <v>292</v>
      </c>
      <c r="C280">
        <v>38659.25</v>
      </c>
      <c r="D280">
        <v>21075.8</v>
      </c>
      <c r="E280">
        <v>0</v>
      </c>
      <c r="F280">
        <v>22190</v>
      </c>
      <c r="G280">
        <v>0</v>
      </c>
      <c r="H280">
        <v>21075</v>
      </c>
      <c r="I280">
        <v>0</v>
      </c>
      <c r="J280">
        <v>23886</v>
      </c>
      <c r="K280">
        <v>21287</v>
      </c>
      <c r="L280">
        <f>SUM(Table24[[#This Row],[NOV PYMT]:[MARCH PYMT]])</f>
        <v>109513.8</v>
      </c>
      <c r="M280">
        <v>38659.25</v>
      </c>
      <c r="N280">
        <v>148173.04999999999</v>
      </c>
    </row>
    <row r="281" spans="1:14" x14ac:dyDescent="0.3">
      <c r="A281">
        <v>616</v>
      </c>
      <c r="B281" t="s">
        <v>293</v>
      </c>
      <c r="C281">
        <v>55795.92</v>
      </c>
      <c r="D281">
        <v>31051.88</v>
      </c>
      <c r="E281">
        <v>0</v>
      </c>
      <c r="F281">
        <v>31427</v>
      </c>
      <c r="G281">
        <v>0</v>
      </c>
      <c r="H281">
        <v>30419</v>
      </c>
      <c r="I281">
        <v>0</v>
      </c>
      <c r="J281">
        <v>34475</v>
      </c>
      <c r="K281">
        <v>30723</v>
      </c>
      <c r="L281">
        <f>SUM(Table24[[#This Row],[NOV PYMT]:[MARCH PYMT]])</f>
        <v>158095.88</v>
      </c>
      <c r="M281">
        <v>55795.92</v>
      </c>
      <c r="N281">
        <v>213891.8</v>
      </c>
    </row>
    <row r="282" spans="1:14" x14ac:dyDescent="0.3">
      <c r="A282">
        <v>1945</v>
      </c>
      <c r="B282" t="s">
        <v>294</v>
      </c>
      <c r="C282">
        <v>138913.29999999999</v>
      </c>
      <c r="D282">
        <v>71730</v>
      </c>
      <c r="E282">
        <v>0</v>
      </c>
      <c r="F282">
        <v>79733</v>
      </c>
      <c r="G282">
        <v>0</v>
      </c>
      <c r="H282">
        <v>75731</v>
      </c>
      <c r="I282">
        <v>0</v>
      </c>
      <c r="J282">
        <v>85828</v>
      </c>
      <c r="K282">
        <v>76489</v>
      </c>
      <c r="L282">
        <f>SUM(Table24[[#This Row],[NOV PYMT]:[MARCH PYMT]])</f>
        <v>389511</v>
      </c>
      <c r="M282">
        <v>138913.29999999999</v>
      </c>
      <c r="N282">
        <v>528424.30000000005</v>
      </c>
    </row>
    <row r="283" spans="1:14" x14ac:dyDescent="0.3">
      <c r="A283">
        <v>1526</v>
      </c>
      <c r="B283" t="s">
        <v>295</v>
      </c>
      <c r="C283">
        <v>241011.32</v>
      </c>
      <c r="D283">
        <v>131392.21</v>
      </c>
      <c r="E283">
        <v>0</v>
      </c>
      <c r="F283">
        <v>138334</v>
      </c>
      <c r="G283">
        <v>0</v>
      </c>
      <c r="H283">
        <v>131392</v>
      </c>
      <c r="I283">
        <v>0</v>
      </c>
      <c r="J283">
        <v>148913</v>
      </c>
      <c r="K283">
        <v>132706</v>
      </c>
      <c r="L283">
        <f>SUM(Table24[[#This Row],[NOV PYMT]:[MARCH PYMT]])</f>
        <v>682737.21</v>
      </c>
      <c r="M283">
        <v>241011.32</v>
      </c>
      <c r="N283">
        <v>923748.53</v>
      </c>
    </row>
    <row r="284" spans="1:14" x14ac:dyDescent="0.3">
      <c r="A284">
        <v>3654</v>
      </c>
      <c r="B284" t="s">
        <v>296</v>
      </c>
      <c r="C284">
        <v>25860.5</v>
      </c>
      <c r="D284">
        <v>14932</v>
      </c>
      <c r="E284">
        <v>0</v>
      </c>
      <c r="F284">
        <v>13522</v>
      </c>
      <c r="G284">
        <v>0</v>
      </c>
      <c r="H284">
        <v>14226</v>
      </c>
      <c r="I284">
        <v>0</v>
      </c>
      <c r="J284">
        <v>15591</v>
      </c>
      <c r="K284">
        <v>14239</v>
      </c>
      <c r="L284">
        <f>SUM(Table24[[#This Row],[NOV PYMT]:[MARCH PYMT]])</f>
        <v>72510</v>
      </c>
      <c r="M284">
        <v>25860.5</v>
      </c>
      <c r="N284">
        <v>98370.5</v>
      </c>
    </row>
    <row r="285" spans="1:14" x14ac:dyDescent="0.3">
      <c r="A285">
        <v>3990</v>
      </c>
      <c r="B285" t="s">
        <v>297</v>
      </c>
      <c r="C285">
        <v>74985.539999999994</v>
      </c>
      <c r="D285">
        <v>40879.980000000003</v>
      </c>
      <c r="E285">
        <v>0</v>
      </c>
      <c r="F285">
        <v>43040</v>
      </c>
      <c r="G285">
        <v>0</v>
      </c>
      <c r="H285">
        <v>40880</v>
      </c>
      <c r="I285">
        <v>0</v>
      </c>
      <c r="J285">
        <v>46331</v>
      </c>
      <c r="K285">
        <v>41289</v>
      </c>
      <c r="L285">
        <f>SUM(Table24[[#This Row],[NOV PYMT]:[MARCH PYMT]])</f>
        <v>212419.98</v>
      </c>
      <c r="M285">
        <v>74985.539999999994</v>
      </c>
      <c r="N285">
        <v>287405.52</v>
      </c>
    </row>
    <row r="286" spans="1:14" x14ac:dyDescent="0.3">
      <c r="A286">
        <v>4011</v>
      </c>
      <c r="B286" t="s">
        <v>298</v>
      </c>
      <c r="C286">
        <v>10544.8</v>
      </c>
      <c r="D286">
        <v>5748.44</v>
      </c>
      <c r="E286">
        <v>0</v>
      </c>
      <c r="F286">
        <v>6053</v>
      </c>
      <c r="G286">
        <v>0</v>
      </c>
      <c r="H286">
        <v>5749</v>
      </c>
      <c r="I286">
        <v>0</v>
      </c>
      <c r="J286">
        <v>6515</v>
      </c>
      <c r="K286">
        <v>5805</v>
      </c>
      <c r="L286">
        <f>SUM(Table24[[#This Row],[NOV PYMT]:[MARCH PYMT]])</f>
        <v>29870.44</v>
      </c>
      <c r="M286">
        <v>10544.8</v>
      </c>
      <c r="N286">
        <v>40415.24</v>
      </c>
    </row>
    <row r="287" spans="1:14" x14ac:dyDescent="0.3">
      <c r="A287">
        <v>4018</v>
      </c>
      <c r="B287" t="s">
        <v>299</v>
      </c>
      <c r="C287">
        <v>731206.81</v>
      </c>
      <c r="D287">
        <v>398628.56</v>
      </c>
      <c r="E287">
        <v>0</v>
      </c>
      <c r="F287">
        <v>419689</v>
      </c>
      <c r="G287">
        <v>0</v>
      </c>
      <c r="H287">
        <v>398629</v>
      </c>
      <c r="I287">
        <v>0</v>
      </c>
      <c r="J287">
        <v>451779</v>
      </c>
      <c r="K287">
        <v>402615</v>
      </c>
      <c r="L287">
        <f>SUM(Table24[[#This Row],[NOV PYMT]:[MARCH PYMT]])</f>
        <v>2071340.56</v>
      </c>
      <c r="M287">
        <v>731206.81</v>
      </c>
      <c r="N287">
        <v>2802547.37</v>
      </c>
    </row>
    <row r="288" spans="1:14" x14ac:dyDescent="0.3">
      <c r="A288">
        <v>4025</v>
      </c>
      <c r="B288" t="s">
        <v>300</v>
      </c>
      <c r="C288">
        <v>55167.93</v>
      </c>
      <c r="D288">
        <v>30076.28</v>
      </c>
      <c r="E288">
        <v>0</v>
      </c>
      <c r="F288">
        <v>31665</v>
      </c>
      <c r="G288">
        <v>0</v>
      </c>
      <c r="H288">
        <v>30077</v>
      </c>
      <c r="I288">
        <v>0</v>
      </c>
      <c r="J288">
        <v>34086</v>
      </c>
      <c r="K288">
        <v>30378</v>
      </c>
      <c r="L288">
        <f>SUM(Table24[[#This Row],[NOV PYMT]:[MARCH PYMT]])</f>
        <v>156282.28</v>
      </c>
      <c r="M288">
        <v>55167.93</v>
      </c>
      <c r="N288">
        <v>211450.21</v>
      </c>
    </row>
    <row r="289" spans="1:14" x14ac:dyDescent="0.3">
      <c r="A289">
        <v>4060</v>
      </c>
      <c r="B289" t="s">
        <v>301</v>
      </c>
      <c r="C289">
        <v>690463.6</v>
      </c>
      <c r="D289">
        <v>377447.46</v>
      </c>
      <c r="E289">
        <v>0</v>
      </c>
      <c r="F289">
        <v>395329</v>
      </c>
      <c r="G289">
        <v>0</v>
      </c>
      <c r="H289">
        <v>376418</v>
      </c>
      <c r="I289">
        <v>0</v>
      </c>
      <c r="J289">
        <v>426607</v>
      </c>
      <c r="K289">
        <v>380183</v>
      </c>
      <c r="L289">
        <f>SUM(Table24[[#This Row],[NOV PYMT]:[MARCH PYMT]])</f>
        <v>1955984.46</v>
      </c>
      <c r="M289">
        <v>690463.6</v>
      </c>
      <c r="N289">
        <v>2646448.06</v>
      </c>
    </row>
    <row r="290" spans="1:14" x14ac:dyDescent="0.3">
      <c r="A290">
        <v>4067</v>
      </c>
      <c r="B290" t="s">
        <v>302</v>
      </c>
      <c r="C290">
        <v>137701.32999999999</v>
      </c>
      <c r="D290">
        <v>79399.009999999995</v>
      </c>
      <c r="E290">
        <v>0</v>
      </c>
      <c r="F290">
        <v>83594</v>
      </c>
      <c r="G290">
        <v>0</v>
      </c>
      <c r="H290">
        <v>79399</v>
      </c>
      <c r="I290">
        <v>0</v>
      </c>
      <c r="J290">
        <v>72092</v>
      </c>
      <c r="K290">
        <v>75822</v>
      </c>
      <c r="L290">
        <f>SUM(Table24[[#This Row],[NOV PYMT]:[MARCH PYMT]])</f>
        <v>390306.01</v>
      </c>
      <c r="M290">
        <v>137701.32999999999</v>
      </c>
      <c r="N290">
        <v>528007.34</v>
      </c>
    </row>
    <row r="291" spans="1:14" x14ac:dyDescent="0.3">
      <c r="A291">
        <v>4074</v>
      </c>
      <c r="B291" t="s">
        <v>303</v>
      </c>
      <c r="C291">
        <v>252596.1</v>
      </c>
      <c r="D291">
        <v>137705.79999999999</v>
      </c>
      <c r="E291">
        <v>0</v>
      </c>
      <c r="F291">
        <v>144982</v>
      </c>
      <c r="G291">
        <v>0</v>
      </c>
      <c r="H291">
        <v>137706</v>
      </c>
      <c r="I291">
        <v>0</v>
      </c>
      <c r="J291">
        <v>156065</v>
      </c>
      <c r="K291">
        <v>139083</v>
      </c>
      <c r="L291">
        <f>SUM(Table24[[#This Row],[NOV PYMT]:[MARCH PYMT]])</f>
        <v>715541.8</v>
      </c>
      <c r="M291">
        <v>252596.1</v>
      </c>
      <c r="N291">
        <v>968137.9</v>
      </c>
    </row>
    <row r="292" spans="1:14" x14ac:dyDescent="0.3">
      <c r="A292">
        <v>4088</v>
      </c>
      <c r="B292" t="s">
        <v>304</v>
      </c>
      <c r="C292">
        <v>153265.03</v>
      </c>
      <c r="D292">
        <v>83554.600000000006</v>
      </c>
      <c r="E292">
        <v>0</v>
      </c>
      <c r="F292">
        <v>87969</v>
      </c>
      <c r="G292">
        <v>0</v>
      </c>
      <c r="H292">
        <v>83555</v>
      </c>
      <c r="I292">
        <v>0</v>
      </c>
      <c r="J292">
        <v>94696</v>
      </c>
      <c r="K292">
        <v>84389</v>
      </c>
      <c r="L292">
        <f>SUM(Table24[[#This Row],[NOV PYMT]:[MARCH PYMT]])</f>
        <v>434163.6</v>
      </c>
      <c r="M292">
        <v>153265.03</v>
      </c>
      <c r="N292">
        <v>587428.63</v>
      </c>
    </row>
    <row r="293" spans="1:14" x14ac:dyDescent="0.3">
      <c r="A293">
        <v>4095</v>
      </c>
      <c r="B293" t="s">
        <v>305</v>
      </c>
      <c r="C293">
        <v>458419.1</v>
      </c>
      <c r="D293">
        <v>249913.25</v>
      </c>
      <c r="E293">
        <v>0</v>
      </c>
      <c r="F293">
        <v>263116</v>
      </c>
      <c r="G293">
        <v>0</v>
      </c>
      <c r="H293">
        <v>249914</v>
      </c>
      <c r="I293">
        <v>0</v>
      </c>
      <c r="J293">
        <v>283235</v>
      </c>
      <c r="K293">
        <v>252411</v>
      </c>
      <c r="L293">
        <f>SUM(Table24[[#This Row],[NOV PYMT]:[MARCH PYMT]])</f>
        <v>1298589.25</v>
      </c>
      <c r="M293">
        <v>458419.1</v>
      </c>
      <c r="N293">
        <v>1757008.35</v>
      </c>
    </row>
    <row r="294" spans="1:14" x14ac:dyDescent="0.3">
      <c r="A294">
        <v>8142</v>
      </c>
      <c r="B294" s="3" t="s">
        <v>306</v>
      </c>
      <c r="C294">
        <v>12327.76</v>
      </c>
      <c r="D294">
        <v>3194</v>
      </c>
      <c r="E294">
        <v>0</v>
      </c>
      <c r="F294">
        <v>3549</v>
      </c>
      <c r="G294">
        <v>0</v>
      </c>
      <c r="H294">
        <v>13421</v>
      </c>
      <c r="I294">
        <v>0</v>
      </c>
      <c r="J294">
        <v>7617</v>
      </c>
      <c r="K294">
        <v>6789</v>
      </c>
      <c r="L294">
        <f>SUM(Table24[[#This Row],[NOV PYMT]:[MARCH PYMT]])</f>
        <v>34570</v>
      </c>
      <c r="M294">
        <v>12327.76</v>
      </c>
      <c r="N294">
        <v>46897.760000000002</v>
      </c>
    </row>
    <row r="295" spans="1:14" x14ac:dyDescent="0.3">
      <c r="A295">
        <v>4137</v>
      </c>
      <c r="B295" t="s">
        <v>307</v>
      </c>
      <c r="C295">
        <v>87534.3</v>
      </c>
      <c r="D295">
        <v>47720.76</v>
      </c>
      <c r="E295">
        <v>0</v>
      </c>
      <c r="F295">
        <v>50242</v>
      </c>
      <c r="G295">
        <v>0</v>
      </c>
      <c r="H295">
        <v>47721</v>
      </c>
      <c r="I295">
        <v>0</v>
      </c>
      <c r="J295">
        <v>54082</v>
      </c>
      <c r="K295">
        <v>48199</v>
      </c>
      <c r="L295">
        <f>SUM(Table24[[#This Row],[NOV PYMT]:[MARCH PYMT]])</f>
        <v>247964.76</v>
      </c>
      <c r="M295">
        <v>87534.3</v>
      </c>
      <c r="N295">
        <v>335499.06</v>
      </c>
    </row>
    <row r="296" spans="1:14" x14ac:dyDescent="0.3">
      <c r="A296">
        <v>4144</v>
      </c>
      <c r="B296" t="s">
        <v>308</v>
      </c>
      <c r="C296">
        <v>661748.16</v>
      </c>
      <c r="D296">
        <v>361540.78</v>
      </c>
      <c r="E296">
        <v>0</v>
      </c>
      <c r="F296">
        <v>379087</v>
      </c>
      <c r="G296">
        <v>0</v>
      </c>
      <c r="H296">
        <v>360763</v>
      </c>
      <c r="I296">
        <v>0</v>
      </c>
      <c r="J296">
        <v>408866</v>
      </c>
      <c r="K296">
        <v>364370</v>
      </c>
      <c r="L296">
        <f>SUM(Table24[[#This Row],[NOV PYMT]:[MARCH PYMT]])</f>
        <v>1874626.78</v>
      </c>
      <c r="M296">
        <v>661748.16</v>
      </c>
      <c r="N296">
        <v>2536374.94</v>
      </c>
    </row>
    <row r="297" spans="1:14" x14ac:dyDescent="0.3">
      <c r="A297">
        <v>4165</v>
      </c>
      <c r="B297" t="s">
        <v>309</v>
      </c>
      <c r="C297">
        <v>220192.73</v>
      </c>
      <c r="D297">
        <v>120040.86</v>
      </c>
      <c r="E297">
        <v>0</v>
      </c>
      <c r="F297">
        <v>126383</v>
      </c>
      <c r="G297">
        <v>0</v>
      </c>
      <c r="H297">
        <v>120041</v>
      </c>
      <c r="I297">
        <v>0</v>
      </c>
      <c r="J297">
        <v>136046</v>
      </c>
      <c r="K297">
        <v>121240</v>
      </c>
      <c r="L297">
        <f>SUM(Table24[[#This Row],[NOV PYMT]:[MARCH PYMT]])</f>
        <v>623750.86</v>
      </c>
      <c r="M297">
        <v>220192.73</v>
      </c>
      <c r="N297">
        <v>843943.59</v>
      </c>
    </row>
    <row r="298" spans="1:14" x14ac:dyDescent="0.3">
      <c r="A298">
        <v>4179</v>
      </c>
      <c r="B298" t="s">
        <v>310</v>
      </c>
      <c r="C298">
        <v>1999420.19</v>
      </c>
      <c r="D298">
        <v>1093541.97</v>
      </c>
      <c r="E298">
        <v>0</v>
      </c>
      <c r="F298">
        <v>1144265</v>
      </c>
      <c r="G298">
        <v>0</v>
      </c>
      <c r="H298">
        <v>1090015</v>
      </c>
      <c r="I298">
        <v>0</v>
      </c>
      <c r="J298">
        <v>1235353</v>
      </c>
      <c r="K298">
        <v>1100916</v>
      </c>
      <c r="L298">
        <f>SUM(Table24[[#This Row],[NOV PYMT]:[MARCH PYMT]])</f>
        <v>5664090.9699999997</v>
      </c>
      <c r="M298">
        <v>1999420.19</v>
      </c>
      <c r="N298">
        <v>7663511.1600000001</v>
      </c>
    </row>
    <row r="299" spans="1:14" x14ac:dyDescent="0.3">
      <c r="A299">
        <v>4186</v>
      </c>
      <c r="B299" t="s">
        <v>311</v>
      </c>
      <c r="C299">
        <v>118947.69</v>
      </c>
      <c r="D299">
        <v>64847.03</v>
      </c>
      <c r="E299">
        <v>0</v>
      </c>
      <c r="F299">
        <v>68273</v>
      </c>
      <c r="G299">
        <v>0</v>
      </c>
      <c r="H299">
        <v>64847</v>
      </c>
      <c r="I299">
        <v>0</v>
      </c>
      <c r="J299">
        <v>73492</v>
      </c>
      <c r="K299">
        <v>65497</v>
      </c>
      <c r="L299">
        <f>SUM(Table24[[#This Row],[NOV PYMT]:[MARCH PYMT]])</f>
        <v>336956.03</v>
      </c>
      <c r="M299">
        <v>118947.69</v>
      </c>
      <c r="N299">
        <v>455903.72000000003</v>
      </c>
    </row>
    <row r="300" spans="1:14" x14ac:dyDescent="0.3">
      <c r="A300">
        <v>4207</v>
      </c>
      <c r="B300" t="s">
        <v>312</v>
      </c>
      <c r="C300">
        <v>44522.14</v>
      </c>
      <c r="D300">
        <v>24271.31</v>
      </c>
      <c r="E300">
        <v>0</v>
      </c>
      <c r="F300">
        <v>25554</v>
      </c>
      <c r="G300">
        <v>0</v>
      </c>
      <c r="H300">
        <v>24271</v>
      </c>
      <c r="I300">
        <v>0</v>
      </c>
      <c r="J300">
        <v>27508</v>
      </c>
      <c r="K300">
        <v>24514</v>
      </c>
      <c r="L300">
        <f>SUM(Table24[[#This Row],[NOV PYMT]:[MARCH PYMT]])</f>
        <v>126118.31</v>
      </c>
      <c r="M300">
        <v>44522.14</v>
      </c>
      <c r="N300">
        <v>170640.45</v>
      </c>
    </row>
    <row r="301" spans="1:14" x14ac:dyDescent="0.3">
      <c r="A301">
        <v>4221</v>
      </c>
      <c r="B301" t="s">
        <v>313</v>
      </c>
      <c r="C301">
        <v>72157.600000000006</v>
      </c>
      <c r="D301">
        <v>42249</v>
      </c>
      <c r="E301">
        <v>0</v>
      </c>
      <c r="F301">
        <v>0</v>
      </c>
      <c r="G301">
        <v>36428</v>
      </c>
      <c r="H301">
        <v>39338</v>
      </c>
      <c r="I301">
        <v>0</v>
      </c>
      <c r="J301">
        <v>44584</v>
      </c>
      <c r="K301">
        <v>39731</v>
      </c>
      <c r="L301">
        <f>SUM(Table24[[#This Row],[NOV PYMT]:[MARCH PYMT]])</f>
        <v>202330</v>
      </c>
      <c r="M301">
        <v>72157.600000000006</v>
      </c>
      <c r="N301">
        <v>274487.59999999998</v>
      </c>
    </row>
    <row r="302" spans="1:14" x14ac:dyDescent="0.3">
      <c r="A302">
        <v>4228</v>
      </c>
      <c r="B302" t="s">
        <v>314</v>
      </c>
      <c r="C302">
        <v>31465.39</v>
      </c>
      <c r="D302">
        <v>17153.22</v>
      </c>
      <c r="E302">
        <v>0</v>
      </c>
      <c r="F302">
        <v>18060</v>
      </c>
      <c r="G302">
        <v>0</v>
      </c>
      <c r="H302">
        <v>17153</v>
      </c>
      <c r="I302">
        <v>0</v>
      </c>
      <c r="J302">
        <v>19441</v>
      </c>
      <c r="K302">
        <v>17324</v>
      </c>
      <c r="L302">
        <f>SUM(Table24[[#This Row],[NOV PYMT]:[MARCH PYMT]])</f>
        <v>89131.22</v>
      </c>
      <c r="M302">
        <v>31465.39</v>
      </c>
      <c r="N302">
        <v>120596.61</v>
      </c>
    </row>
    <row r="303" spans="1:14" x14ac:dyDescent="0.3">
      <c r="A303">
        <v>4235</v>
      </c>
      <c r="B303" t="s">
        <v>315</v>
      </c>
      <c r="C303">
        <v>19589.62</v>
      </c>
      <c r="D303">
        <v>11777.32</v>
      </c>
      <c r="E303">
        <v>0</v>
      </c>
      <c r="F303">
        <v>10204</v>
      </c>
      <c r="G303">
        <v>0</v>
      </c>
      <c r="H303">
        <v>10680</v>
      </c>
      <c r="I303">
        <v>0</v>
      </c>
      <c r="J303">
        <v>12103</v>
      </c>
      <c r="K303">
        <v>10786</v>
      </c>
      <c r="L303">
        <f>SUM(Table24[[#This Row],[NOV PYMT]:[MARCH PYMT]])</f>
        <v>55550.32</v>
      </c>
      <c r="M303">
        <v>19589.62</v>
      </c>
      <c r="N303">
        <v>75139.94</v>
      </c>
    </row>
    <row r="304" spans="1:14" x14ac:dyDescent="0.3">
      <c r="A304">
        <v>4151</v>
      </c>
      <c r="B304" t="s">
        <v>316</v>
      </c>
      <c r="C304">
        <v>112273.82</v>
      </c>
      <c r="D304">
        <v>57973</v>
      </c>
      <c r="E304">
        <v>0</v>
      </c>
      <c r="F304">
        <v>64441</v>
      </c>
      <c r="G304">
        <v>0</v>
      </c>
      <c r="H304">
        <v>61206</v>
      </c>
      <c r="I304">
        <v>0</v>
      </c>
      <c r="J304">
        <v>69368</v>
      </c>
      <c r="K304">
        <v>61819</v>
      </c>
      <c r="L304">
        <f>SUM(Table24[[#This Row],[NOV PYMT]:[MARCH PYMT]])</f>
        <v>314807</v>
      </c>
      <c r="M304">
        <v>112273.82</v>
      </c>
      <c r="N304">
        <v>427080.82</v>
      </c>
    </row>
    <row r="305" spans="1:14" x14ac:dyDescent="0.3">
      <c r="A305">
        <v>8139</v>
      </c>
      <c r="B305" s="3" t="s">
        <v>317</v>
      </c>
      <c r="C305">
        <v>13405.74</v>
      </c>
      <c r="D305">
        <v>6922</v>
      </c>
      <c r="E305">
        <v>0</v>
      </c>
      <c r="F305">
        <v>7694</v>
      </c>
      <c r="G305">
        <v>0</v>
      </c>
      <c r="H305">
        <v>7308</v>
      </c>
      <c r="I305">
        <v>0</v>
      </c>
      <c r="J305">
        <v>8282</v>
      </c>
      <c r="K305">
        <v>7381</v>
      </c>
      <c r="L305">
        <f>SUM(Table24[[#This Row],[NOV PYMT]:[MARCH PYMT]])</f>
        <v>37587</v>
      </c>
      <c r="M305">
        <v>13405.74</v>
      </c>
      <c r="N305">
        <v>50992.74</v>
      </c>
    </row>
    <row r="306" spans="1:14" x14ac:dyDescent="0.3">
      <c r="A306">
        <v>490</v>
      </c>
      <c r="B306" t="s">
        <v>318</v>
      </c>
      <c r="C306">
        <v>59679.839999999997</v>
      </c>
      <c r="D306">
        <v>32535.88</v>
      </c>
      <c r="E306">
        <v>0</v>
      </c>
      <c r="F306">
        <v>34255</v>
      </c>
      <c r="G306">
        <v>0</v>
      </c>
      <c r="H306">
        <v>32536</v>
      </c>
      <c r="I306">
        <v>0</v>
      </c>
      <c r="J306">
        <v>36874</v>
      </c>
      <c r="K306">
        <v>32861</v>
      </c>
      <c r="L306">
        <f>SUM(Table24[[#This Row],[NOV PYMT]:[MARCH PYMT]])</f>
        <v>169061.88</v>
      </c>
      <c r="M306">
        <v>59679.839999999997</v>
      </c>
      <c r="N306">
        <v>228741.72</v>
      </c>
    </row>
    <row r="307" spans="1:14" x14ac:dyDescent="0.3">
      <c r="A307">
        <v>8138</v>
      </c>
      <c r="B307" s="3" t="s">
        <v>319</v>
      </c>
      <c r="C307">
        <v>47910.07</v>
      </c>
      <c r="D307">
        <v>26118.73</v>
      </c>
      <c r="E307">
        <v>0</v>
      </c>
      <c r="F307">
        <v>27499</v>
      </c>
      <c r="G307">
        <v>0</v>
      </c>
      <c r="H307">
        <v>26119</v>
      </c>
      <c r="I307">
        <v>0</v>
      </c>
      <c r="J307">
        <v>29600</v>
      </c>
      <c r="K307">
        <v>26381</v>
      </c>
      <c r="L307">
        <f>SUM(Table24[[#This Row],[NOV PYMT]:[MARCH PYMT]])</f>
        <v>135717.72999999998</v>
      </c>
      <c r="M307">
        <v>47910.07</v>
      </c>
      <c r="N307">
        <v>183627.8</v>
      </c>
    </row>
    <row r="308" spans="1:14" x14ac:dyDescent="0.3">
      <c r="A308">
        <v>4270</v>
      </c>
      <c r="B308" t="s">
        <v>320</v>
      </c>
      <c r="C308">
        <v>45464.12</v>
      </c>
      <c r="D308">
        <v>24784.52</v>
      </c>
      <c r="E308">
        <v>0</v>
      </c>
      <c r="F308">
        <v>26094</v>
      </c>
      <c r="G308">
        <v>0</v>
      </c>
      <c r="H308">
        <v>24784</v>
      </c>
      <c r="I308">
        <v>0</v>
      </c>
      <c r="J308">
        <v>28089</v>
      </c>
      <c r="K308">
        <v>25033</v>
      </c>
      <c r="L308">
        <f>SUM(Table24[[#This Row],[NOV PYMT]:[MARCH PYMT]])</f>
        <v>128784.52</v>
      </c>
      <c r="M308">
        <v>45464.12</v>
      </c>
      <c r="N308">
        <v>174248.64</v>
      </c>
    </row>
    <row r="309" spans="1:14" x14ac:dyDescent="0.3">
      <c r="A309">
        <v>4305</v>
      </c>
      <c r="B309" t="s">
        <v>321</v>
      </c>
      <c r="C309">
        <v>123448.6</v>
      </c>
      <c r="D309">
        <v>67300.259999999995</v>
      </c>
      <c r="E309">
        <v>0</v>
      </c>
      <c r="F309">
        <v>70857</v>
      </c>
      <c r="G309">
        <v>0</v>
      </c>
      <c r="H309">
        <v>67300</v>
      </c>
      <c r="I309">
        <v>0</v>
      </c>
      <c r="J309">
        <v>76272</v>
      </c>
      <c r="K309">
        <v>67975</v>
      </c>
      <c r="L309">
        <f>SUM(Table24[[#This Row],[NOV PYMT]:[MARCH PYMT]])</f>
        <v>349704.26</v>
      </c>
      <c r="M309">
        <v>123448.6</v>
      </c>
      <c r="N309">
        <v>473152.86</v>
      </c>
    </row>
    <row r="310" spans="1:14" x14ac:dyDescent="0.3">
      <c r="A310">
        <v>4312</v>
      </c>
      <c r="B310" t="s">
        <v>322</v>
      </c>
      <c r="C310">
        <v>306670.05</v>
      </c>
      <c r="D310">
        <v>176492.78</v>
      </c>
      <c r="E310">
        <v>0</v>
      </c>
      <c r="F310">
        <v>167206</v>
      </c>
      <c r="G310">
        <v>0</v>
      </c>
      <c r="H310">
        <v>167187</v>
      </c>
      <c r="I310">
        <v>0</v>
      </c>
      <c r="J310">
        <v>189478</v>
      </c>
      <c r="K310">
        <v>168859</v>
      </c>
      <c r="L310">
        <f>SUM(Table24[[#This Row],[NOV PYMT]:[MARCH PYMT]])</f>
        <v>869222.78</v>
      </c>
      <c r="M310">
        <v>306670.05</v>
      </c>
      <c r="N310">
        <v>1175892.83</v>
      </c>
    </row>
    <row r="311" spans="1:14" x14ac:dyDescent="0.3">
      <c r="A311">
        <v>4330</v>
      </c>
      <c r="B311" t="s">
        <v>323</v>
      </c>
      <c r="C311">
        <v>9526.82</v>
      </c>
      <c r="D311">
        <v>5193.3999999999996</v>
      </c>
      <c r="E311">
        <v>4645</v>
      </c>
      <c r="F311">
        <v>5468</v>
      </c>
      <c r="G311">
        <v>0</v>
      </c>
      <c r="H311">
        <v>5193</v>
      </c>
      <c r="I311">
        <v>0</v>
      </c>
      <c r="J311">
        <v>5886</v>
      </c>
      <c r="K311">
        <v>5245</v>
      </c>
      <c r="L311">
        <f>SUM(Table24[[#This Row],[NOV PYMT]:[MARCH PYMT]])</f>
        <v>31630.400000000001</v>
      </c>
      <c r="M311">
        <v>9526.82</v>
      </c>
      <c r="N311">
        <v>41157.22</v>
      </c>
    </row>
    <row r="312" spans="1:14" x14ac:dyDescent="0.3">
      <c r="A312">
        <v>4347</v>
      </c>
      <c r="B312" t="s">
        <v>324</v>
      </c>
      <c r="C312">
        <v>113725.79</v>
      </c>
      <c r="D312">
        <v>0</v>
      </c>
      <c r="E312">
        <v>0</v>
      </c>
      <c r="F312">
        <v>0</v>
      </c>
      <c r="G312">
        <v>123999</v>
      </c>
      <c r="H312">
        <v>62000</v>
      </c>
      <c r="I312">
        <v>0</v>
      </c>
      <c r="J312">
        <v>70265</v>
      </c>
      <c r="K312">
        <v>62620</v>
      </c>
      <c r="L312">
        <f>SUM(Table24[[#This Row],[NOV PYMT]:[MARCH PYMT]])</f>
        <v>318884</v>
      </c>
      <c r="M312">
        <v>113725.79</v>
      </c>
      <c r="N312">
        <v>432609.79</v>
      </c>
    </row>
    <row r="313" spans="1:14" x14ac:dyDescent="0.3">
      <c r="A313">
        <v>4368</v>
      </c>
      <c r="B313" t="s">
        <v>325</v>
      </c>
      <c r="C313">
        <v>58865.86</v>
      </c>
      <c r="D313">
        <v>32091.82</v>
      </c>
      <c r="E313">
        <v>0</v>
      </c>
      <c r="F313">
        <v>33788</v>
      </c>
      <c r="G313">
        <v>0</v>
      </c>
      <c r="H313">
        <v>32092</v>
      </c>
      <c r="I313">
        <v>0</v>
      </c>
      <c r="J313">
        <v>36370</v>
      </c>
      <c r="K313">
        <v>32413</v>
      </c>
      <c r="L313">
        <f>SUM(Table24[[#This Row],[NOV PYMT]:[MARCH PYMT]])</f>
        <v>166754.82</v>
      </c>
      <c r="M313">
        <v>58865.86</v>
      </c>
      <c r="N313">
        <v>225620.68</v>
      </c>
    </row>
    <row r="314" spans="1:14" x14ac:dyDescent="0.3">
      <c r="A314">
        <v>4389</v>
      </c>
      <c r="B314" t="s">
        <v>326</v>
      </c>
      <c r="C314">
        <v>232905.48</v>
      </c>
      <c r="D314">
        <v>126972.34</v>
      </c>
      <c r="E314">
        <v>0</v>
      </c>
      <c r="F314">
        <v>133681</v>
      </c>
      <c r="G314">
        <v>0</v>
      </c>
      <c r="H314">
        <v>126972</v>
      </c>
      <c r="I314">
        <v>0</v>
      </c>
      <c r="J314">
        <v>143901</v>
      </c>
      <c r="K314">
        <v>128243</v>
      </c>
      <c r="L314">
        <f>SUM(Table24[[#This Row],[NOV PYMT]:[MARCH PYMT]])</f>
        <v>659769.34</v>
      </c>
      <c r="M314">
        <v>232905.48</v>
      </c>
      <c r="N314">
        <v>892674.82</v>
      </c>
    </row>
    <row r="315" spans="1:14" x14ac:dyDescent="0.3">
      <c r="A315">
        <v>4459</v>
      </c>
      <c r="B315" t="s">
        <v>327</v>
      </c>
      <c r="C315">
        <v>38067.26</v>
      </c>
      <c r="D315">
        <v>20751.849999999999</v>
      </c>
      <c r="E315">
        <v>0</v>
      </c>
      <c r="F315">
        <v>21849</v>
      </c>
      <c r="G315">
        <v>0</v>
      </c>
      <c r="H315">
        <v>20751</v>
      </c>
      <c r="I315">
        <v>0</v>
      </c>
      <c r="J315">
        <v>23520</v>
      </c>
      <c r="K315">
        <v>20958</v>
      </c>
      <c r="L315">
        <f>SUM(Table24[[#This Row],[NOV PYMT]:[MARCH PYMT]])</f>
        <v>107829.85</v>
      </c>
      <c r="M315">
        <v>38067.26</v>
      </c>
      <c r="N315">
        <v>145897.11000000002</v>
      </c>
    </row>
    <row r="316" spans="1:14" x14ac:dyDescent="0.3">
      <c r="A316">
        <v>4473</v>
      </c>
      <c r="B316" t="s">
        <v>328</v>
      </c>
      <c r="C316">
        <v>326085.67</v>
      </c>
      <c r="D316">
        <v>177770.48</v>
      </c>
      <c r="E316">
        <v>0</v>
      </c>
      <c r="F316">
        <v>187163</v>
      </c>
      <c r="G316">
        <v>0</v>
      </c>
      <c r="H316">
        <v>177771</v>
      </c>
      <c r="I316">
        <v>0</v>
      </c>
      <c r="J316">
        <v>201472</v>
      </c>
      <c r="K316">
        <v>179549</v>
      </c>
      <c r="L316">
        <f>SUM(Table24[[#This Row],[NOV PYMT]:[MARCH PYMT]])</f>
        <v>923725.48</v>
      </c>
      <c r="M316">
        <v>326085.67</v>
      </c>
      <c r="N316">
        <v>1249811.1499999999</v>
      </c>
    </row>
    <row r="317" spans="1:14" x14ac:dyDescent="0.3">
      <c r="A317">
        <v>4508</v>
      </c>
      <c r="B317" t="s">
        <v>329</v>
      </c>
      <c r="C317">
        <v>38233.26</v>
      </c>
      <c r="D317">
        <v>20843.37</v>
      </c>
      <c r="E317">
        <v>0</v>
      </c>
      <c r="F317">
        <v>21945</v>
      </c>
      <c r="G317">
        <v>0</v>
      </c>
      <c r="H317">
        <v>20843</v>
      </c>
      <c r="I317">
        <v>0</v>
      </c>
      <c r="J317">
        <v>23623</v>
      </c>
      <c r="K317">
        <v>21051</v>
      </c>
      <c r="L317">
        <f>SUM(Table24[[#This Row],[NOV PYMT]:[MARCH PYMT]])</f>
        <v>108305.37</v>
      </c>
      <c r="M317">
        <v>38233.26</v>
      </c>
      <c r="N317">
        <v>146538.63</v>
      </c>
    </row>
    <row r="318" spans="1:14" x14ac:dyDescent="0.3">
      <c r="A318">
        <v>4515</v>
      </c>
      <c r="B318" t="s">
        <v>330</v>
      </c>
      <c r="C318">
        <v>434527.57</v>
      </c>
      <c r="D318">
        <v>243478.37</v>
      </c>
      <c r="E318">
        <v>0</v>
      </c>
      <c r="F318">
        <v>256342</v>
      </c>
      <c r="G318">
        <v>0</v>
      </c>
      <c r="H318">
        <v>243478</v>
      </c>
      <c r="I318">
        <v>0</v>
      </c>
      <c r="J318">
        <v>248709</v>
      </c>
      <c r="K318">
        <v>239257</v>
      </c>
      <c r="L318">
        <f>SUM(Table24[[#This Row],[NOV PYMT]:[MARCH PYMT]])</f>
        <v>1231264.3700000001</v>
      </c>
      <c r="M318">
        <v>434527.57</v>
      </c>
      <c r="N318">
        <v>1665791.9400000002</v>
      </c>
    </row>
    <row r="319" spans="1:14" x14ac:dyDescent="0.3">
      <c r="A319">
        <v>4501</v>
      </c>
      <c r="B319" t="s">
        <v>331</v>
      </c>
      <c r="C319">
        <v>225681.62</v>
      </c>
      <c r="D319">
        <v>126495.83</v>
      </c>
      <c r="E319">
        <v>0</v>
      </c>
      <c r="F319">
        <v>127673</v>
      </c>
      <c r="G319">
        <v>0</v>
      </c>
      <c r="H319">
        <v>123742</v>
      </c>
      <c r="I319">
        <v>0</v>
      </c>
      <c r="J319">
        <v>137315</v>
      </c>
      <c r="K319">
        <v>124265</v>
      </c>
      <c r="L319">
        <f>SUM(Table24[[#This Row],[NOV PYMT]:[MARCH PYMT]])</f>
        <v>639490.83000000007</v>
      </c>
      <c r="M319">
        <v>225681.62</v>
      </c>
      <c r="N319">
        <v>865172.45000000007</v>
      </c>
    </row>
    <row r="320" spans="1:14" x14ac:dyDescent="0.3">
      <c r="A320">
        <v>4529</v>
      </c>
      <c r="B320" t="s">
        <v>332</v>
      </c>
      <c r="C320">
        <v>44509.14</v>
      </c>
      <c r="D320">
        <v>24265.24</v>
      </c>
      <c r="E320">
        <v>0</v>
      </c>
      <c r="F320">
        <v>25548</v>
      </c>
      <c r="G320">
        <v>0</v>
      </c>
      <c r="H320">
        <v>24265</v>
      </c>
      <c r="I320">
        <v>0</v>
      </c>
      <c r="J320">
        <v>27501</v>
      </c>
      <c r="K320">
        <v>24508</v>
      </c>
      <c r="L320">
        <f>SUM(Table24[[#This Row],[NOV PYMT]:[MARCH PYMT]])</f>
        <v>126087.24</v>
      </c>
      <c r="M320">
        <v>44509.14</v>
      </c>
      <c r="N320">
        <v>170596.38</v>
      </c>
    </row>
    <row r="321" spans="1:14" x14ac:dyDescent="0.3">
      <c r="A321">
        <v>4536</v>
      </c>
      <c r="B321" t="s">
        <v>333</v>
      </c>
      <c r="C321">
        <v>108522.89</v>
      </c>
      <c r="D321">
        <v>59163.35</v>
      </c>
      <c r="E321">
        <v>0</v>
      </c>
      <c r="F321">
        <v>62289</v>
      </c>
      <c r="G321">
        <v>0</v>
      </c>
      <c r="H321">
        <v>59163</v>
      </c>
      <c r="I321">
        <v>0</v>
      </c>
      <c r="J321">
        <v>67052</v>
      </c>
      <c r="K321">
        <v>59755</v>
      </c>
      <c r="L321">
        <f>SUM(Table24[[#This Row],[NOV PYMT]:[MARCH PYMT]])</f>
        <v>307422.34999999998</v>
      </c>
      <c r="M321">
        <v>108522.89</v>
      </c>
      <c r="N321">
        <v>415945.24</v>
      </c>
    </row>
    <row r="322" spans="1:14" x14ac:dyDescent="0.3">
      <c r="A322">
        <v>4543</v>
      </c>
      <c r="B322" t="s">
        <v>334</v>
      </c>
      <c r="C322">
        <v>188653.34</v>
      </c>
      <c r="D322">
        <v>104549.26</v>
      </c>
      <c r="E322">
        <v>0</v>
      </c>
      <c r="F322">
        <v>106668</v>
      </c>
      <c r="G322">
        <v>0</v>
      </c>
      <c r="H322">
        <v>102847</v>
      </c>
      <c r="I322">
        <v>0</v>
      </c>
      <c r="J322">
        <v>116561</v>
      </c>
      <c r="K322">
        <v>103875</v>
      </c>
      <c r="L322">
        <f>SUM(Table24[[#This Row],[NOV PYMT]:[MARCH PYMT]])</f>
        <v>534500.26</v>
      </c>
      <c r="M322">
        <v>188653.34</v>
      </c>
      <c r="N322">
        <v>723153.6</v>
      </c>
    </row>
    <row r="323" spans="1:14" x14ac:dyDescent="0.3">
      <c r="A323">
        <v>4557</v>
      </c>
      <c r="B323" t="s">
        <v>335</v>
      </c>
      <c r="C323">
        <v>65453.73</v>
      </c>
      <c r="D323">
        <v>35684.21</v>
      </c>
      <c r="E323">
        <v>0</v>
      </c>
      <c r="F323">
        <v>37569</v>
      </c>
      <c r="G323">
        <v>0</v>
      </c>
      <c r="H323">
        <v>35684</v>
      </c>
      <c r="I323">
        <v>0</v>
      </c>
      <c r="J323">
        <v>40443</v>
      </c>
      <c r="K323">
        <v>36042</v>
      </c>
      <c r="L323">
        <f>SUM(Table24[[#This Row],[NOV PYMT]:[MARCH PYMT]])</f>
        <v>185422.21</v>
      </c>
      <c r="M323">
        <v>65453.73</v>
      </c>
      <c r="N323">
        <v>250875.94</v>
      </c>
    </row>
    <row r="324" spans="1:14" x14ac:dyDescent="0.3">
      <c r="A324">
        <v>4571</v>
      </c>
      <c r="B324" t="s">
        <v>336</v>
      </c>
      <c r="C324">
        <v>31148.400000000001</v>
      </c>
      <c r="D324">
        <v>18950.97</v>
      </c>
      <c r="E324">
        <v>0</v>
      </c>
      <c r="F324">
        <v>16014</v>
      </c>
      <c r="G324">
        <v>0</v>
      </c>
      <c r="H324">
        <v>16982</v>
      </c>
      <c r="I324">
        <v>0</v>
      </c>
      <c r="J324">
        <v>19246</v>
      </c>
      <c r="K324">
        <v>17154</v>
      </c>
      <c r="L324">
        <f>SUM(Table24[[#This Row],[NOV PYMT]:[MARCH PYMT]])</f>
        <v>88346.97</v>
      </c>
      <c r="M324">
        <v>31148.400000000001</v>
      </c>
      <c r="N324">
        <v>119495.37</v>
      </c>
    </row>
    <row r="325" spans="1:14" x14ac:dyDescent="0.3">
      <c r="A325">
        <v>4578</v>
      </c>
      <c r="B325" t="s">
        <v>337</v>
      </c>
      <c r="C325">
        <v>187924.35</v>
      </c>
      <c r="D325">
        <v>107978.91</v>
      </c>
      <c r="E325">
        <v>0</v>
      </c>
      <c r="F325">
        <v>102625</v>
      </c>
      <c r="G325">
        <v>0</v>
      </c>
      <c r="H325">
        <v>102449</v>
      </c>
      <c r="I325">
        <v>0</v>
      </c>
      <c r="J325">
        <v>116109</v>
      </c>
      <c r="K325">
        <v>103473</v>
      </c>
      <c r="L325">
        <f>SUM(Table24[[#This Row],[NOV PYMT]:[MARCH PYMT]])</f>
        <v>532634.91</v>
      </c>
      <c r="M325">
        <v>187924.35</v>
      </c>
      <c r="N325">
        <v>720559.26</v>
      </c>
    </row>
    <row r="326" spans="1:14" x14ac:dyDescent="0.3">
      <c r="A326">
        <v>4606</v>
      </c>
      <c r="B326" t="s">
        <v>338</v>
      </c>
      <c r="C326">
        <v>45070.13</v>
      </c>
      <c r="D326">
        <v>24570.37</v>
      </c>
      <c r="E326">
        <v>0</v>
      </c>
      <c r="F326">
        <v>25869</v>
      </c>
      <c r="G326">
        <v>0</v>
      </c>
      <c r="H326">
        <v>24570</v>
      </c>
      <c r="I326">
        <v>0</v>
      </c>
      <c r="J326">
        <v>27847</v>
      </c>
      <c r="K326">
        <v>24815</v>
      </c>
      <c r="L326">
        <f>SUM(Table24[[#This Row],[NOV PYMT]:[MARCH PYMT]])</f>
        <v>127671.37</v>
      </c>
      <c r="M326">
        <v>45070.13</v>
      </c>
      <c r="N326">
        <v>172741.5</v>
      </c>
    </row>
    <row r="327" spans="1:14" x14ac:dyDescent="0.3">
      <c r="A327">
        <v>4613</v>
      </c>
      <c r="B327" t="s">
        <v>339</v>
      </c>
      <c r="C327">
        <v>547951.35999999999</v>
      </c>
      <c r="D327">
        <v>300160.89</v>
      </c>
      <c r="E327">
        <v>0</v>
      </c>
      <c r="F327">
        <v>313143</v>
      </c>
      <c r="G327">
        <v>0</v>
      </c>
      <c r="H327">
        <v>298724</v>
      </c>
      <c r="I327">
        <v>0</v>
      </c>
      <c r="J327">
        <v>338550</v>
      </c>
      <c r="K327">
        <v>301711</v>
      </c>
      <c r="L327">
        <f>SUM(Table24[[#This Row],[NOV PYMT]:[MARCH PYMT]])</f>
        <v>1552288.8900000001</v>
      </c>
      <c r="M327">
        <v>547951.35999999999</v>
      </c>
      <c r="N327">
        <v>2100240.25</v>
      </c>
    </row>
    <row r="328" spans="1:14" x14ac:dyDescent="0.3">
      <c r="A328">
        <v>4620</v>
      </c>
      <c r="B328" t="s">
        <v>340</v>
      </c>
      <c r="C328">
        <v>3848118.31</v>
      </c>
      <c r="D328">
        <v>2131416.92</v>
      </c>
      <c r="E328">
        <v>0</v>
      </c>
      <c r="F328">
        <v>2230252</v>
      </c>
      <c r="G328">
        <v>0</v>
      </c>
      <c r="H328">
        <v>2124529</v>
      </c>
      <c r="I328">
        <v>0</v>
      </c>
      <c r="J328">
        <v>2407801</v>
      </c>
      <c r="K328">
        <v>2145774</v>
      </c>
      <c r="L328">
        <f>SUM(Table24[[#This Row],[NOV PYMT]:[MARCH PYMT]])</f>
        <v>11039772.92</v>
      </c>
      <c r="M328">
        <v>3848118.31</v>
      </c>
      <c r="N328">
        <v>14887891.23</v>
      </c>
    </row>
    <row r="329" spans="1:14" x14ac:dyDescent="0.3">
      <c r="A329">
        <v>8110</v>
      </c>
      <c r="B329" s="3" t="s">
        <v>341</v>
      </c>
      <c r="C329">
        <v>30285.41</v>
      </c>
      <c r="D329">
        <v>10381.200000000001</v>
      </c>
      <c r="E329">
        <v>0</v>
      </c>
      <c r="F329">
        <v>23187</v>
      </c>
      <c r="G329">
        <v>0</v>
      </c>
      <c r="H329">
        <v>16511</v>
      </c>
      <c r="I329">
        <v>0</v>
      </c>
      <c r="J329">
        <v>18710</v>
      </c>
      <c r="K329">
        <v>16676</v>
      </c>
      <c r="L329">
        <f>SUM(Table24[[#This Row],[NOV PYMT]:[MARCH PYMT]])</f>
        <v>85465.2</v>
      </c>
      <c r="M329">
        <v>30285.41</v>
      </c>
      <c r="N329">
        <v>115750.61</v>
      </c>
    </row>
    <row r="330" spans="1:14" x14ac:dyDescent="0.3">
      <c r="A330">
        <v>4627</v>
      </c>
      <c r="B330" t="s">
        <v>342</v>
      </c>
      <c r="C330">
        <v>82773.39</v>
      </c>
      <c r="D330">
        <v>45126.61</v>
      </c>
      <c r="E330">
        <v>0</v>
      </c>
      <c r="F330">
        <v>0</v>
      </c>
      <c r="G330">
        <v>47511</v>
      </c>
      <c r="H330">
        <v>45126</v>
      </c>
      <c r="I330">
        <v>0</v>
      </c>
      <c r="J330">
        <v>51144</v>
      </c>
      <c r="K330">
        <v>45579</v>
      </c>
      <c r="L330">
        <f>SUM(Table24[[#This Row],[NOV PYMT]:[MARCH PYMT]])</f>
        <v>234486.61</v>
      </c>
      <c r="M330">
        <v>82773.39</v>
      </c>
      <c r="N330">
        <v>317260</v>
      </c>
    </row>
    <row r="331" spans="1:14" x14ac:dyDescent="0.3">
      <c r="A331">
        <v>4634</v>
      </c>
      <c r="B331" t="s">
        <v>343</v>
      </c>
      <c r="C331">
        <v>59274.85</v>
      </c>
      <c r="D331">
        <v>32314.3</v>
      </c>
      <c r="E331">
        <v>0</v>
      </c>
      <c r="F331">
        <v>34021</v>
      </c>
      <c r="G331">
        <v>0</v>
      </c>
      <c r="H331">
        <v>32315</v>
      </c>
      <c r="I331">
        <v>0</v>
      </c>
      <c r="J331">
        <v>36622</v>
      </c>
      <c r="K331">
        <v>32637</v>
      </c>
      <c r="L331">
        <f>SUM(Table24[[#This Row],[NOV PYMT]:[MARCH PYMT]])</f>
        <v>167909.3</v>
      </c>
      <c r="M331">
        <v>59274.85</v>
      </c>
      <c r="N331">
        <v>227184.15</v>
      </c>
    </row>
    <row r="332" spans="1:14" x14ac:dyDescent="0.3">
      <c r="A332">
        <v>4641</v>
      </c>
      <c r="B332" t="s">
        <v>344</v>
      </c>
      <c r="C332">
        <v>85528.34</v>
      </c>
      <c r="D332">
        <v>49107.08</v>
      </c>
      <c r="E332">
        <v>0</v>
      </c>
      <c r="F332">
        <v>46743</v>
      </c>
      <c r="G332">
        <v>0</v>
      </c>
      <c r="H332">
        <v>46628</v>
      </c>
      <c r="I332">
        <v>0</v>
      </c>
      <c r="J332">
        <v>52844</v>
      </c>
      <c r="K332">
        <v>47092</v>
      </c>
      <c r="L332">
        <f>SUM(Table24[[#This Row],[NOV PYMT]:[MARCH PYMT]])</f>
        <v>242414.08000000002</v>
      </c>
      <c r="M332">
        <v>85528.34</v>
      </c>
      <c r="N332">
        <v>327942.42000000004</v>
      </c>
    </row>
    <row r="333" spans="1:14" x14ac:dyDescent="0.3">
      <c r="A333">
        <v>4686</v>
      </c>
      <c r="B333" t="s">
        <v>345</v>
      </c>
      <c r="C333">
        <v>57602.879999999997</v>
      </c>
      <c r="D333">
        <v>31403.07</v>
      </c>
      <c r="E333">
        <v>0</v>
      </c>
      <c r="F333">
        <v>33063</v>
      </c>
      <c r="G333">
        <v>0</v>
      </c>
      <c r="H333">
        <v>31403</v>
      </c>
      <c r="I333">
        <v>0</v>
      </c>
      <c r="J333">
        <v>35589</v>
      </c>
      <c r="K333">
        <v>31717</v>
      </c>
      <c r="L333">
        <f>SUM(Table24[[#This Row],[NOV PYMT]:[MARCH PYMT]])</f>
        <v>163175.07</v>
      </c>
      <c r="M333">
        <v>57602.879999999997</v>
      </c>
      <c r="N333">
        <v>220777.95</v>
      </c>
    </row>
    <row r="334" spans="1:14" x14ac:dyDescent="0.3">
      <c r="A334">
        <v>4753</v>
      </c>
      <c r="B334" t="s">
        <v>346</v>
      </c>
      <c r="C334">
        <v>497082.35</v>
      </c>
      <c r="D334">
        <v>270992.40000000002</v>
      </c>
      <c r="E334">
        <v>0</v>
      </c>
      <c r="F334">
        <v>285310</v>
      </c>
      <c r="G334">
        <v>0</v>
      </c>
      <c r="H334">
        <v>270992</v>
      </c>
      <c r="I334">
        <v>0</v>
      </c>
      <c r="J334">
        <v>307125</v>
      </c>
      <c r="K334">
        <v>273703</v>
      </c>
      <c r="L334">
        <f>SUM(Table24[[#This Row],[NOV PYMT]:[MARCH PYMT]])</f>
        <v>1408122.4</v>
      </c>
      <c r="M334">
        <v>497082.35</v>
      </c>
      <c r="N334">
        <v>1905204.75</v>
      </c>
    </row>
    <row r="335" spans="1:14" x14ac:dyDescent="0.3">
      <c r="A335">
        <v>4760</v>
      </c>
      <c r="B335" t="s">
        <v>347</v>
      </c>
      <c r="C335">
        <v>55527.92</v>
      </c>
      <c r="D335">
        <v>0</v>
      </c>
      <c r="E335">
        <v>0</v>
      </c>
      <c r="F335">
        <v>60542</v>
      </c>
      <c r="G335">
        <v>0</v>
      </c>
      <c r="H335">
        <v>30272</v>
      </c>
      <c r="I335">
        <v>0</v>
      </c>
      <c r="J335">
        <v>34307</v>
      </c>
      <c r="K335">
        <v>30573</v>
      </c>
      <c r="L335">
        <f>SUM(Table24[[#This Row],[NOV PYMT]:[MARCH PYMT]])</f>
        <v>155694</v>
      </c>
      <c r="M335">
        <v>55527.92</v>
      </c>
      <c r="N335">
        <v>211221.91999999998</v>
      </c>
    </row>
    <row r="336" spans="1:14" x14ac:dyDescent="0.3">
      <c r="A336">
        <v>4781</v>
      </c>
      <c r="B336" t="s">
        <v>348</v>
      </c>
      <c r="C336">
        <v>486665.55</v>
      </c>
      <c r="D336">
        <v>267222.90999999997</v>
      </c>
      <c r="E336">
        <v>0</v>
      </c>
      <c r="F336">
        <v>0</v>
      </c>
      <c r="G336">
        <v>277526</v>
      </c>
      <c r="H336">
        <v>0</v>
      </c>
      <c r="I336">
        <v>265316</v>
      </c>
      <c r="J336">
        <v>300690</v>
      </c>
      <c r="K336">
        <v>267970</v>
      </c>
      <c r="L336">
        <f>SUM(Table24[[#This Row],[NOV PYMT]:[MARCH PYMT]])</f>
        <v>1378724.91</v>
      </c>
      <c r="M336">
        <v>486665.55</v>
      </c>
      <c r="N336">
        <v>1865390.46</v>
      </c>
    </row>
    <row r="337" spans="1:14" x14ac:dyDescent="0.3">
      <c r="A337">
        <v>4795</v>
      </c>
      <c r="B337" t="s">
        <v>349</v>
      </c>
      <c r="C337">
        <v>64608.75</v>
      </c>
      <c r="D337">
        <v>35222.33</v>
      </c>
      <c r="E337">
        <v>0</v>
      </c>
      <c r="F337">
        <v>37084</v>
      </c>
      <c r="G337">
        <v>0</v>
      </c>
      <c r="H337">
        <v>35222</v>
      </c>
      <c r="I337">
        <v>0</v>
      </c>
      <c r="J337">
        <v>39918</v>
      </c>
      <c r="K337">
        <v>35575</v>
      </c>
      <c r="L337">
        <f>SUM(Table24[[#This Row],[NOV PYMT]:[MARCH PYMT]])</f>
        <v>183021.33000000002</v>
      </c>
      <c r="M337">
        <v>64608.75</v>
      </c>
      <c r="N337">
        <v>247630.08000000002</v>
      </c>
    </row>
    <row r="338" spans="1:14" x14ac:dyDescent="0.3">
      <c r="A338">
        <v>4802</v>
      </c>
      <c r="B338" t="s">
        <v>350</v>
      </c>
      <c r="C338">
        <v>370740.8</v>
      </c>
      <c r="D338">
        <v>202116.59</v>
      </c>
      <c r="E338">
        <v>0</v>
      </c>
      <c r="F338">
        <v>212796</v>
      </c>
      <c r="G338">
        <v>0</v>
      </c>
      <c r="H338">
        <v>202116</v>
      </c>
      <c r="I338">
        <v>0</v>
      </c>
      <c r="J338">
        <v>229066</v>
      </c>
      <c r="K338">
        <v>204137</v>
      </c>
      <c r="L338">
        <f>SUM(Table24[[#This Row],[NOV PYMT]:[MARCH PYMT]])</f>
        <v>1050231.5899999999</v>
      </c>
      <c r="M338">
        <v>370740.8</v>
      </c>
      <c r="N338">
        <v>1420972.39</v>
      </c>
    </row>
    <row r="339" spans="1:14" x14ac:dyDescent="0.3">
      <c r="A339">
        <v>4851</v>
      </c>
      <c r="B339" t="s">
        <v>351</v>
      </c>
      <c r="C339">
        <v>216662.79</v>
      </c>
      <c r="D339">
        <v>118116.07</v>
      </c>
      <c r="E339">
        <v>0</v>
      </c>
      <c r="F339">
        <v>124356</v>
      </c>
      <c r="G339">
        <v>0</v>
      </c>
      <c r="H339">
        <v>118116</v>
      </c>
      <c r="I339">
        <v>0</v>
      </c>
      <c r="J339">
        <v>133863</v>
      </c>
      <c r="K339">
        <v>119299</v>
      </c>
      <c r="L339">
        <f>SUM(Table24[[#This Row],[NOV PYMT]:[MARCH PYMT]])</f>
        <v>613750.07000000007</v>
      </c>
      <c r="M339">
        <v>216662.79</v>
      </c>
      <c r="N339">
        <v>830412.8600000001</v>
      </c>
    </row>
    <row r="340" spans="1:14" x14ac:dyDescent="0.3">
      <c r="A340">
        <v>3122</v>
      </c>
      <c r="B340" t="s">
        <v>352</v>
      </c>
      <c r="C340">
        <v>32374.37</v>
      </c>
      <c r="D340">
        <v>18953.22</v>
      </c>
      <c r="E340">
        <v>0</v>
      </c>
      <c r="F340">
        <v>19955</v>
      </c>
      <c r="G340">
        <v>0</v>
      </c>
      <c r="H340">
        <v>18953</v>
      </c>
      <c r="I340">
        <v>0</v>
      </c>
      <c r="J340">
        <v>21480</v>
      </c>
      <c r="K340">
        <v>19144</v>
      </c>
      <c r="L340">
        <f>SUM(Table24[[#This Row],[NOV PYMT]:[MARCH PYMT]])</f>
        <v>98485.22</v>
      </c>
      <c r="M340">
        <v>32374.37</v>
      </c>
      <c r="N340">
        <v>130859.59</v>
      </c>
    </row>
    <row r="341" spans="1:14" x14ac:dyDescent="0.3">
      <c r="A341">
        <v>4865</v>
      </c>
      <c r="B341" t="s">
        <v>353</v>
      </c>
      <c r="C341">
        <v>40022.22</v>
      </c>
      <c r="D341">
        <v>21818.560000000001</v>
      </c>
      <c r="E341">
        <v>0</v>
      </c>
      <c r="F341">
        <v>22971</v>
      </c>
      <c r="G341">
        <v>0</v>
      </c>
      <c r="H341">
        <v>21819</v>
      </c>
      <c r="I341">
        <v>0</v>
      </c>
      <c r="J341">
        <v>24728</v>
      </c>
      <c r="K341">
        <v>22036</v>
      </c>
      <c r="L341">
        <f>SUM(Table24[[#This Row],[NOV PYMT]:[MARCH PYMT]])</f>
        <v>113372.56</v>
      </c>
      <c r="M341">
        <v>40022.22</v>
      </c>
      <c r="N341">
        <v>153394.78</v>
      </c>
    </row>
    <row r="342" spans="1:14" x14ac:dyDescent="0.3">
      <c r="A342">
        <v>4872</v>
      </c>
      <c r="B342" t="s">
        <v>354</v>
      </c>
      <c r="C342">
        <v>172216.66</v>
      </c>
      <c r="D342">
        <v>93886.27</v>
      </c>
      <c r="E342">
        <v>0</v>
      </c>
      <c r="F342">
        <v>98846</v>
      </c>
      <c r="G342">
        <v>0</v>
      </c>
      <c r="H342">
        <v>93887</v>
      </c>
      <c r="I342">
        <v>0</v>
      </c>
      <c r="J342">
        <v>106404</v>
      </c>
      <c r="K342">
        <v>94825</v>
      </c>
      <c r="L342">
        <f>SUM(Table24[[#This Row],[NOV PYMT]:[MARCH PYMT]])</f>
        <v>487848.27</v>
      </c>
      <c r="M342">
        <v>172216.66</v>
      </c>
      <c r="N342">
        <v>660064.93000000005</v>
      </c>
    </row>
    <row r="343" spans="1:14" x14ac:dyDescent="0.3">
      <c r="A343">
        <v>4893</v>
      </c>
      <c r="B343" t="s">
        <v>355</v>
      </c>
      <c r="C343">
        <v>429066.67</v>
      </c>
      <c r="D343">
        <v>233913.54</v>
      </c>
      <c r="E343">
        <v>0</v>
      </c>
      <c r="F343">
        <v>246273</v>
      </c>
      <c r="G343">
        <v>0</v>
      </c>
      <c r="H343">
        <v>233914</v>
      </c>
      <c r="I343">
        <v>0</v>
      </c>
      <c r="J343">
        <v>265100</v>
      </c>
      <c r="K343">
        <v>236254</v>
      </c>
      <c r="L343">
        <f>SUM(Table24[[#This Row],[NOV PYMT]:[MARCH PYMT]])</f>
        <v>1215454.54</v>
      </c>
      <c r="M343">
        <v>429066.67</v>
      </c>
      <c r="N343">
        <v>1644521.21</v>
      </c>
    </row>
    <row r="344" spans="1:14" x14ac:dyDescent="0.3">
      <c r="A344">
        <v>4904</v>
      </c>
      <c r="B344" t="s">
        <v>356</v>
      </c>
      <c r="C344">
        <v>79466.460000000006</v>
      </c>
      <c r="D344">
        <v>41034</v>
      </c>
      <c r="E344">
        <v>0</v>
      </c>
      <c r="F344">
        <v>45612</v>
      </c>
      <c r="G344">
        <v>0</v>
      </c>
      <c r="H344">
        <v>43323</v>
      </c>
      <c r="I344">
        <v>0</v>
      </c>
      <c r="J344">
        <v>49099</v>
      </c>
      <c r="K344">
        <v>43757</v>
      </c>
      <c r="L344">
        <f>SUM(Table24[[#This Row],[NOV PYMT]:[MARCH PYMT]])</f>
        <v>222825</v>
      </c>
      <c r="M344">
        <v>79466.460000000006</v>
      </c>
      <c r="N344">
        <v>302291.46000000002</v>
      </c>
    </row>
    <row r="345" spans="1:14" x14ac:dyDescent="0.3">
      <c r="A345">
        <v>5523</v>
      </c>
      <c r="B345" t="s">
        <v>357</v>
      </c>
      <c r="C345">
        <v>186243.38</v>
      </c>
      <c r="D345">
        <v>101533.37</v>
      </c>
      <c r="E345">
        <v>0</v>
      </c>
      <c r="F345">
        <v>106898</v>
      </c>
      <c r="G345">
        <v>0</v>
      </c>
      <c r="H345">
        <v>101533</v>
      </c>
      <c r="I345">
        <v>0</v>
      </c>
      <c r="J345">
        <v>115072</v>
      </c>
      <c r="K345">
        <v>102549</v>
      </c>
      <c r="L345">
        <f>SUM(Table24[[#This Row],[NOV PYMT]:[MARCH PYMT]])</f>
        <v>527585.37</v>
      </c>
      <c r="M345">
        <v>186243.38</v>
      </c>
      <c r="N345">
        <v>713828.75</v>
      </c>
    </row>
    <row r="346" spans="1:14" x14ac:dyDescent="0.3">
      <c r="A346">
        <v>3850</v>
      </c>
      <c r="B346" t="s">
        <v>358</v>
      </c>
      <c r="C346">
        <v>99514.07</v>
      </c>
      <c r="D346">
        <v>54268.68</v>
      </c>
      <c r="E346">
        <v>0</v>
      </c>
      <c r="F346">
        <v>57065</v>
      </c>
      <c r="G346">
        <v>0</v>
      </c>
      <c r="H346">
        <v>54253</v>
      </c>
      <c r="I346">
        <v>0</v>
      </c>
      <c r="J346">
        <v>61485</v>
      </c>
      <c r="K346">
        <v>54796</v>
      </c>
      <c r="L346">
        <f>SUM(Table24[[#This Row],[NOV PYMT]:[MARCH PYMT]])</f>
        <v>281867.68</v>
      </c>
      <c r="M346">
        <v>99514.07</v>
      </c>
      <c r="N346">
        <v>381381.75</v>
      </c>
    </row>
    <row r="347" spans="1:14" x14ac:dyDescent="0.3">
      <c r="A347">
        <v>8002</v>
      </c>
      <c r="B347" t="s">
        <v>359</v>
      </c>
      <c r="C347">
        <v>44230.14</v>
      </c>
      <c r="D347">
        <v>24111.89</v>
      </c>
      <c r="E347">
        <v>0</v>
      </c>
      <c r="F347">
        <v>25386</v>
      </c>
      <c r="G347">
        <v>0</v>
      </c>
      <c r="H347">
        <v>24112</v>
      </c>
      <c r="I347">
        <v>0</v>
      </c>
      <c r="J347">
        <v>27326</v>
      </c>
      <c r="K347">
        <v>24353</v>
      </c>
      <c r="L347">
        <f>SUM(Table24[[#This Row],[NOV PYMT]:[MARCH PYMT]])</f>
        <v>125288.89</v>
      </c>
      <c r="M347">
        <v>44230.14</v>
      </c>
      <c r="N347">
        <v>169519.03</v>
      </c>
    </row>
    <row r="348" spans="1:14" x14ac:dyDescent="0.3">
      <c r="A348">
        <v>4956</v>
      </c>
      <c r="B348" t="s">
        <v>360</v>
      </c>
      <c r="C348">
        <v>78736.47</v>
      </c>
      <c r="D348">
        <v>43309.51</v>
      </c>
      <c r="E348">
        <v>0</v>
      </c>
      <c r="F348">
        <v>44828</v>
      </c>
      <c r="G348">
        <v>0</v>
      </c>
      <c r="H348">
        <v>42924</v>
      </c>
      <c r="I348">
        <v>0</v>
      </c>
      <c r="J348">
        <v>48649</v>
      </c>
      <c r="K348">
        <v>43353</v>
      </c>
      <c r="L348">
        <f>SUM(Table24[[#This Row],[NOV PYMT]:[MARCH PYMT]])</f>
        <v>223063.51</v>
      </c>
      <c r="M348">
        <v>78736.47</v>
      </c>
      <c r="N348">
        <v>301799.98</v>
      </c>
    </row>
    <row r="349" spans="1:14" x14ac:dyDescent="0.3">
      <c r="A349">
        <v>4963</v>
      </c>
      <c r="B349" t="s">
        <v>361</v>
      </c>
      <c r="C349">
        <v>3255.94</v>
      </c>
      <c r="D349">
        <v>1774.78</v>
      </c>
      <c r="E349">
        <v>0</v>
      </c>
      <c r="F349">
        <v>1869</v>
      </c>
      <c r="G349">
        <v>0</v>
      </c>
      <c r="H349">
        <v>1774</v>
      </c>
      <c r="I349">
        <v>0</v>
      </c>
      <c r="J349">
        <v>2012</v>
      </c>
      <c r="K349">
        <v>1792</v>
      </c>
      <c r="L349">
        <f>SUM(Table24[[#This Row],[NOV PYMT]:[MARCH PYMT]])</f>
        <v>9221.7799999999988</v>
      </c>
      <c r="M349">
        <v>3255.94</v>
      </c>
      <c r="N349">
        <v>12477.72</v>
      </c>
    </row>
    <row r="350" spans="1:14" x14ac:dyDescent="0.3">
      <c r="A350">
        <v>1673</v>
      </c>
      <c r="B350" t="s">
        <v>362</v>
      </c>
      <c r="C350">
        <v>63922.76</v>
      </c>
      <c r="D350">
        <v>34848.980000000003</v>
      </c>
      <c r="E350">
        <v>0</v>
      </c>
      <c r="F350">
        <v>36690</v>
      </c>
      <c r="G350">
        <v>0</v>
      </c>
      <c r="H350">
        <v>34848</v>
      </c>
      <c r="I350">
        <v>0</v>
      </c>
      <c r="J350">
        <v>39497</v>
      </c>
      <c r="K350">
        <v>35197</v>
      </c>
      <c r="L350">
        <f>SUM(Table24[[#This Row],[NOV PYMT]:[MARCH PYMT]])</f>
        <v>181080.98</v>
      </c>
      <c r="M350">
        <v>63922.76</v>
      </c>
      <c r="N350">
        <v>245003.74000000002</v>
      </c>
    </row>
    <row r="351" spans="1:14" x14ac:dyDescent="0.3">
      <c r="A351">
        <v>2422</v>
      </c>
      <c r="B351" t="s">
        <v>363</v>
      </c>
      <c r="C351">
        <v>235194.43</v>
      </c>
      <c r="D351">
        <v>128220.39</v>
      </c>
      <c r="E351">
        <v>0</v>
      </c>
      <c r="F351">
        <v>134995</v>
      </c>
      <c r="G351">
        <v>0</v>
      </c>
      <c r="H351">
        <v>128220</v>
      </c>
      <c r="I351">
        <v>0</v>
      </c>
      <c r="J351">
        <v>145317</v>
      </c>
      <c r="K351">
        <v>129503</v>
      </c>
      <c r="L351">
        <f>SUM(Table24[[#This Row],[NOV PYMT]:[MARCH PYMT]])</f>
        <v>666255.39</v>
      </c>
      <c r="M351">
        <v>235194.43</v>
      </c>
      <c r="N351">
        <v>901449.82000000007</v>
      </c>
    </row>
    <row r="352" spans="1:14" x14ac:dyDescent="0.3">
      <c r="A352">
        <v>5019</v>
      </c>
      <c r="B352" t="s">
        <v>364</v>
      </c>
      <c r="C352">
        <v>131901.44</v>
      </c>
      <c r="D352">
        <v>71908.31</v>
      </c>
      <c r="E352">
        <v>0</v>
      </c>
      <c r="F352">
        <v>75707</v>
      </c>
      <c r="G352">
        <v>0</v>
      </c>
      <c r="H352">
        <v>71909</v>
      </c>
      <c r="I352">
        <v>0</v>
      </c>
      <c r="J352">
        <v>81495</v>
      </c>
      <c r="K352">
        <v>72629</v>
      </c>
      <c r="L352">
        <f>SUM(Table24[[#This Row],[NOV PYMT]:[MARCH PYMT]])</f>
        <v>373648.31</v>
      </c>
      <c r="M352">
        <v>131901.44</v>
      </c>
      <c r="N352">
        <v>505549.75</v>
      </c>
    </row>
    <row r="353" spans="1:14" x14ac:dyDescent="0.3">
      <c r="A353">
        <v>5026</v>
      </c>
      <c r="B353" t="s">
        <v>365</v>
      </c>
      <c r="C353">
        <v>192453.26</v>
      </c>
      <c r="D353">
        <v>104919</v>
      </c>
      <c r="E353">
        <v>0</v>
      </c>
      <c r="F353">
        <v>110461</v>
      </c>
      <c r="G353">
        <v>0</v>
      </c>
      <c r="H353">
        <v>104919</v>
      </c>
      <c r="I353">
        <v>0</v>
      </c>
      <c r="J353">
        <v>118909</v>
      </c>
      <c r="K353">
        <v>105969</v>
      </c>
      <c r="L353">
        <f>SUM(Table24[[#This Row],[NOV PYMT]:[MARCH PYMT]])</f>
        <v>545177</v>
      </c>
      <c r="M353">
        <v>192453.26</v>
      </c>
      <c r="N353">
        <v>737630.26</v>
      </c>
    </row>
    <row r="354" spans="1:14" x14ac:dyDescent="0.3">
      <c r="A354">
        <v>5068</v>
      </c>
      <c r="B354" t="s">
        <v>366</v>
      </c>
      <c r="C354">
        <v>160059.89000000001</v>
      </c>
      <c r="D354">
        <v>87258.78</v>
      </c>
      <c r="E354">
        <v>0</v>
      </c>
      <c r="F354">
        <v>91868</v>
      </c>
      <c r="G354">
        <v>0</v>
      </c>
      <c r="H354">
        <v>87259</v>
      </c>
      <c r="I354">
        <v>0</v>
      </c>
      <c r="J354">
        <v>98894</v>
      </c>
      <c r="K354">
        <v>88130</v>
      </c>
      <c r="L354">
        <f>SUM(Table24[[#This Row],[NOV PYMT]:[MARCH PYMT]])</f>
        <v>453409.78</v>
      </c>
      <c r="M354">
        <v>160059.89000000001</v>
      </c>
      <c r="N354">
        <v>613469.67000000004</v>
      </c>
    </row>
    <row r="355" spans="1:14" x14ac:dyDescent="0.3">
      <c r="A355">
        <v>5100</v>
      </c>
      <c r="B355" t="s">
        <v>367</v>
      </c>
      <c r="C355">
        <v>382264.58</v>
      </c>
      <c r="D355">
        <v>209821.93</v>
      </c>
      <c r="E355">
        <v>0</v>
      </c>
      <c r="F355">
        <v>220908</v>
      </c>
      <c r="G355">
        <v>0</v>
      </c>
      <c r="H355">
        <v>209822</v>
      </c>
      <c r="I355">
        <v>0</v>
      </c>
      <c r="J355">
        <v>231910</v>
      </c>
      <c r="K355">
        <v>210481</v>
      </c>
      <c r="L355">
        <f>SUM(Table24[[#This Row],[NOV PYMT]:[MARCH PYMT]])</f>
        <v>1082942.93</v>
      </c>
      <c r="M355">
        <v>382264.58</v>
      </c>
      <c r="N355">
        <v>1465207.51</v>
      </c>
    </row>
    <row r="356" spans="1:14" x14ac:dyDescent="0.3">
      <c r="A356">
        <v>8001</v>
      </c>
      <c r="B356" t="s">
        <v>368</v>
      </c>
      <c r="C356">
        <v>54828.94</v>
      </c>
      <c r="D356">
        <v>29891.54</v>
      </c>
      <c r="E356">
        <v>0</v>
      </c>
      <c r="F356">
        <v>31471</v>
      </c>
      <c r="G356">
        <v>0</v>
      </c>
      <c r="H356">
        <v>29892</v>
      </c>
      <c r="I356">
        <v>0</v>
      </c>
      <c r="J356">
        <v>33877</v>
      </c>
      <c r="K356">
        <v>30191</v>
      </c>
      <c r="L356">
        <f>SUM(Table24[[#This Row],[NOV PYMT]:[MARCH PYMT]])</f>
        <v>155322.54</v>
      </c>
      <c r="M356">
        <v>54828.94</v>
      </c>
      <c r="N356">
        <v>210151.48</v>
      </c>
    </row>
    <row r="357" spans="1:14" x14ac:dyDescent="0.3">
      <c r="A357">
        <v>5124</v>
      </c>
      <c r="B357" t="s">
        <v>369</v>
      </c>
      <c r="C357">
        <v>39099.24</v>
      </c>
      <c r="D357">
        <v>21315.38</v>
      </c>
      <c r="E357">
        <v>0</v>
      </c>
      <c r="F357">
        <v>22442</v>
      </c>
      <c r="G357">
        <v>0</v>
      </c>
      <c r="H357">
        <v>21315</v>
      </c>
      <c r="I357">
        <v>0</v>
      </c>
      <c r="J357">
        <v>24158</v>
      </c>
      <c r="K357">
        <v>21528</v>
      </c>
      <c r="L357">
        <f>SUM(Table24[[#This Row],[NOV PYMT]:[MARCH PYMT]])</f>
        <v>110758.38</v>
      </c>
      <c r="M357">
        <v>39099.24</v>
      </c>
      <c r="N357">
        <v>149857.62</v>
      </c>
    </row>
    <row r="358" spans="1:14" x14ac:dyDescent="0.3">
      <c r="A358">
        <v>5130</v>
      </c>
      <c r="B358" t="s">
        <v>370</v>
      </c>
      <c r="C358">
        <v>121598.64</v>
      </c>
      <c r="D358">
        <v>66291.23</v>
      </c>
      <c r="E358">
        <v>0</v>
      </c>
      <c r="F358">
        <v>69794</v>
      </c>
      <c r="G358">
        <v>0</v>
      </c>
      <c r="H358">
        <v>66291</v>
      </c>
      <c r="I358">
        <v>0</v>
      </c>
      <c r="J358">
        <v>75129</v>
      </c>
      <c r="K358">
        <v>66955</v>
      </c>
      <c r="L358">
        <f>SUM(Table24[[#This Row],[NOV PYMT]:[MARCH PYMT]])</f>
        <v>344460.23</v>
      </c>
      <c r="M358">
        <v>121598.64</v>
      </c>
      <c r="N358">
        <v>466058.87</v>
      </c>
    </row>
    <row r="359" spans="1:14" x14ac:dyDescent="0.3">
      <c r="A359">
        <v>5138</v>
      </c>
      <c r="B359" t="s">
        <v>371</v>
      </c>
      <c r="C359">
        <v>249176.16</v>
      </c>
      <c r="D359">
        <v>134316.29</v>
      </c>
      <c r="E359">
        <v>0</v>
      </c>
      <c r="F359">
        <v>141413</v>
      </c>
      <c r="G359">
        <v>0</v>
      </c>
      <c r="H359">
        <v>138894</v>
      </c>
      <c r="I359">
        <v>0</v>
      </c>
      <c r="J359">
        <v>153955</v>
      </c>
      <c r="K359">
        <v>137199</v>
      </c>
      <c r="L359">
        <f>SUM(Table24[[#This Row],[NOV PYMT]:[MARCH PYMT]])</f>
        <v>705777.29</v>
      </c>
      <c r="M359">
        <v>249176.16</v>
      </c>
      <c r="N359">
        <v>954953.45000000007</v>
      </c>
    </row>
    <row r="360" spans="1:14" x14ac:dyDescent="0.3">
      <c r="A360">
        <v>5258</v>
      </c>
      <c r="B360" t="s">
        <v>372</v>
      </c>
      <c r="C360">
        <v>37155.279999999999</v>
      </c>
      <c r="D360">
        <v>20625.91</v>
      </c>
      <c r="E360">
        <v>0</v>
      </c>
      <c r="F360">
        <v>21716</v>
      </c>
      <c r="G360">
        <v>0</v>
      </c>
      <c r="H360">
        <v>20626</v>
      </c>
      <c r="I360">
        <v>0</v>
      </c>
      <c r="J360">
        <v>21849</v>
      </c>
      <c r="K360">
        <v>20459</v>
      </c>
      <c r="L360">
        <f>SUM(Table24[[#This Row],[NOV PYMT]:[MARCH PYMT]])</f>
        <v>105275.91</v>
      </c>
      <c r="M360">
        <v>37155.279999999999</v>
      </c>
      <c r="N360">
        <v>142431.19</v>
      </c>
    </row>
    <row r="361" spans="1:14" x14ac:dyDescent="0.3">
      <c r="A361">
        <v>5264</v>
      </c>
      <c r="B361" t="s">
        <v>373</v>
      </c>
      <c r="C361">
        <v>327106.65000000002</v>
      </c>
      <c r="D361">
        <v>191257.12</v>
      </c>
      <c r="E361">
        <v>0</v>
      </c>
      <c r="F361">
        <v>197674</v>
      </c>
      <c r="G361">
        <v>0</v>
      </c>
      <c r="H361">
        <v>187755</v>
      </c>
      <c r="I361">
        <v>0</v>
      </c>
      <c r="J361">
        <v>173823</v>
      </c>
      <c r="K361">
        <v>180109</v>
      </c>
      <c r="L361">
        <f>SUM(Table24[[#This Row],[NOV PYMT]:[MARCH PYMT]])</f>
        <v>930618.12</v>
      </c>
      <c r="M361">
        <v>327106.65000000002</v>
      </c>
      <c r="N361">
        <v>1257724.77</v>
      </c>
    </row>
    <row r="362" spans="1:14" x14ac:dyDescent="0.3">
      <c r="A362">
        <v>5271</v>
      </c>
      <c r="B362" t="s">
        <v>374</v>
      </c>
      <c r="C362">
        <v>1538908.13</v>
      </c>
      <c r="D362">
        <v>836024.26</v>
      </c>
      <c r="E362">
        <v>0</v>
      </c>
      <c r="F362">
        <v>877008</v>
      </c>
      <c r="G362">
        <v>0</v>
      </c>
      <c r="H362">
        <v>834431</v>
      </c>
      <c r="I362">
        <v>0</v>
      </c>
      <c r="J362">
        <v>945688</v>
      </c>
      <c r="K362">
        <v>866068</v>
      </c>
      <c r="L362">
        <f>SUM(Table24[[#This Row],[NOV PYMT]:[MARCH PYMT]])</f>
        <v>4359219.26</v>
      </c>
      <c r="M362">
        <v>1538908.13</v>
      </c>
      <c r="N362">
        <v>5898127.3899999997</v>
      </c>
    </row>
    <row r="363" spans="1:14" x14ac:dyDescent="0.3">
      <c r="A363">
        <v>5278</v>
      </c>
      <c r="B363" t="s">
        <v>375</v>
      </c>
      <c r="C363">
        <v>247494.2</v>
      </c>
      <c r="D363">
        <v>134926.39000000001</v>
      </c>
      <c r="E363">
        <v>0</v>
      </c>
      <c r="F363">
        <v>142055</v>
      </c>
      <c r="G363">
        <v>0</v>
      </c>
      <c r="H363">
        <v>134927</v>
      </c>
      <c r="I363">
        <v>0</v>
      </c>
      <c r="J363">
        <v>152916</v>
      </c>
      <c r="K363">
        <v>136277</v>
      </c>
      <c r="L363">
        <f>SUM(Table24[[#This Row],[NOV PYMT]:[MARCH PYMT]])</f>
        <v>701101.39</v>
      </c>
      <c r="M363">
        <v>247494.2</v>
      </c>
      <c r="N363">
        <v>948595.59000000008</v>
      </c>
    </row>
    <row r="364" spans="1:14" x14ac:dyDescent="0.3">
      <c r="A364">
        <v>5306</v>
      </c>
      <c r="B364" t="s">
        <v>376</v>
      </c>
      <c r="C364">
        <v>67149.7</v>
      </c>
      <c r="D364">
        <v>36607.51</v>
      </c>
      <c r="E364">
        <v>0</v>
      </c>
      <c r="F364">
        <v>38542</v>
      </c>
      <c r="G364">
        <v>0</v>
      </c>
      <c r="H364">
        <v>36608</v>
      </c>
      <c r="I364">
        <v>0</v>
      </c>
      <c r="J364">
        <v>41487</v>
      </c>
      <c r="K364">
        <v>36975</v>
      </c>
      <c r="L364">
        <f>SUM(Table24[[#This Row],[NOV PYMT]:[MARCH PYMT]])</f>
        <v>190219.51</v>
      </c>
      <c r="M364">
        <v>67149.7</v>
      </c>
      <c r="N364">
        <v>257369.21000000002</v>
      </c>
    </row>
    <row r="365" spans="1:14" x14ac:dyDescent="0.3">
      <c r="A365">
        <v>5348</v>
      </c>
      <c r="B365" t="s">
        <v>377</v>
      </c>
      <c r="C365">
        <v>88395.28</v>
      </c>
      <c r="D365">
        <v>48191.35</v>
      </c>
      <c r="E365">
        <v>0</v>
      </c>
      <c r="F365">
        <v>50738</v>
      </c>
      <c r="G365">
        <v>0</v>
      </c>
      <c r="H365">
        <v>48191</v>
      </c>
      <c r="I365">
        <v>0</v>
      </c>
      <c r="J365">
        <v>54617</v>
      </c>
      <c r="K365">
        <v>48674</v>
      </c>
      <c r="L365">
        <f>SUM(Table24[[#This Row],[NOV PYMT]:[MARCH PYMT]])</f>
        <v>250411.35</v>
      </c>
      <c r="M365">
        <v>88395.28</v>
      </c>
      <c r="N365">
        <v>338806.63</v>
      </c>
    </row>
    <row r="366" spans="1:14" x14ac:dyDescent="0.3">
      <c r="A366">
        <v>5355</v>
      </c>
      <c r="B366" t="s">
        <v>378</v>
      </c>
      <c r="C366">
        <v>292436.32</v>
      </c>
      <c r="D366">
        <v>159985.65</v>
      </c>
      <c r="E366">
        <v>0</v>
      </c>
      <c r="F366">
        <v>0</v>
      </c>
      <c r="G366">
        <v>167320</v>
      </c>
      <c r="H366">
        <v>159427</v>
      </c>
      <c r="I366">
        <v>0</v>
      </c>
      <c r="J366">
        <v>180683</v>
      </c>
      <c r="K366">
        <v>161020</v>
      </c>
      <c r="L366">
        <f>SUM(Table24[[#This Row],[NOV PYMT]:[MARCH PYMT]])</f>
        <v>828435.65</v>
      </c>
      <c r="M366">
        <v>292436.32</v>
      </c>
      <c r="N366">
        <v>1120871.97</v>
      </c>
    </row>
    <row r="367" spans="1:14" x14ac:dyDescent="0.3">
      <c r="A367">
        <v>5362</v>
      </c>
      <c r="B367" t="s">
        <v>379</v>
      </c>
      <c r="C367">
        <v>24758.52</v>
      </c>
      <c r="D367">
        <v>13497.69</v>
      </c>
      <c r="E367">
        <v>0</v>
      </c>
      <c r="F367">
        <v>14210</v>
      </c>
      <c r="G367">
        <v>0</v>
      </c>
      <c r="H367">
        <v>13498</v>
      </c>
      <c r="I367">
        <v>0</v>
      </c>
      <c r="J367">
        <v>15297</v>
      </c>
      <c r="K367">
        <v>13633</v>
      </c>
      <c r="L367">
        <f>SUM(Table24[[#This Row],[NOV PYMT]:[MARCH PYMT]])</f>
        <v>70135.69</v>
      </c>
      <c r="M367">
        <v>24758.52</v>
      </c>
      <c r="N367">
        <v>94894.21</v>
      </c>
    </row>
    <row r="368" spans="1:14" x14ac:dyDescent="0.3">
      <c r="A368">
        <v>5369</v>
      </c>
      <c r="B368" t="s">
        <v>380</v>
      </c>
      <c r="C368">
        <v>60070.83</v>
      </c>
      <c r="D368">
        <v>32858.910000000003</v>
      </c>
      <c r="E368">
        <v>0</v>
      </c>
      <c r="F368">
        <v>34595</v>
      </c>
      <c r="G368">
        <v>0</v>
      </c>
      <c r="H368">
        <v>32859</v>
      </c>
      <c r="I368">
        <v>0</v>
      </c>
      <c r="J368">
        <v>36781</v>
      </c>
      <c r="K368">
        <v>33075</v>
      </c>
      <c r="L368">
        <f>SUM(Table24[[#This Row],[NOV PYMT]:[MARCH PYMT]])</f>
        <v>170168.91</v>
      </c>
      <c r="M368">
        <v>60070.83</v>
      </c>
      <c r="N368">
        <v>230239.74</v>
      </c>
    </row>
    <row r="369" spans="1:14" x14ac:dyDescent="0.3">
      <c r="A369">
        <v>5376</v>
      </c>
      <c r="B369" t="s">
        <v>381</v>
      </c>
      <c r="C369">
        <v>58396.87</v>
      </c>
      <c r="D369">
        <v>0</v>
      </c>
      <c r="E369">
        <v>0</v>
      </c>
      <c r="F369">
        <v>63672</v>
      </c>
      <c r="G369">
        <v>0</v>
      </c>
      <c r="H369">
        <v>31836</v>
      </c>
      <c r="I369">
        <v>0</v>
      </c>
      <c r="J369">
        <v>36080</v>
      </c>
      <c r="K369">
        <v>32154</v>
      </c>
      <c r="L369">
        <f>SUM(Table24[[#This Row],[NOV PYMT]:[MARCH PYMT]])</f>
        <v>163742</v>
      </c>
      <c r="M369">
        <v>58396.87</v>
      </c>
      <c r="N369">
        <v>222138.87</v>
      </c>
    </row>
    <row r="370" spans="1:14" x14ac:dyDescent="0.3">
      <c r="A370">
        <v>5390</v>
      </c>
      <c r="B370" t="s">
        <v>382</v>
      </c>
      <c r="C370">
        <v>276734.63</v>
      </c>
      <c r="D370">
        <v>150867.10999999999</v>
      </c>
      <c r="E370">
        <v>0</v>
      </c>
      <c r="F370">
        <v>158838</v>
      </c>
      <c r="G370">
        <v>0</v>
      </c>
      <c r="H370">
        <v>150867</v>
      </c>
      <c r="I370">
        <v>0</v>
      </c>
      <c r="J370">
        <v>170983</v>
      </c>
      <c r="K370">
        <v>152376</v>
      </c>
      <c r="L370">
        <f>SUM(Table24[[#This Row],[NOV PYMT]:[MARCH PYMT]])</f>
        <v>783931.11</v>
      </c>
      <c r="M370">
        <v>276734.63</v>
      </c>
      <c r="N370">
        <v>1060665.74</v>
      </c>
    </row>
    <row r="371" spans="1:14" x14ac:dyDescent="0.3">
      <c r="A371">
        <v>5397</v>
      </c>
      <c r="B371" t="s">
        <v>383</v>
      </c>
      <c r="C371">
        <v>45240.12</v>
      </c>
      <c r="D371">
        <v>24663.19</v>
      </c>
      <c r="E371">
        <v>0</v>
      </c>
      <c r="F371">
        <v>25966</v>
      </c>
      <c r="G371">
        <v>0</v>
      </c>
      <c r="H371">
        <v>24663</v>
      </c>
      <c r="I371">
        <v>0</v>
      </c>
      <c r="J371">
        <v>27952</v>
      </c>
      <c r="K371">
        <v>24910</v>
      </c>
      <c r="L371">
        <f>SUM(Table24[[#This Row],[NOV PYMT]:[MARCH PYMT]])</f>
        <v>128154.19</v>
      </c>
      <c r="M371">
        <v>45240.12</v>
      </c>
      <c r="N371">
        <v>173394.31</v>
      </c>
    </row>
    <row r="372" spans="1:14" x14ac:dyDescent="0.3">
      <c r="A372">
        <v>5432</v>
      </c>
      <c r="B372" t="s">
        <v>384</v>
      </c>
      <c r="C372">
        <v>226467.6</v>
      </c>
      <c r="D372">
        <v>0</v>
      </c>
      <c r="E372">
        <v>0</v>
      </c>
      <c r="F372">
        <v>246925</v>
      </c>
      <c r="G372">
        <v>0</v>
      </c>
      <c r="H372">
        <v>123463</v>
      </c>
      <c r="I372">
        <v>0</v>
      </c>
      <c r="J372">
        <v>139926</v>
      </c>
      <c r="K372">
        <v>124698</v>
      </c>
      <c r="L372">
        <f>SUM(Table24[[#This Row],[NOV PYMT]:[MARCH PYMT]])</f>
        <v>635012</v>
      </c>
      <c r="M372">
        <v>226467.6</v>
      </c>
      <c r="N372">
        <v>861479.6</v>
      </c>
    </row>
    <row r="373" spans="1:14" x14ac:dyDescent="0.3">
      <c r="A373">
        <v>5439</v>
      </c>
      <c r="B373" t="s">
        <v>385</v>
      </c>
      <c r="C373">
        <v>460758.06</v>
      </c>
      <c r="D373">
        <v>251189.41</v>
      </c>
      <c r="E373">
        <v>0</v>
      </c>
      <c r="F373">
        <v>264461</v>
      </c>
      <c r="G373">
        <v>0</v>
      </c>
      <c r="H373">
        <v>251189</v>
      </c>
      <c r="I373">
        <v>0</v>
      </c>
      <c r="J373">
        <v>284682</v>
      </c>
      <c r="K373">
        <v>253701</v>
      </c>
      <c r="L373">
        <f>SUM(Table24[[#This Row],[NOV PYMT]:[MARCH PYMT]])</f>
        <v>1305222.4100000001</v>
      </c>
      <c r="M373">
        <v>460758.06</v>
      </c>
      <c r="N373">
        <v>1765980.4700000002</v>
      </c>
    </row>
    <row r="374" spans="1:14" x14ac:dyDescent="0.3">
      <c r="A374">
        <v>4522</v>
      </c>
      <c r="B374" t="s">
        <v>386</v>
      </c>
      <c r="C374">
        <v>33810.339999999997</v>
      </c>
      <c r="D374">
        <v>17459</v>
      </c>
      <c r="E374">
        <v>0</v>
      </c>
      <c r="F374">
        <v>19406</v>
      </c>
      <c r="G374">
        <v>0</v>
      </c>
      <c r="H374">
        <v>18432</v>
      </c>
      <c r="I374">
        <v>0</v>
      </c>
      <c r="J374">
        <v>20890</v>
      </c>
      <c r="K374">
        <v>18617</v>
      </c>
      <c r="L374">
        <f>SUM(Table24[[#This Row],[NOV PYMT]:[MARCH PYMT]])</f>
        <v>94804</v>
      </c>
      <c r="M374">
        <v>33810.339999999997</v>
      </c>
      <c r="N374">
        <v>128614.34</v>
      </c>
    </row>
    <row r="375" spans="1:14" x14ac:dyDescent="0.3">
      <c r="A375">
        <v>5457</v>
      </c>
      <c r="B375" t="s">
        <v>387</v>
      </c>
      <c r="C375">
        <v>163316.82999999999</v>
      </c>
      <c r="D375">
        <v>92812.42</v>
      </c>
      <c r="E375">
        <v>0</v>
      </c>
      <c r="F375">
        <v>90159</v>
      </c>
      <c r="G375">
        <v>0</v>
      </c>
      <c r="H375">
        <v>89034</v>
      </c>
      <c r="I375">
        <v>0</v>
      </c>
      <c r="J375">
        <v>100906</v>
      </c>
      <c r="K375">
        <v>89925</v>
      </c>
      <c r="L375">
        <f>SUM(Table24[[#This Row],[NOV PYMT]:[MARCH PYMT]])</f>
        <v>462836.42</v>
      </c>
      <c r="M375">
        <v>163316.82999999999</v>
      </c>
      <c r="N375">
        <v>626153.25</v>
      </c>
    </row>
    <row r="376" spans="1:14" x14ac:dyDescent="0.3">
      <c r="A376">
        <v>2485</v>
      </c>
      <c r="B376" t="s">
        <v>388</v>
      </c>
      <c r="C376">
        <v>73767.570000000007</v>
      </c>
      <c r="D376">
        <v>40216.339999999997</v>
      </c>
      <c r="E376">
        <v>0</v>
      </c>
      <c r="F376">
        <v>42341</v>
      </c>
      <c r="G376">
        <v>0</v>
      </c>
      <c r="H376">
        <v>40217</v>
      </c>
      <c r="I376">
        <v>0</v>
      </c>
      <c r="J376">
        <v>45578</v>
      </c>
      <c r="K376">
        <v>40619</v>
      </c>
      <c r="L376">
        <f>SUM(Table24[[#This Row],[NOV PYMT]:[MARCH PYMT]])</f>
        <v>208971.34</v>
      </c>
      <c r="M376">
        <v>73767.570000000007</v>
      </c>
      <c r="N376">
        <v>282738.91000000003</v>
      </c>
    </row>
    <row r="377" spans="1:14" x14ac:dyDescent="0.3">
      <c r="A377">
        <v>5460</v>
      </c>
      <c r="B377" t="s">
        <v>389</v>
      </c>
      <c r="C377">
        <v>359976.01</v>
      </c>
      <c r="D377">
        <v>237870.16</v>
      </c>
      <c r="E377">
        <v>0</v>
      </c>
      <c r="F377">
        <v>250438</v>
      </c>
      <c r="G377">
        <v>0</v>
      </c>
      <c r="H377">
        <v>237870</v>
      </c>
      <c r="I377">
        <v>0</v>
      </c>
      <c r="J377">
        <v>269587</v>
      </c>
      <c r="K377">
        <v>240249</v>
      </c>
      <c r="L377">
        <f>SUM(Table24[[#This Row],[NOV PYMT]:[MARCH PYMT]])</f>
        <v>1236014.1600000001</v>
      </c>
      <c r="M377">
        <v>359976.01</v>
      </c>
      <c r="N377">
        <v>1595990.1700000002</v>
      </c>
    </row>
    <row r="378" spans="1:14" x14ac:dyDescent="0.3">
      <c r="A378">
        <v>5467</v>
      </c>
      <c r="B378" t="s">
        <v>390</v>
      </c>
      <c r="C378">
        <v>3084.94</v>
      </c>
      <c r="D378">
        <v>1682.29</v>
      </c>
      <c r="E378">
        <v>0</v>
      </c>
      <c r="F378">
        <v>1772</v>
      </c>
      <c r="G378">
        <v>0</v>
      </c>
      <c r="H378">
        <v>1682</v>
      </c>
      <c r="I378">
        <v>0</v>
      </c>
      <c r="J378">
        <v>1906</v>
      </c>
      <c r="K378">
        <v>1700</v>
      </c>
      <c r="L378">
        <f>SUM(Table24[[#This Row],[NOV PYMT]:[MARCH PYMT]])</f>
        <v>8742.2900000000009</v>
      </c>
      <c r="M378">
        <v>3084.94</v>
      </c>
      <c r="N378">
        <v>11827.230000000001</v>
      </c>
    </row>
    <row r="379" spans="1:14" x14ac:dyDescent="0.3">
      <c r="A379">
        <v>5474</v>
      </c>
      <c r="B379" t="s">
        <v>391</v>
      </c>
      <c r="C379">
        <v>185317.4</v>
      </c>
      <c r="D379">
        <v>0</v>
      </c>
      <c r="E379">
        <v>0</v>
      </c>
      <c r="F379">
        <v>202059</v>
      </c>
      <c r="G379">
        <v>0</v>
      </c>
      <c r="H379">
        <v>101029</v>
      </c>
      <c r="I379">
        <v>0</v>
      </c>
      <c r="J379">
        <v>114500</v>
      </c>
      <c r="K379">
        <v>102039</v>
      </c>
      <c r="L379">
        <f>SUM(Table24[[#This Row],[NOV PYMT]:[MARCH PYMT]])</f>
        <v>519627</v>
      </c>
      <c r="M379">
        <v>185317.4</v>
      </c>
      <c r="N379">
        <v>704944.4</v>
      </c>
    </row>
    <row r="380" spans="1:14" x14ac:dyDescent="0.3">
      <c r="A380">
        <v>5586</v>
      </c>
      <c r="B380" t="s">
        <v>392</v>
      </c>
      <c r="C380">
        <v>74078.559999999998</v>
      </c>
      <c r="D380">
        <v>40385.760000000002</v>
      </c>
      <c r="E380">
        <v>0</v>
      </c>
      <c r="F380">
        <v>42520</v>
      </c>
      <c r="G380">
        <v>0</v>
      </c>
      <c r="H380">
        <v>40386</v>
      </c>
      <c r="I380">
        <v>0</v>
      </c>
      <c r="J380">
        <v>45770</v>
      </c>
      <c r="K380">
        <v>40790</v>
      </c>
      <c r="L380">
        <f>SUM(Table24[[#This Row],[NOV PYMT]:[MARCH PYMT]])</f>
        <v>209851.76</v>
      </c>
      <c r="M380">
        <v>74078.559999999998</v>
      </c>
      <c r="N380">
        <v>283930.32</v>
      </c>
    </row>
    <row r="381" spans="1:14" x14ac:dyDescent="0.3">
      <c r="A381">
        <v>5593</v>
      </c>
      <c r="B381" t="s">
        <v>393</v>
      </c>
      <c r="C381">
        <v>128576.5</v>
      </c>
      <c r="D381">
        <v>0</v>
      </c>
      <c r="E381">
        <v>0</v>
      </c>
      <c r="F381">
        <v>140191</v>
      </c>
      <c r="G381">
        <v>0</v>
      </c>
      <c r="H381">
        <v>70095</v>
      </c>
      <c r="I381">
        <v>0</v>
      </c>
      <c r="J381">
        <v>79441</v>
      </c>
      <c r="K381">
        <v>70797</v>
      </c>
      <c r="L381">
        <f>SUM(Table24[[#This Row],[NOV PYMT]:[MARCH PYMT]])</f>
        <v>360524</v>
      </c>
      <c r="M381">
        <v>128576.5</v>
      </c>
      <c r="N381">
        <v>489100.5</v>
      </c>
    </row>
    <row r="382" spans="1:14" x14ac:dyDescent="0.3">
      <c r="A382">
        <v>5607</v>
      </c>
      <c r="B382" t="s">
        <v>394</v>
      </c>
      <c r="C382">
        <v>1109382.47</v>
      </c>
      <c r="D382">
        <v>604797.11</v>
      </c>
      <c r="E382">
        <v>0</v>
      </c>
      <c r="F382">
        <v>636751</v>
      </c>
      <c r="G382">
        <v>0</v>
      </c>
      <c r="H382">
        <v>604797</v>
      </c>
      <c r="I382">
        <v>0</v>
      </c>
      <c r="J382">
        <v>685437</v>
      </c>
      <c r="K382">
        <v>610844</v>
      </c>
      <c r="L382">
        <f>SUM(Table24[[#This Row],[NOV PYMT]:[MARCH PYMT]])</f>
        <v>3142626.11</v>
      </c>
      <c r="M382">
        <v>1109382.47</v>
      </c>
      <c r="N382">
        <v>4252008.58</v>
      </c>
    </row>
    <row r="383" spans="1:14" x14ac:dyDescent="0.3">
      <c r="A383">
        <v>5614</v>
      </c>
      <c r="B383" t="s">
        <v>395</v>
      </c>
      <c r="C383">
        <v>18978.63</v>
      </c>
      <c r="D383">
        <v>10346.69</v>
      </c>
      <c r="E383">
        <v>0</v>
      </c>
      <c r="F383">
        <v>10894</v>
      </c>
      <c r="G383">
        <v>0</v>
      </c>
      <c r="H383">
        <v>10347</v>
      </c>
      <c r="I383">
        <v>0</v>
      </c>
      <c r="J383">
        <v>11725</v>
      </c>
      <c r="K383">
        <v>10451</v>
      </c>
      <c r="L383">
        <f>SUM(Table24[[#This Row],[NOV PYMT]:[MARCH PYMT]])</f>
        <v>53763.69</v>
      </c>
      <c r="M383">
        <v>18978.63</v>
      </c>
      <c r="N383">
        <v>72742.320000000007</v>
      </c>
    </row>
    <row r="384" spans="1:14" x14ac:dyDescent="0.3">
      <c r="A384">
        <v>3542</v>
      </c>
      <c r="B384" t="s">
        <v>396</v>
      </c>
      <c r="C384">
        <v>36500.29</v>
      </c>
      <c r="D384">
        <v>19898.599999999999</v>
      </c>
      <c r="E384">
        <v>0</v>
      </c>
      <c r="F384">
        <v>20949</v>
      </c>
      <c r="G384">
        <v>0</v>
      </c>
      <c r="H384">
        <v>19899</v>
      </c>
      <c r="I384">
        <v>0</v>
      </c>
      <c r="J384">
        <v>22552</v>
      </c>
      <c r="K384">
        <v>20097</v>
      </c>
      <c r="L384">
        <f>SUM(Table24[[#This Row],[NOV PYMT]:[MARCH PYMT]])</f>
        <v>103395.6</v>
      </c>
      <c r="M384">
        <v>36500.29</v>
      </c>
      <c r="N384">
        <v>139895.89000000001</v>
      </c>
    </row>
    <row r="385" spans="1:14" x14ac:dyDescent="0.3">
      <c r="A385">
        <v>5621</v>
      </c>
      <c r="B385" t="s">
        <v>397</v>
      </c>
      <c r="C385">
        <v>472487.83</v>
      </c>
      <c r="D385">
        <v>257582.86</v>
      </c>
      <c r="E385">
        <v>0</v>
      </c>
      <c r="F385">
        <v>271191</v>
      </c>
      <c r="G385">
        <v>0</v>
      </c>
      <c r="H385">
        <v>257583</v>
      </c>
      <c r="I385">
        <v>0</v>
      </c>
      <c r="J385">
        <v>291928</v>
      </c>
      <c r="K385">
        <v>260159</v>
      </c>
      <c r="L385">
        <f>SUM(Table24[[#This Row],[NOV PYMT]:[MARCH PYMT]])</f>
        <v>1338443.8599999999</v>
      </c>
      <c r="M385">
        <v>472487.83</v>
      </c>
      <c r="N385">
        <v>1810931.69</v>
      </c>
    </row>
    <row r="386" spans="1:14" x14ac:dyDescent="0.3">
      <c r="A386">
        <v>5628</v>
      </c>
      <c r="B386" t="s">
        <v>398</v>
      </c>
      <c r="C386">
        <v>95775.14</v>
      </c>
      <c r="D386">
        <v>52213.99</v>
      </c>
      <c r="E386">
        <v>0</v>
      </c>
      <c r="F386">
        <v>54972</v>
      </c>
      <c r="G386">
        <v>0</v>
      </c>
      <c r="H386">
        <v>52214</v>
      </c>
      <c r="I386">
        <v>0</v>
      </c>
      <c r="J386">
        <v>59176</v>
      </c>
      <c r="K386">
        <v>52736</v>
      </c>
      <c r="L386">
        <f>SUM(Table24[[#This Row],[NOV PYMT]:[MARCH PYMT]])</f>
        <v>271311.99</v>
      </c>
      <c r="M386">
        <v>95775.14</v>
      </c>
      <c r="N386">
        <v>367087.13</v>
      </c>
    </row>
    <row r="387" spans="1:14" x14ac:dyDescent="0.3">
      <c r="A387">
        <v>5642</v>
      </c>
      <c r="B387" t="s">
        <v>399</v>
      </c>
      <c r="C387">
        <v>202197.08</v>
      </c>
      <c r="D387">
        <v>111709.81</v>
      </c>
      <c r="E387">
        <v>0</v>
      </c>
      <c r="F387">
        <v>114655</v>
      </c>
      <c r="G387">
        <v>0</v>
      </c>
      <c r="H387">
        <v>110232</v>
      </c>
      <c r="I387">
        <v>0</v>
      </c>
      <c r="J387">
        <v>124929</v>
      </c>
      <c r="K387">
        <v>111334</v>
      </c>
      <c r="L387">
        <f>SUM(Table24[[#This Row],[NOV PYMT]:[MARCH PYMT]])</f>
        <v>572859.81000000006</v>
      </c>
      <c r="M387">
        <v>202197.08</v>
      </c>
      <c r="N387">
        <v>775056.89</v>
      </c>
    </row>
    <row r="388" spans="1:14" x14ac:dyDescent="0.3">
      <c r="A388">
        <v>5656</v>
      </c>
      <c r="B388" t="s">
        <v>400</v>
      </c>
      <c r="C388">
        <v>1557789.76</v>
      </c>
      <c r="D388">
        <v>851740.88</v>
      </c>
      <c r="E388">
        <v>0</v>
      </c>
      <c r="F388">
        <v>891763</v>
      </c>
      <c r="G388">
        <v>0</v>
      </c>
      <c r="H388">
        <v>849252</v>
      </c>
      <c r="I388">
        <v>0</v>
      </c>
      <c r="J388">
        <v>962487</v>
      </c>
      <c r="K388">
        <v>857744</v>
      </c>
      <c r="L388">
        <f>SUM(Table24[[#This Row],[NOV PYMT]:[MARCH PYMT]])</f>
        <v>4412986.88</v>
      </c>
      <c r="M388">
        <v>1557789.76</v>
      </c>
      <c r="N388">
        <v>5970776.6399999997</v>
      </c>
    </row>
    <row r="389" spans="1:14" x14ac:dyDescent="0.3">
      <c r="A389">
        <v>5663</v>
      </c>
      <c r="B389" t="s">
        <v>401</v>
      </c>
      <c r="C389">
        <v>654620.29</v>
      </c>
      <c r="D389">
        <v>386086.91000000003</v>
      </c>
      <c r="E389">
        <v>0</v>
      </c>
      <c r="F389">
        <v>375733</v>
      </c>
      <c r="G389">
        <v>0</v>
      </c>
      <c r="H389">
        <v>356877</v>
      </c>
      <c r="I389">
        <v>0</v>
      </c>
      <c r="J389">
        <v>404461</v>
      </c>
      <c r="K389">
        <v>360447</v>
      </c>
      <c r="L389">
        <f>SUM(Table24[[#This Row],[NOV PYMT]:[MARCH PYMT]])</f>
        <v>1883604.9100000001</v>
      </c>
      <c r="M389">
        <v>654620.29</v>
      </c>
      <c r="N389">
        <v>2538225.2000000002</v>
      </c>
    </row>
    <row r="390" spans="1:14" x14ac:dyDescent="0.3">
      <c r="A390">
        <v>5670</v>
      </c>
      <c r="B390" t="s">
        <v>402</v>
      </c>
      <c r="C390">
        <v>51477</v>
      </c>
      <c r="D390">
        <v>28063.38</v>
      </c>
      <c r="E390">
        <v>0</v>
      </c>
      <c r="F390">
        <v>29546</v>
      </c>
      <c r="G390">
        <v>0</v>
      </c>
      <c r="H390">
        <v>28063</v>
      </c>
      <c r="I390">
        <v>0</v>
      </c>
      <c r="J390">
        <v>31805</v>
      </c>
      <c r="K390">
        <v>28344</v>
      </c>
      <c r="L390">
        <f>SUM(Table24[[#This Row],[NOV PYMT]:[MARCH PYMT]])</f>
        <v>145821.38</v>
      </c>
      <c r="M390">
        <v>51477</v>
      </c>
      <c r="N390">
        <v>197298.38</v>
      </c>
    </row>
    <row r="391" spans="1:14" x14ac:dyDescent="0.3">
      <c r="A391">
        <v>3510</v>
      </c>
      <c r="B391" t="s">
        <v>403</v>
      </c>
      <c r="C391">
        <v>24309.53</v>
      </c>
      <c r="D391">
        <v>13253.35</v>
      </c>
      <c r="E391">
        <v>0</v>
      </c>
      <c r="F391">
        <v>13954</v>
      </c>
      <c r="G391">
        <v>0</v>
      </c>
      <c r="H391">
        <v>13253</v>
      </c>
      <c r="I391">
        <v>0</v>
      </c>
      <c r="J391">
        <v>15021</v>
      </c>
      <c r="K391">
        <v>13386</v>
      </c>
      <c r="L391">
        <f>SUM(Table24[[#This Row],[NOV PYMT]:[MARCH PYMT]])</f>
        <v>68867.350000000006</v>
      </c>
      <c r="M391">
        <v>24309.53</v>
      </c>
      <c r="N391">
        <v>93176.88</v>
      </c>
    </row>
    <row r="392" spans="1:14" x14ac:dyDescent="0.3">
      <c r="A392">
        <v>8149</v>
      </c>
      <c r="B392" s="3" t="s">
        <v>404</v>
      </c>
      <c r="C392">
        <v>39208.239999999998</v>
      </c>
      <c r="D392">
        <v>21375.09</v>
      </c>
      <c r="E392">
        <v>0</v>
      </c>
      <c r="F392">
        <v>22505</v>
      </c>
      <c r="G392">
        <v>0</v>
      </c>
      <c r="H392">
        <v>21375</v>
      </c>
      <c r="I392">
        <v>0</v>
      </c>
      <c r="J392">
        <v>24225</v>
      </c>
      <c r="K392">
        <v>21589</v>
      </c>
      <c r="L392">
        <f>SUM(Table24[[#This Row],[NOV PYMT]:[MARCH PYMT]])</f>
        <v>111069.09</v>
      </c>
      <c r="M392">
        <v>39208.239999999998</v>
      </c>
      <c r="N392">
        <v>150277.32999999999</v>
      </c>
    </row>
    <row r="393" spans="1:14" x14ac:dyDescent="0.3">
      <c r="A393">
        <v>5726</v>
      </c>
      <c r="B393" t="s">
        <v>405</v>
      </c>
      <c r="C393">
        <v>77080.5</v>
      </c>
      <c r="D393">
        <v>42022.28</v>
      </c>
      <c r="E393">
        <v>0</v>
      </c>
      <c r="F393">
        <v>44243</v>
      </c>
      <c r="G393">
        <v>0</v>
      </c>
      <c r="H393">
        <v>42022</v>
      </c>
      <c r="I393">
        <v>0</v>
      </c>
      <c r="J393">
        <v>47625</v>
      </c>
      <c r="K393">
        <v>42443</v>
      </c>
      <c r="L393">
        <f>SUM(Table24[[#This Row],[NOV PYMT]:[MARCH PYMT]])</f>
        <v>218355.28</v>
      </c>
      <c r="M393">
        <v>77080.5</v>
      </c>
      <c r="N393">
        <v>295435.78000000003</v>
      </c>
    </row>
    <row r="394" spans="1:14" x14ac:dyDescent="0.3">
      <c r="A394">
        <v>5733</v>
      </c>
      <c r="B394" t="s">
        <v>406</v>
      </c>
      <c r="C394">
        <v>115834.75</v>
      </c>
      <c r="D394">
        <v>63147.9</v>
      </c>
      <c r="E394">
        <v>0</v>
      </c>
      <c r="F394">
        <v>66485</v>
      </c>
      <c r="G394">
        <v>0</v>
      </c>
      <c r="H394">
        <v>63147</v>
      </c>
      <c r="I394">
        <v>0</v>
      </c>
      <c r="J394">
        <v>71568</v>
      </c>
      <c r="K394">
        <v>63779</v>
      </c>
      <c r="L394">
        <f>SUM(Table24[[#This Row],[NOV PYMT]:[MARCH PYMT]])</f>
        <v>328126.90000000002</v>
      </c>
      <c r="M394">
        <v>115834.75</v>
      </c>
      <c r="N394">
        <v>443961.65</v>
      </c>
    </row>
    <row r="395" spans="1:14" x14ac:dyDescent="0.3">
      <c r="A395">
        <v>5740</v>
      </c>
      <c r="B395" t="s">
        <v>407</v>
      </c>
      <c r="C395">
        <v>14264.72</v>
      </c>
      <c r="D395">
        <v>7776.2</v>
      </c>
      <c r="E395">
        <v>0</v>
      </c>
      <c r="F395">
        <v>8188</v>
      </c>
      <c r="G395">
        <v>0</v>
      </c>
      <c r="H395">
        <v>7776</v>
      </c>
      <c r="I395">
        <v>0</v>
      </c>
      <c r="J395">
        <v>8812</v>
      </c>
      <c r="K395">
        <v>7855</v>
      </c>
      <c r="L395">
        <f>SUM(Table24[[#This Row],[NOV PYMT]:[MARCH PYMT]])</f>
        <v>40407.199999999997</v>
      </c>
      <c r="M395">
        <v>14264.72</v>
      </c>
      <c r="N395">
        <v>54671.92</v>
      </c>
    </row>
    <row r="396" spans="1:14" x14ac:dyDescent="0.3">
      <c r="A396">
        <v>5747</v>
      </c>
      <c r="B396" t="s">
        <v>408</v>
      </c>
      <c r="C396">
        <v>471002.86</v>
      </c>
      <c r="D396">
        <v>256774.39999999999</v>
      </c>
      <c r="E396">
        <v>0</v>
      </c>
      <c r="F396">
        <v>270341</v>
      </c>
      <c r="G396">
        <v>0</v>
      </c>
      <c r="H396">
        <v>256775</v>
      </c>
      <c r="I396">
        <v>0</v>
      </c>
      <c r="J396">
        <v>291011</v>
      </c>
      <c r="K396">
        <v>259340</v>
      </c>
      <c r="L396">
        <f>SUM(Table24[[#This Row],[NOV PYMT]:[MARCH PYMT]])</f>
        <v>1334241.3999999999</v>
      </c>
      <c r="M396">
        <v>471002.86</v>
      </c>
      <c r="N396">
        <v>1805244.2599999998</v>
      </c>
    </row>
    <row r="397" spans="1:14" x14ac:dyDescent="0.3">
      <c r="A397">
        <v>5754</v>
      </c>
      <c r="B397" t="s">
        <v>409</v>
      </c>
      <c r="C397">
        <v>194880.22</v>
      </c>
      <c r="D397">
        <v>106241.02</v>
      </c>
      <c r="E397">
        <v>0</v>
      </c>
      <c r="F397">
        <v>111854</v>
      </c>
      <c r="G397">
        <v>0</v>
      </c>
      <c r="H397">
        <v>106241</v>
      </c>
      <c r="I397">
        <v>0</v>
      </c>
      <c r="J397">
        <v>120407</v>
      </c>
      <c r="K397">
        <v>107301</v>
      </c>
      <c r="L397">
        <f>SUM(Table24[[#This Row],[NOV PYMT]:[MARCH PYMT]])</f>
        <v>552044.02</v>
      </c>
      <c r="M397">
        <v>194880.22</v>
      </c>
      <c r="N397">
        <v>746924.24</v>
      </c>
    </row>
    <row r="398" spans="1:14" x14ac:dyDescent="0.3">
      <c r="A398">
        <v>126</v>
      </c>
      <c r="B398" t="s">
        <v>410</v>
      </c>
      <c r="C398">
        <v>113523.8</v>
      </c>
      <c r="D398">
        <v>61888.98</v>
      </c>
      <c r="E398">
        <v>0</v>
      </c>
      <c r="F398">
        <v>65160</v>
      </c>
      <c r="G398">
        <v>0</v>
      </c>
      <c r="H398">
        <v>61889</v>
      </c>
      <c r="I398">
        <v>0</v>
      </c>
      <c r="J398">
        <v>70140</v>
      </c>
      <c r="K398">
        <v>62508</v>
      </c>
      <c r="L398">
        <f>SUM(Table24[[#This Row],[NOV PYMT]:[MARCH PYMT]])</f>
        <v>321585.98</v>
      </c>
      <c r="M398">
        <v>113523.8</v>
      </c>
      <c r="N398">
        <v>435109.77999999997</v>
      </c>
    </row>
    <row r="399" spans="1:14" x14ac:dyDescent="0.3">
      <c r="A399">
        <v>8131</v>
      </c>
      <c r="B399" s="3" t="s">
        <v>411</v>
      </c>
      <c r="C399">
        <v>21872.58</v>
      </c>
      <c r="D399">
        <v>11294</v>
      </c>
      <c r="E399">
        <v>0</v>
      </c>
      <c r="F399">
        <v>12554</v>
      </c>
      <c r="G399">
        <v>0</v>
      </c>
      <c r="H399">
        <v>11924</v>
      </c>
      <c r="I399">
        <v>0</v>
      </c>
      <c r="J399">
        <v>13514</v>
      </c>
      <c r="K399">
        <v>12044</v>
      </c>
      <c r="L399">
        <f>SUM(Table24[[#This Row],[NOV PYMT]:[MARCH PYMT]])</f>
        <v>61330</v>
      </c>
      <c r="M399">
        <v>21872.58</v>
      </c>
      <c r="N399">
        <v>83202.58</v>
      </c>
    </row>
    <row r="400" spans="1:14" x14ac:dyDescent="0.3">
      <c r="A400">
        <v>5780</v>
      </c>
      <c r="B400" t="s">
        <v>412</v>
      </c>
      <c r="C400">
        <v>71555.61</v>
      </c>
      <c r="D400">
        <v>39009.25</v>
      </c>
      <c r="E400">
        <v>0</v>
      </c>
      <c r="F400">
        <v>41071</v>
      </c>
      <c r="G400">
        <v>0</v>
      </c>
      <c r="H400">
        <v>39009</v>
      </c>
      <c r="I400">
        <v>0</v>
      </c>
      <c r="J400">
        <v>44210</v>
      </c>
      <c r="K400">
        <v>39399</v>
      </c>
      <c r="L400">
        <f>SUM(Table24[[#This Row],[NOV PYMT]:[MARCH PYMT]])</f>
        <v>202698.25</v>
      </c>
      <c r="M400">
        <v>71555.61</v>
      </c>
      <c r="N400">
        <v>274253.86</v>
      </c>
    </row>
    <row r="401" spans="1:14" x14ac:dyDescent="0.3">
      <c r="A401">
        <v>4375</v>
      </c>
      <c r="B401" t="s">
        <v>413</v>
      </c>
      <c r="C401">
        <v>62582.79</v>
      </c>
      <c r="D401">
        <v>34118.29</v>
      </c>
      <c r="E401">
        <v>0</v>
      </c>
      <c r="F401">
        <v>35921</v>
      </c>
      <c r="G401">
        <v>0</v>
      </c>
      <c r="H401">
        <v>34118</v>
      </c>
      <c r="I401">
        <v>0</v>
      </c>
      <c r="J401">
        <v>38667</v>
      </c>
      <c r="K401">
        <v>34460</v>
      </c>
      <c r="L401">
        <f>SUM(Table24[[#This Row],[NOV PYMT]:[MARCH PYMT]])</f>
        <v>177284.29</v>
      </c>
      <c r="M401">
        <v>62582.79</v>
      </c>
      <c r="N401">
        <v>239867.08000000002</v>
      </c>
    </row>
    <row r="402" spans="1:14" x14ac:dyDescent="0.3">
      <c r="A402">
        <v>5810</v>
      </c>
      <c r="B402" t="s">
        <v>414</v>
      </c>
      <c r="C402">
        <v>44969.13</v>
      </c>
      <c r="D402">
        <v>24516.62</v>
      </c>
      <c r="E402">
        <v>0</v>
      </c>
      <c r="F402">
        <v>25811</v>
      </c>
      <c r="G402">
        <v>0</v>
      </c>
      <c r="H402">
        <v>24517</v>
      </c>
      <c r="I402">
        <v>0</v>
      </c>
      <c r="J402">
        <v>27785</v>
      </c>
      <c r="K402">
        <v>24763</v>
      </c>
      <c r="L402">
        <f>SUM(Table24[[#This Row],[NOV PYMT]:[MARCH PYMT]])</f>
        <v>127392.62</v>
      </c>
      <c r="M402">
        <v>44969.13</v>
      </c>
      <c r="N402">
        <v>172361.75</v>
      </c>
    </row>
    <row r="403" spans="1:14" x14ac:dyDescent="0.3">
      <c r="A403">
        <v>5817</v>
      </c>
      <c r="B403" t="s">
        <v>415</v>
      </c>
      <c r="C403">
        <v>51243.01</v>
      </c>
      <c r="D403">
        <v>27935.23</v>
      </c>
      <c r="E403">
        <v>0</v>
      </c>
      <c r="F403">
        <v>29411</v>
      </c>
      <c r="G403">
        <v>0</v>
      </c>
      <c r="H403">
        <v>27935</v>
      </c>
      <c r="I403">
        <v>0</v>
      </c>
      <c r="J403">
        <v>31661</v>
      </c>
      <c r="K403">
        <v>28214</v>
      </c>
      <c r="L403">
        <f>SUM(Table24[[#This Row],[NOV PYMT]:[MARCH PYMT]])</f>
        <v>145156.22999999998</v>
      </c>
      <c r="M403">
        <v>51243.01</v>
      </c>
      <c r="N403">
        <v>196399.24</v>
      </c>
    </row>
    <row r="404" spans="1:14" x14ac:dyDescent="0.3">
      <c r="A404">
        <v>5824</v>
      </c>
      <c r="B404" t="s">
        <v>416</v>
      </c>
      <c r="C404">
        <v>283379.5</v>
      </c>
      <c r="D404">
        <v>158069.71</v>
      </c>
      <c r="E404">
        <v>0</v>
      </c>
      <c r="F404">
        <v>159261</v>
      </c>
      <c r="G404">
        <v>0</v>
      </c>
      <c r="H404">
        <v>154489</v>
      </c>
      <c r="I404">
        <v>0</v>
      </c>
      <c r="J404">
        <v>175087</v>
      </c>
      <c r="K404">
        <v>156036</v>
      </c>
      <c r="L404">
        <f>SUM(Table24[[#This Row],[NOV PYMT]:[MARCH PYMT]])</f>
        <v>802942.71</v>
      </c>
      <c r="M404">
        <v>283379.5</v>
      </c>
      <c r="N404">
        <v>1086322.21</v>
      </c>
    </row>
    <row r="405" spans="1:14" x14ac:dyDescent="0.3">
      <c r="A405">
        <v>5859</v>
      </c>
      <c r="B405" t="s">
        <v>417</v>
      </c>
      <c r="C405">
        <v>142349.24</v>
      </c>
      <c r="D405">
        <v>80078.12</v>
      </c>
      <c r="E405">
        <v>0</v>
      </c>
      <c r="F405">
        <v>84309</v>
      </c>
      <c r="G405">
        <v>0</v>
      </c>
      <c r="H405">
        <v>72656</v>
      </c>
      <c r="I405">
        <v>0</v>
      </c>
      <c r="J405">
        <v>87951</v>
      </c>
      <c r="K405">
        <v>78379</v>
      </c>
      <c r="L405">
        <f>SUM(Table24[[#This Row],[NOV PYMT]:[MARCH PYMT]])</f>
        <v>403373.12</v>
      </c>
      <c r="M405">
        <v>142349.24</v>
      </c>
      <c r="N405">
        <v>545722.36</v>
      </c>
    </row>
    <row r="406" spans="1:14" x14ac:dyDescent="0.3">
      <c r="A406">
        <v>5852</v>
      </c>
      <c r="B406" t="s">
        <v>418</v>
      </c>
      <c r="C406">
        <v>77162.5</v>
      </c>
      <c r="D406">
        <v>42065.83</v>
      </c>
      <c r="E406">
        <v>0</v>
      </c>
      <c r="F406">
        <v>39340</v>
      </c>
      <c r="G406">
        <v>0</v>
      </c>
      <c r="H406">
        <v>47014</v>
      </c>
      <c r="I406">
        <v>0</v>
      </c>
      <c r="J406">
        <v>47675</v>
      </c>
      <c r="K406">
        <v>42487</v>
      </c>
      <c r="L406">
        <f>SUM(Table24[[#This Row],[NOV PYMT]:[MARCH PYMT]])</f>
        <v>218581.83000000002</v>
      </c>
      <c r="M406">
        <v>77162.5</v>
      </c>
      <c r="N406">
        <v>295744.33</v>
      </c>
    </row>
    <row r="407" spans="1:14" x14ac:dyDescent="0.3">
      <c r="A407">
        <v>8123</v>
      </c>
      <c r="B407" s="2" t="s">
        <v>419</v>
      </c>
      <c r="C407">
        <v>54535.94</v>
      </c>
      <c r="D407">
        <v>28162</v>
      </c>
      <c r="E407">
        <v>0</v>
      </c>
      <c r="F407">
        <v>31303</v>
      </c>
      <c r="G407">
        <v>0</v>
      </c>
      <c r="H407">
        <v>29732</v>
      </c>
      <c r="I407">
        <v>0</v>
      </c>
      <c r="J407">
        <v>33697</v>
      </c>
      <c r="K407">
        <v>30031</v>
      </c>
      <c r="L407">
        <f>SUM(Table24[[#This Row],[NOV PYMT]:[MARCH PYMT]])</f>
        <v>152925</v>
      </c>
      <c r="M407">
        <v>54535.94</v>
      </c>
      <c r="N407">
        <v>207460.94</v>
      </c>
    </row>
    <row r="408" spans="1:14" x14ac:dyDescent="0.3">
      <c r="A408">
        <v>238</v>
      </c>
      <c r="B408" t="s">
        <v>420</v>
      </c>
      <c r="C408">
        <v>130508.47</v>
      </c>
      <c r="D408">
        <v>71147.740000000005</v>
      </c>
      <c r="E408">
        <v>0</v>
      </c>
      <c r="F408">
        <v>74907</v>
      </c>
      <c r="G408">
        <v>0</v>
      </c>
      <c r="H408">
        <v>71148</v>
      </c>
      <c r="I408">
        <v>0</v>
      </c>
      <c r="J408">
        <v>80633</v>
      </c>
      <c r="K408">
        <v>71859</v>
      </c>
      <c r="L408">
        <f>SUM(Table24[[#This Row],[NOV PYMT]:[MARCH PYMT]])</f>
        <v>369694.74</v>
      </c>
      <c r="M408">
        <v>130508.47</v>
      </c>
      <c r="N408">
        <v>500203.20999999996</v>
      </c>
    </row>
    <row r="409" spans="1:14" x14ac:dyDescent="0.3">
      <c r="A409">
        <v>5866</v>
      </c>
      <c r="B409" t="s">
        <v>421</v>
      </c>
      <c r="C409">
        <v>149079.10999999999</v>
      </c>
      <c r="D409">
        <v>81273.759999999995</v>
      </c>
      <c r="E409">
        <v>0</v>
      </c>
      <c r="F409">
        <v>85568</v>
      </c>
      <c r="G409">
        <v>0</v>
      </c>
      <c r="H409">
        <v>81274</v>
      </c>
      <c r="I409">
        <v>0</v>
      </c>
      <c r="J409">
        <v>92110</v>
      </c>
      <c r="K409">
        <v>82087</v>
      </c>
      <c r="L409">
        <f>SUM(Table24[[#This Row],[NOV PYMT]:[MARCH PYMT]])</f>
        <v>422312.76</v>
      </c>
      <c r="M409">
        <v>149079.10999999999</v>
      </c>
      <c r="N409">
        <v>571391.87</v>
      </c>
    </row>
    <row r="410" spans="1:14" x14ac:dyDescent="0.3">
      <c r="A410">
        <v>5901</v>
      </c>
      <c r="B410" t="s">
        <v>422</v>
      </c>
      <c r="C410">
        <v>930430.94</v>
      </c>
      <c r="D410">
        <v>507239.12</v>
      </c>
      <c r="E410">
        <v>0</v>
      </c>
      <c r="F410">
        <v>534038</v>
      </c>
      <c r="G410">
        <v>0</v>
      </c>
      <c r="H410">
        <v>507239</v>
      </c>
      <c r="I410">
        <v>0</v>
      </c>
      <c r="J410">
        <v>574871</v>
      </c>
      <c r="K410">
        <v>512312</v>
      </c>
      <c r="L410">
        <f>SUM(Table24[[#This Row],[NOV PYMT]:[MARCH PYMT]])</f>
        <v>2635699.12</v>
      </c>
      <c r="M410">
        <v>930430.94</v>
      </c>
      <c r="N410">
        <v>3566130.06</v>
      </c>
    </row>
    <row r="411" spans="1:14" x14ac:dyDescent="0.3">
      <c r="A411">
        <v>5985</v>
      </c>
      <c r="B411" t="s">
        <v>423</v>
      </c>
      <c r="C411">
        <v>162871.84</v>
      </c>
      <c r="D411">
        <v>88792.79</v>
      </c>
      <c r="E411">
        <v>0</v>
      </c>
      <c r="F411">
        <v>93485</v>
      </c>
      <c r="G411">
        <v>0</v>
      </c>
      <c r="H411">
        <v>88792</v>
      </c>
      <c r="I411">
        <v>0</v>
      </c>
      <c r="J411">
        <v>100632</v>
      </c>
      <c r="K411">
        <v>89682</v>
      </c>
      <c r="L411">
        <f>SUM(Table24[[#This Row],[NOV PYMT]:[MARCH PYMT]])</f>
        <v>461383.79</v>
      </c>
      <c r="M411">
        <v>162871.84</v>
      </c>
      <c r="N411">
        <v>624255.63</v>
      </c>
    </row>
    <row r="412" spans="1:14" x14ac:dyDescent="0.3">
      <c r="A412">
        <v>5992</v>
      </c>
      <c r="B412" t="s">
        <v>424</v>
      </c>
      <c r="C412">
        <v>77247.5</v>
      </c>
      <c r="D412">
        <v>42113</v>
      </c>
      <c r="E412">
        <v>0</v>
      </c>
      <c r="F412">
        <v>44338</v>
      </c>
      <c r="G412">
        <v>0</v>
      </c>
      <c r="H412">
        <v>42113</v>
      </c>
      <c r="I412">
        <v>0</v>
      </c>
      <c r="J412">
        <v>47728</v>
      </c>
      <c r="K412">
        <v>42534</v>
      </c>
      <c r="L412">
        <f>SUM(Table24[[#This Row],[NOV PYMT]:[MARCH PYMT]])</f>
        <v>218826</v>
      </c>
      <c r="M412">
        <v>77247.5</v>
      </c>
      <c r="N412">
        <v>296073.5</v>
      </c>
    </row>
    <row r="413" spans="1:14" x14ac:dyDescent="0.3">
      <c r="A413">
        <v>6964</v>
      </c>
      <c r="B413" t="s">
        <v>425</v>
      </c>
      <c r="C413">
        <v>621882.93000000005</v>
      </c>
      <c r="D413">
        <v>339029.25</v>
      </c>
      <c r="E413">
        <v>0</v>
      </c>
      <c r="F413">
        <v>356941</v>
      </c>
      <c r="G413">
        <v>0</v>
      </c>
      <c r="H413">
        <v>339029</v>
      </c>
      <c r="I413">
        <v>0</v>
      </c>
      <c r="J413">
        <v>384233</v>
      </c>
      <c r="K413">
        <v>342421</v>
      </c>
      <c r="L413">
        <f>SUM(Table24[[#This Row],[NOV PYMT]:[MARCH PYMT]])</f>
        <v>1761653.25</v>
      </c>
      <c r="M413">
        <v>621882.93000000005</v>
      </c>
      <c r="N413">
        <v>2383536.1800000002</v>
      </c>
    </row>
    <row r="414" spans="1:14" x14ac:dyDescent="0.3">
      <c r="A414">
        <v>6022</v>
      </c>
      <c r="B414" t="s">
        <v>426</v>
      </c>
      <c r="C414">
        <v>28095.45</v>
      </c>
      <c r="D414">
        <v>15316.77</v>
      </c>
      <c r="E414">
        <v>0</v>
      </c>
      <c r="F414">
        <v>16125</v>
      </c>
      <c r="G414">
        <v>0</v>
      </c>
      <c r="H414">
        <v>15317</v>
      </c>
      <c r="I414">
        <v>0</v>
      </c>
      <c r="J414">
        <v>17360</v>
      </c>
      <c r="K414">
        <v>15469</v>
      </c>
      <c r="L414">
        <f>SUM(Table24[[#This Row],[NOV PYMT]:[MARCH PYMT]])</f>
        <v>79587.77</v>
      </c>
      <c r="M414">
        <v>28095.45</v>
      </c>
      <c r="N414">
        <v>107683.22</v>
      </c>
    </row>
    <row r="415" spans="1:14" x14ac:dyDescent="0.3">
      <c r="A415">
        <v>6027</v>
      </c>
      <c r="B415" t="s">
        <v>427</v>
      </c>
      <c r="C415">
        <v>97003.12</v>
      </c>
      <c r="D415">
        <v>52883.27</v>
      </c>
      <c r="E415">
        <v>0</v>
      </c>
      <c r="F415">
        <v>55678</v>
      </c>
      <c r="G415">
        <v>0</v>
      </c>
      <c r="H415">
        <v>52883</v>
      </c>
      <c r="I415">
        <v>0</v>
      </c>
      <c r="J415">
        <v>59934</v>
      </c>
      <c r="K415">
        <v>53413</v>
      </c>
      <c r="L415">
        <f>SUM(Table24[[#This Row],[NOV PYMT]:[MARCH PYMT]])</f>
        <v>274791.27</v>
      </c>
      <c r="M415">
        <v>97003.12</v>
      </c>
      <c r="N415">
        <v>371794.39</v>
      </c>
    </row>
    <row r="416" spans="1:14" x14ac:dyDescent="0.3">
      <c r="A416">
        <v>6069</v>
      </c>
      <c r="B416" t="s">
        <v>428</v>
      </c>
      <c r="C416">
        <v>-5874.43</v>
      </c>
      <c r="D416">
        <v>2552.54</v>
      </c>
      <c r="E416">
        <v>0</v>
      </c>
      <c r="F416">
        <v>0</v>
      </c>
      <c r="G416">
        <v>0</v>
      </c>
      <c r="H416">
        <v>1057</v>
      </c>
      <c r="I416">
        <v>0</v>
      </c>
      <c r="J416">
        <v>1198</v>
      </c>
      <c r="K416">
        <v>1068</v>
      </c>
      <c r="L416">
        <f>SUM(Table24[[#This Row],[NOV PYMT]:[MARCH PYMT]])</f>
        <v>5875.54</v>
      </c>
      <c r="M416">
        <v>-5875.54</v>
      </c>
      <c r="N416">
        <v>0</v>
      </c>
    </row>
    <row r="417" spans="1:14" x14ac:dyDescent="0.3">
      <c r="A417">
        <v>6104</v>
      </c>
      <c r="B417" t="s">
        <v>429</v>
      </c>
      <c r="C417">
        <v>16829.669999999998</v>
      </c>
      <c r="D417">
        <v>9175.7000000000007</v>
      </c>
      <c r="E417">
        <v>0</v>
      </c>
      <c r="F417">
        <v>9661</v>
      </c>
      <c r="G417">
        <v>0</v>
      </c>
      <c r="H417">
        <v>9175</v>
      </c>
      <c r="I417">
        <v>0</v>
      </c>
      <c r="J417">
        <v>10400</v>
      </c>
      <c r="K417">
        <v>9268</v>
      </c>
      <c r="L417">
        <f>SUM(Table24[[#This Row],[NOV PYMT]:[MARCH PYMT]])</f>
        <v>47679.7</v>
      </c>
      <c r="M417">
        <v>16829.669999999998</v>
      </c>
      <c r="N417">
        <v>64509.369999999995</v>
      </c>
    </row>
    <row r="418" spans="1:14" x14ac:dyDescent="0.3">
      <c r="A418">
        <v>6113</v>
      </c>
      <c r="B418" t="s">
        <v>430</v>
      </c>
      <c r="C418">
        <v>158971.91</v>
      </c>
      <c r="D418">
        <v>86666.96</v>
      </c>
      <c r="E418">
        <v>0</v>
      </c>
      <c r="F418">
        <v>91246</v>
      </c>
      <c r="G418">
        <v>0</v>
      </c>
      <c r="H418">
        <v>86667</v>
      </c>
      <c r="I418">
        <v>0</v>
      </c>
      <c r="J418">
        <v>98222</v>
      </c>
      <c r="K418">
        <v>87534</v>
      </c>
      <c r="L418">
        <f>SUM(Table24[[#This Row],[NOV PYMT]:[MARCH PYMT]])</f>
        <v>450335.96</v>
      </c>
      <c r="M418">
        <v>158971.91</v>
      </c>
      <c r="N418">
        <v>609307.87</v>
      </c>
    </row>
    <row r="419" spans="1:14" x14ac:dyDescent="0.3">
      <c r="A419">
        <v>6083</v>
      </c>
      <c r="B419" t="s">
        <v>431</v>
      </c>
      <c r="C419">
        <v>365706.9</v>
      </c>
      <c r="D419">
        <v>199369.36</v>
      </c>
      <c r="E419">
        <v>0</v>
      </c>
      <c r="F419">
        <v>209903</v>
      </c>
      <c r="G419">
        <v>0</v>
      </c>
      <c r="H419">
        <v>199370</v>
      </c>
      <c r="I419">
        <v>0</v>
      </c>
      <c r="J419">
        <v>225951</v>
      </c>
      <c r="K419">
        <v>201363</v>
      </c>
      <c r="L419">
        <f>SUM(Table24[[#This Row],[NOV PYMT]:[MARCH PYMT]])</f>
        <v>1035956.36</v>
      </c>
      <c r="M419">
        <v>365706.9</v>
      </c>
      <c r="N419">
        <v>1401663.26</v>
      </c>
    </row>
    <row r="420" spans="1:14" x14ac:dyDescent="0.3">
      <c r="A420">
        <v>6118</v>
      </c>
      <c r="B420" t="s">
        <v>432</v>
      </c>
      <c r="C420">
        <v>87601.3</v>
      </c>
      <c r="D420">
        <v>47043.71</v>
      </c>
      <c r="E420">
        <v>0</v>
      </c>
      <c r="F420">
        <v>50958</v>
      </c>
      <c r="G420">
        <v>0</v>
      </c>
      <c r="H420">
        <v>47758</v>
      </c>
      <c r="I420">
        <v>0</v>
      </c>
      <c r="J420">
        <v>54126</v>
      </c>
      <c r="K420">
        <v>48236</v>
      </c>
      <c r="L420">
        <f>SUM(Table24[[#This Row],[NOV PYMT]:[MARCH PYMT]])</f>
        <v>248121.71</v>
      </c>
      <c r="M420">
        <v>87601.3</v>
      </c>
      <c r="N420">
        <v>335723.01</v>
      </c>
    </row>
    <row r="421" spans="1:14" x14ac:dyDescent="0.3">
      <c r="A421">
        <v>6125</v>
      </c>
      <c r="B421" t="s">
        <v>433</v>
      </c>
      <c r="C421">
        <v>566893</v>
      </c>
      <c r="D421">
        <v>309073.19</v>
      </c>
      <c r="E421">
        <v>0</v>
      </c>
      <c r="F421">
        <v>325402</v>
      </c>
      <c r="G421">
        <v>0</v>
      </c>
      <c r="H421">
        <v>309074</v>
      </c>
      <c r="I421">
        <v>0</v>
      </c>
      <c r="J421">
        <v>350283</v>
      </c>
      <c r="K421">
        <v>312058</v>
      </c>
      <c r="L421">
        <f>SUM(Table24[[#This Row],[NOV PYMT]:[MARCH PYMT]])</f>
        <v>1605890.19</v>
      </c>
      <c r="M421">
        <v>566893</v>
      </c>
      <c r="N421">
        <v>2172783.19</v>
      </c>
    </row>
    <row r="422" spans="1:14" x14ac:dyDescent="0.3">
      <c r="A422">
        <v>6174</v>
      </c>
      <c r="B422" t="s">
        <v>434</v>
      </c>
      <c r="C422">
        <v>2057050.07</v>
      </c>
      <c r="D422">
        <v>1121624.8500000001</v>
      </c>
      <c r="E422">
        <v>0</v>
      </c>
      <c r="F422">
        <v>1180681</v>
      </c>
      <c r="G422">
        <v>0</v>
      </c>
      <c r="H422">
        <v>1121432</v>
      </c>
      <c r="I422">
        <v>0</v>
      </c>
      <c r="J422">
        <v>1270956</v>
      </c>
      <c r="K422">
        <v>1132645</v>
      </c>
      <c r="L422">
        <f>SUM(Table24[[#This Row],[NOV PYMT]:[MARCH PYMT]])</f>
        <v>5827338.8499999996</v>
      </c>
      <c r="M422">
        <v>2057050.07</v>
      </c>
      <c r="N422">
        <v>7884388.9199999999</v>
      </c>
    </row>
    <row r="423" spans="1:14" x14ac:dyDescent="0.3">
      <c r="A423">
        <v>6181</v>
      </c>
      <c r="B423" t="s">
        <v>435</v>
      </c>
      <c r="C423">
        <v>697052.47</v>
      </c>
      <c r="D423">
        <v>380008.1</v>
      </c>
      <c r="E423">
        <v>0</v>
      </c>
      <c r="F423">
        <v>400085</v>
      </c>
      <c r="G423">
        <v>0</v>
      </c>
      <c r="H423">
        <v>380008</v>
      </c>
      <c r="I423">
        <v>0</v>
      </c>
      <c r="J423">
        <v>430676</v>
      </c>
      <c r="K423">
        <v>383808</v>
      </c>
      <c r="L423">
        <f>SUM(Table24[[#This Row],[NOV PYMT]:[MARCH PYMT]])</f>
        <v>1974585.1</v>
      </c>
      <c r="M423">
        <v>697052.47</v>
      </c>
      <c r="N423">
        <v>2671637.5700000003</v>
      </c>
    </row>
    <row r="424" spans="1:14" x14ac:dyDescent="0.3">
      <c r="A424">
        <v>6195</v>
      </c>
      <c r="B424" t="s">
        <v>436</v>
      </c>
      <c r="C424">
        <v>269525.77</v>
      </c>
      <c r="D424">
        <v>146936.57</v>
      </c>
      <c r="E424">
        <v>0</v>
      </c>
      <c r="F424">
        <v>154700</v>
      </c>
      <c r="G424">
        <v>0</v>
      </c>
      <c r="H424">
        <v>146937</v>
      </c>
      <c r="I424">
        <v>0</v>
      </c>
      <c r="J424">
        <v>166527</v>
      </c>
      <c r="K424">
        <v>148406</v>
      </c>
      <c r="L424">
        <f>SUM(Table24[[#This Row],[NOV PYMT]:[MARCH PYMT]])</f>
        <v>763506.57000000007</v>
      </c>
      <c r="M424">
        <v>269525.77</v>
      </c>
      <c r="N424">
        <v>1033032.3400000001</v>
      </c>
    </row>
    <row r="425" spans="1:14" x14ac:dyDescent="0.3">
      <c r="A425">
        <v>6216</v>
      </c>
      <c r="B425" t="s">
        <v>437</v>
      </c>
      <c r="C425">
        <v>262948.90000000002</v>
      </c>
      <c r="D425">
        <v>143349.38</v>
      </c>
      <c r="E425">
        <v>0</v>
      </c>
      <c r="F425">
        <v>150924</v>
      </c>
      <c r="G425">
        <v>0</v>
      </c>
      <c r="H425">
        <v>143349</v>
      </c>
      <c r="I425">
        <v>0</v>
      </c>
      <c r="J425">
        <v>162461</v>
      </c>
      <c r="K425">
        <v>144782</v>
      </c>
      <c r="L425">
        <f>SUM(Table24[[#This Row],[NOV PYMT]:[MARCH PYMT]])</f>
        <v>744865.38</v>
      </c>
      <c r="M425">
        <v>262948.90000000002</v>
      </c>
      <c r="N425">
        <v>1007814.28</v>
      </c>
    </row>
    <row r="426" spans="1:14" x14ac:dyDescent="0.3">
      <c r="A426">
        <v>6223</v>
      </c>
      <c r="B426" t="s">
        <v>438</v>
      </c>
      <c r="C426">
        <v>1219551.33</v>
      </c>
      <c r="D426">
        <v>667011.66</v>
      </c>
      <c r="E426">
        <v>0</v>
      </c>
      <c r="F426">
        <v>699919</v>
      </c>
      <c r="G426">
        <v>0</v>
      </c>
      <c r="H426">
        <v>665846</v>
      </c>
      <c r="I426">
        <v>0</v>
      </c>
      <c r="J426">
        <v>754624</v>
      </c>
      <c r="K426">
        <v>667422</v>
      </c>
      <c r="L426">
        <f>SUM(Table24[[#This Row],[NOV PYMT]:[MARCH PYMT]])</f>
        <v>3454822.66</v>
      </c>
      <c r="M426">
        <v>1219551.33</v>
      </c>
      <c r="N426">
        <v>4674373.99</v>
      </c>
    </row>
    <row r="427" spans="1:14" x14ac:dyDescent="0.3">
      <c r="A427">
        <v>6230</v>
      </c>
      <c r="B427" t="s">
        <v>439</v>
      </c>
      <c r="C427">
        <v>63528.77</v>
      </c>
      <c r="D427">
        <v>34633.57</v>
      </c>
      <c r="E427">
        <v>0</v>
      </c>
      <c r="F427">
        <v>36463</v>
      </c>
      <c r="G427">
        <v>0</v>
      </c>
      <c r="H427">
        <v>34633</v>
      </c>
      <c r="I427">
        <v>0</v>
      </c>
      <c r="J427">
        <v>39252</v>
      </c>
      <c r="K427">
        <v>34980</v>
      </c>
      <c r="L427">
        <f>SUM(Table24[[#This Row],[NOV PYMT]:[MARCH PYMT]])</f>
        <v>179961.57</v>
      </c>
      <c r="M427">
        <v>63528.77</v>
      </c>
      <c r="N427">
        <v>243490.34</v>
      </c>
    </row>
    <row r="428" spans="1:14" x14ac:dyDescent="0.3">
      <c r="A428">
        <v>6237</v>
      </c>
      <c r="B428" t="s">
        <v>440</v>
      </c>
      <c r="C428">
        <v>126415.55</v>
      </c>
      <c r="D428">
        <v>68917.440000000002</v>
      </c>
      <c r="E428">
        <v>0</v>
      </c>
      <c r="F428">
        <v>72559</v>
      </c>
      <c r="G428">
        <v>0</v>
      </c>
      <c r="H428">
        <v>68918</v>
      </c>
      <c r="I428">
        <v>0</v>
      </c>
      <c r="J428">
        <v>78105</v>
      </c>
      <c r="K428">
        <v>69607</v>
      </c>
      <c r="L428">
        <f>SUM(Table24[[#This Row],[NOV PYMT]:[MARCH PYMT]])</f>
        <v>358106.44</v>
      </c>
      <c r="M428">
        <v>126415.55</v>
      </c>
      <c r="N428">
        <v>484521.99</v>
      </c>
    </row>
    <row r="429" spans="1:14" x14ac:dyDescent="0.3">
      <c r="A429">
        <v>6244</v>
      </c>
      <c r="B429" t="s">
        <v>441</v>
      </c>
      <c r="C429">
        <v>935690.84</v>
      </c>
      <c r="D429">
        <v>488805</v>
      </c>
      <c r="E429">
        <v>0</v>
      </c>
      <c r="F429">
        <v>539275</v>
      </c>
      <c r="G429">
        <v>0</v>
      </c>
      <c r="H429">
        <v>514040</v>
      </c>
      <c r="I429">
        <v>0</v>
      </c>
      <c r="J429">
        <v>576844</v>
      </c>
      <c r="K429">
        <v>518749</v>
      </c>
      <c r="L429">
        <f>SUM(Table24[[#This Row],[NOV PYMT]:[MARCH PYMT]])</f>
        <v>2637713</v>
      </c>
      <c r="M429">
        <v>935690.84</v>
      </c>
      <c r="N429">
        <v>3573403.84</v>
      </c>
    </row>
    <row r="430" spans="1:14" x14ac:dyDescent="0.3">
      <c r="A430">
        <v>6251</v>
      </c>
      <c r="B430" t="s">
        <v>442</v>
      </c>
      <c r="C430">
        <v>33717.35</v>
      </c>
      <c r="D430">
        <v>18381.349999999999</v>
      </c>
      <c r="E430">
        <v>0</v>
      </c>
      <c r="F430">
        <v>19352</v>
      </c>
      <c r="G430">
        <v>0</v>
      </c>
      <c r="H430">
        <v>18381</v>
      </c>
      <c r="I430">
        <v>0</v>
      </c>
      <c r="J430">
        <v>20833</v>
      </c>
      <c r="K430">
        <v>18565</v>
      </c>
      <c r="L430">
        <f>SUM(Table24[[#This Row],[NOV PYMT]:[MARCH PYMT]])</f>
        <v>95512.35</v>
      </c>
      <c r="M430">
        <v>33717.35</v>
      </c>
      <c r="N430">
        <v>129229.70000000001</v>
      </c>
    </row>
    <row r="431" spans="1:14" x14ac:dyDescent="0.3">
      <c r="A431">
        <v>6293</v>
      </c>
      <c r="B431" t="s">
        <v>443</v>
      </c>
      <c r="C431">
        <v>83601.38</v>
      </c>
      <c r="D431">
        <v>45759.21</v>
      </c>
      <c r="E431">
        <v>0</v>
      </c>
      <c r="F431">
        <v>47986</v>
      </c>
      <c r="G431">
        <v>0</v>
      </c>
      <c r="H431">
        <v>45578</v>
      </c>
      <c r="I431">
        <v>0</v>
      </c>
      <c r="J431">
        <v>51654</v>
      </c>
      <c r="K431">
        <v>46033</v>
      </c>
      <c r="L431">
        <f>SUM(Table24[[#This Row],[NOV PYMT]:[MARCH PYMT]])</f>
        <v>237010.21</v>
      </c>
      <c r="M431">
        <v>83601.38</v>
      </c>
      <c r="N431">
        <v>320611.58999999997</v>
      </c>
    </row>
    <row r="432" spans="1:14" x14ac:dyDescent="0.3">
      <c r="A432">
        <v>6300</v>
      </c>
      <c r="B432" t="s">
        <v>444</v>
      </c>
      <c r="C432">
        <v>1068345.26</v>
      </c>
      <c r="D432">
        <v>588342.24</v>
      </c>
      <c r="E432">
        <v>0</v>
      </c>
      <c r="F432">
        <v>607591</v>
      </c>
      <c r="G432">
        <v>0</v>
      </c>
      <c r="H432">
        <v>582425</v>
      </c>
      <c r="I432">
        <v>0</v>
      </c>
      <c r="J432">
        <v>660082</v>
      </c>
      <c r="K432">
        <v>588248</v>
      </c>
      <c r="L432">
        <f>SUM(Table24[[#This Row],[NOV PYMT]:[MARCH PYMT]])</f>
        <v>3026688.24</v>
      </c>
      <c r="M432">
        <v>1068345.26</v>
      </c>
      <c r="N432">
        <v>4095033.5</v>
      </c>
    </row>
    <row r="433" spans="1:14" x14ac:dyDescent="0.3">
      <c r="A433">
        <v>6307</v>
      </c>
      <c r="B433" t="s">
        <v>445</v>
      </c>
      <c r="C433">
        <v>947755.6</v>
      </c>
      <c r="D433">
        <v>517552.41</v>
      </c>
      <c r="E433">
        <v>0</v>
      </c>
      <c r="F433">
        <v>543159</v>
      </c>
      <c r="G433">
        <v>0</v>
      </c>
      <c r="H433">
        <v>516684</v>
      </c>
      <c r="I433">
        <v>0</v>
      </c>
      <c r="J433">
        <v>585573</v>
      </c>
      <c r="K433">
        <v>521850</v>
      </c>
      <c r="L433">
        <f>SUM(Table24[[#This Row],[NOV PYMT]:[MARCH PYMT]])</f>
        <v>2684818.41</v>
      </c>
      <c r="M433">
        <v>947755.6</v>
      </c>
      <c r="N433">
        <v>3632574.0100000002</v>
      </c>
    </row>
    <row r="434" spans="1:14" x14ac:dyDescent="0.3">
      <c r="A434">
        <v>6328</v>
      </c>
      <c r="B434" t="s">
        <v>446</v>
      </c>
      <c r="C434">
        <v>321957.75</v>
      </c>
      <c r="D434">
        <v>175521.08</v>
      </c>
      <c r="E434">
        <v>0</v>
      </c>
      <c r="F434">
        <v>184794</v>
      </c>
      <c r="G434">
        <v>0</v>
      </c>
      <c r="H434">
        <v>175521</v>
      </c>
      <c r="I434">
        <v>0</v>
      </c>
      <c r="J434">
        <v>198923</v>
      </c>
      <c r="K434">
        <v>177278</v>
      </c>
      <c r="L434">
        <f>SUM(Table24[[#This Row],[NOV PYMT]:[MARCH PYMT]])</f>
        <v>912037.08</v>
      </c>
      <c r="M434">
        <v>321957.75</v>
      </c>
      <c r="N434">
        <v>1233994.83</v>
      </c>
    </row>
    <row r="435" spans="1:14" x14ac:dyDescent="0.3">
      <c r="A435">
        <v>6370</v>
      </c>
      <c r="B435" t="s">
        <v>447</v>
      </c>
      <c r="C435">
        <v>239748.35</v>
      </c>
      <c r="D435">
        <v>130703.12</v>
      </c>
      <c r="E435">
        <v>0</v>
      </c>
      <c r="F435">
        <v>137609</v>
      </c>
      <c r="G435">
        <v>0</v>
      </c>
      <c r="H435">
        <v>130703</v>
      </c>
      <c r="I435">
        <v>0</v>
      </c>
      <c r="J435">
        <v>148129</v>
      </c>
      <c r="K435">
        <v>132012</v>
      </c>
      <c r="L435">
        <f>SUM(Table24[[#This Row],[NOV PYMT]:[MARCH PYMT]])</f>
        <v>679156.12</v>
      </c>
      <c r="M435">
        <v>239748.35</v>
      </c>
      <c r="N435">
        <v>918904.47</v>
      </c>
    </row>
    <row r="436" spans="1:14" x14ac:dyDescent="0.3">
      <c r="A436">
        <v>6321</v>
      </c>
      <c r="B436" t="s">
        <v>448</v>
      </c>
      <c r="C436">
        <v>137141.34</v>
      </c>
      <c r="D436">
        <v>74764.789999999994</v>
      </c>
      <c r="E436">
        <v>0</v>
      </c>
      <c r="F436">
        <v>78715</v>
      </c>
      <c r="G436">
        <v>0</v>
      </c>
      <c r="H436">
        <v>74764</v>
      </c>
      <c r="I436">
        <v>0</v>
      </c>
      <c r="J436">
        <v>84734</v>
      </c>
      <c r="K436">
        <v>75512</v>
      </c>
      <c r="L436">
        <f>SUM(Table24[[#This Row],[NOV PYMT]:[MARCH PYMT]])</f>
        <v>388489.79</v>
      </c>
      <c r="M436">
        <v>137141.34</v>
      </c>
      <c r="N436">
        <v>525631.13</v>
      </c>
    </row>
    <row r="437" spans="1:14" x14ac:dyDescent="0.3">
      <c r="A437">
        <v>6335</v>
      </c>
      <c r="B437" t="s">
        <v>449</v>
      </c>
      <c r="C437">
        <v>79207.460000000006</v>
      </c>
      <c r="D437">
        <v>43182.04</v>
      </c>
      <c r="E437">
        <v>0</v>
      </c>
      <c r="F437">
        <v>45463</v>
      </c>
      <c r="G437">
        <v>0</v>
      </c>
      <c r="H437">
        <v>43182</v>
      </c>
      <c r="I437">
        <v>0</v>
      </c>
      <c r="J437">
        <v>48939</v>
      </c>
      <c r="K437">
        <v>43615</v>
      </c>
      <c r="L437">
        <f>SUM(Table24[[#This Row],[NOV PYMT]:[MARCH PYMT]])</f>
        <v>224381.04</v>
      </c>
      <c r="M437">
        <v>79207.460000000006</v>
      </c>
      <c r="N437">
        <v>303588.5</v>
      </c>
    </row>
    <row r="438" spans="1:14" x14ac:dyDescent="0.3">
      <c r="A438">
        <v>6354</v>
      </c>
      <c r="B438" t="s">
        <v>450</v>
      </c>
      <c r="C438">
        <v>27551.47</v>
      </c>
      <c r="D438">
        <v>13752</v>
      </c>
      <c r="E438">
        <v>0</v>
      </c>
      <c r="F438">
        <v>16287</v>
      </c>
      <c r="G438">
        <v>0</v>
      </c>
      <c r="H438">
        <v>15020</v>
      </c>
      <c r="I438">
        <v>0</v>
      </c>
      <c r="J438">
        <v>17022</v>
      </c>
      <c r="K438">
        <v>15169</v>
      </c>
      <c r="L438">
        <f>SUM(Table24[[#This Row],[NOV PYMT]:[MARCH PYMT]])</f>
        <v>77250</v>
      </c>
      <c r="M438">
        <v>27551.47</v>
      </c>
      <c r="N438">
        <v>104801.47</v>
      </c>
    </row>
    <row r="439" spans="1:14" x14ac:dyDescent="0.3">
      <c r="A439">
        <v>6384</v>
      </c>
      <c r="B439" t="s">
        <v>451</v>
      </c>
      <c r="C439">
        <v>80682.429999999993</v>
      </c>
      <c r="D439">
        <v>41776.160000000003</v>
      </c>
      <c r="E439">
        <v>0</v>
      </c>
      <c r="F439">
        <v>42473</v>
      </c>
      <c r="G439">
        <v>0</v>
      </c>
      <c r="H439">
        <v>41020</v>
      </c>
      <c r="I439">
        <v>0</v>
      </c>
      <c r="J439">
        <v>58747</v>
      </c>
      <c r="K439">
        <v>44426</v>
      </c>
      <c r="L439">
        <f>SUM(Table24[[#This Row],[NOV PYMT]:[MARCH PYMT]])</f>
        <v>228442.16</v>
      </c>
      <c r="M439">
        <v>80682.429999999993</v>
      </c>
      <c r="N439">
        <v>309124.58999999997</v>
      </c>
    </row>
    <row r="440" spans="1:14" x14ac:dyDescent="0.3">
      <c r="A440">
        <v>6412</v>
      </c>
      <c r="B440" t="s">
        <v>452</v>
      </c>
      <c r="C440">
        <v>112342.82</v>
      </c>
      <c r="D440">
        <v>61245.25</v>
      </c>
      <c r="E440">
        <v>0</v>
      </c>
      <c r="F440">
        <v>64481</v>
      </c>
      <c r="G440">
        <v>0</v>
      </c>
      <c r="H440">
        <v>61245</v>
      </c>
      <c r="I440">
        <v>0</v>
      </c>
      <c r="J440">
        <v>69411</v>
      </c>
      <c r="K440">
        <v>61858</v>
      </c>
      <c r="L440">
        <f>SUM(Table24[[#This Row],[NOV PYMT]:[MARCH PYMT]])</f>
        <v>318240.25</v>
      </c>
      <c r="M440">
        <v>112342.82</v>
      </c>
      <c r="N440">
        <v>430583.07</v>
      </c>
    </row>
    <row r="441" spans="1:14" x14ac:dyDescent="0.3">
      <c r="A441">
        <v>6440</v>
      </c>
      <c r="B441" t="s">
        <v>453</v>
      </c>
      <c r="C441">
        <v>23277.55</v>
      </c>
      <c r="D441">
        <v>12024</v>
      </c>
      <c r="E441">
        <v>0</v>
      </c>
      <c r="F441">
        <v>13366</v>
      </c>
      <c r="G441">
        <v>0</v>
      </c>
      <c r="H441">
        <v>12694</v>
      </c>
      <c r="I441">
        <v>0</v>
      </c>
      <c r="J441">
        <v>14369</v>
      </c>
      <c r="K441">
        <v>12817</v>
      </c>
      <c r="L441">
        <f>SUM(Table24[[#This Row],[NOV PYMT]:[MARCH PYMT]])</f>
        <v>65270</v>
      </c>
      <c r="M441">
        <v>23277.55</v>
      </c>
      <c r="N441">
        <v>88547.55</v>
      </c>
    </row>
    <row r="442" spans="1:14" x14ac:dyDescent="0.3">
      <c r="A442">
        <v>6419</v>
      </c>
      <c r="B442" t="s">
        <v>454</v>
      </c>
      <c r="C442">
        <v>334828.5</v>
      </c>
      <c r="D442">
        <v>182536.59</v>
      </c>
      <c r="E442">
        <v>0</v>
      </c>
      <c r="F442">
        <v>192180</v>
      </c>
      <c r="G442">
        <v>0</v>
      </c>
      <c r="H442">
        <v>182537</v>
      </c>
      <c r="I442">
        <v>0</v>
      </c>
      <c r="J442">
        <v>206874</v>
      </c>
      <c r="K442">
        <v>184362</v>
      </c>
      <c r="L442">
        <f>SUM(Table24[[#This Row],[NOV PYMT]:[MARCH PYMT]])</f>
        <v>948489.59</v>
      </c>
      <c r="M442">
        <v>334828.5</v>
      </c>
      <c r="N442">
        <v>1283318.0899999999</v>
      </c>
    </row>
    <row r="443" spans="1:14" x14ac:dyDescent="0.3">
      <c r="A443">
        <v>6426</v>
      </c>
      <c r="B443" t="s">
        <v>455</v>
      </c>
      <c r="C443">
        <v>74984.539999999994</v>
      </c>
      <c r="D443">
        <v>40878.910000000003</v>
      </c>
      <c r="E443">
        <v>0</v>
      </c>
      <c r="F443">
        <v>36188</v>
      </c>
      <c r="G443">
        <v>0</v>
      </c>
      <c r="H443">
        <v>47729</v>
      </c>
      <c r="I443">
        <v>0</v>
      </c>
      <c r="J443">
        <v>46329</v>
      </c>
      <c r="K443">
        <v>41289</v>
      </c>
      <c r="L443">
        <f>SUM(Table24[[#This Row],[NOV PYMT]:[MARCH PYMT]])</f>
        <v>212413.91</v>
      </c>
      <c r="M443">
        <v>74984.539999999994</v>
      </c>
      <c r="N443">
        <v>287398.45</v>
      </c>
    </row>
    <row r="444" spans="1:14" x14ac:dyDescent="0.3">
      <c r="A444">
        <v>6461</v>
      </c>
      <c r="B444" t="s">
        <v>456</v>
      </c>
      <c r="C444">
        <v>317548.84000000003</v>
      </c>
      <c r="D444">
        <v>161997.32999999999</v>
      </c>
      <c r="E444">
        <v>0</v>
      </c>
      <c r="F444">
        <v>170556</v>
      </c>
      <c r="G444">
        <v>0</v>
      </c>
      <c r="H444">
        <v>161997</v>
      </c>
      <c r="I444">
        <v>0</v>
      </c>
      <c r="J444">
        <v>183598</v>
      </c>
      <c r="K444">
        <v>220807</v>
      </c>
      <c r="L444">
        <f>SUM(Table24[[#This Row],[NOV PYMT]:[MARCH PYMT]])</f>
        <v>898955.33</v>
      </c>
      <c r="M444">
        <v>317548.84000000003</v>
      </c>
      <c r="N444">
        <v>1216504.17</v>
      </c>
    </row>
    <row r="445" spans="1:14" x14ac:dyDescent="0.3">
      <c r="A445">
        <v>6470</v>
      </c>
      <c r="B445" t="s">
        <v>457</v>
      </c>
      <c r="C445">
        <v>403971.16</v>
      </c>
      <c r="D445">
        <v>223656.24</v>
      </c>
      <c r="E445">
        <v>0</v>
      </c>
      <c r="F445">
        <v>235473</v>
      </c>
      <c r="G445">
        <v>0</v>
      </c>
      <c r="H445">
        <v>213381</v>
      </c>
      <c r="I445">
        <v>0</v>
      </c>
      <c r="J445">
        <v>249594</v>
      </c>
      <c r="K445">
        <v>222433</v>
      </c>
      <c r="L445">
        <f>SUM(Table24[[#This Row],[NOV PYMT]:[MARCH PYMT]])</f>
        <v>1144537.24</v>
      </c>
      <c r="M445">
        <v>403971.16</v>
      </c>
      <c r="N445">
        <v>1548508.4</v>
      </c>
    </row>
    <row r="446" spans="1:14" x14ac:dyDescent="0.3">
      <c r="A446">
        <v>6475</v>
      </c>
      <c r="B446" t="s">
        <v>458</v>
      </c>
      <c r="C446">
        <v>28134.45</v>
      </c>
      <c r="D446">
        <v>15338.22</v>
      </c>
      <c r="E446">
        <v>0</v>
      </c>
      <c r="F446">
        <v>16149</v>
      </c>
      <c r="G446">
        <v>0</v>
      </c>
      <c r="H446">
        <v>15338</v>
      </c>
      <c r="I446">
        <v>0</v>
      </c>
      <c r="J446">
        <v>17383</v>
      </c>
      <c r="K446">
        <v>15492</v>
      </c>
      <c r="L446">
        <f>SUM(Table24[[#This Row],[NOV PYMT]:[MARCH PYMT]])</f>
        <v>79700.22</v>
      </c>
      <c r="M446">
        <v>28134.45</v>
      </c>
      <c r="N446">
        <v>107834.67</v>
      </c>
    </row>
    <row r="447" spans="1:14" x14ac:dyDescent="0.3">
      <c r="A447">
        <v>6482</v>
      </c>
      <c r="B447" t="s">
        <v>459</v>
      </c>
      <c r="C447">
        <v>52501.98</v>
      </c>
      <c r="D447">
        <v>27291</v>
      </c>
      <c r="E447">
        <v>0</v>
      </c>
      <c r="F447">
        <v>30335</v>
      </c>
      <c r="G447">
        <v>0</v>
      </c>
      <c r="H447">
        <v>28813</v>
      </c>
      <c r="I447">
        <v>0</v>
      </c>
      <c r="J447">
        <v>32654</v>
      </c>
      <c r="K447">
        <v>28121</v>
      </c>
      <c r="L447">
        <f>SUM(Table24[[#This Row],[NOV PYMT]:[MARCH PYMT]])</f>
        <v>147214</v>
      </c>
      <c r="M447">
        <v>52501.98</v>
      </c>
      <c r="N447">
        <v>199715.98</v>
      </c>
    </row>
    <row r="448" spans="1:14" x14ac:dyDescent="0.3">
      <c r="A448">
        <v>6545</v>
      </c>
      <c r="B448" t="s">
        <v>460</v>
      </c>
      <c r="C448">
        <v>160480.88</v>
      </c>
      <c r="D448">
        <v>76276.899999999994</v>
      </c>
      <c r="E448">
        <v>0</v>
      </c>
      <c r="F448">
        <v>0</v>
      </c>
      <c r="G448">
        <v>80307</v>
      </c>
      <c r="H448">
        <v>109913</v>
      </c>
      <c r="I448">
        <v>0</v>
      </c>
      <c r="J448">
        <v>99153</v>
      </c>
      <c r="K448">
        <v>88365</v>
      </c>
      <c r="L448">
        <f>SUM(Table24[[#This Row],[NOV PYMT]:[MARCH PYMT]])</f>
        <v>454014.9</v>
      </c>
      <c r="M448">
        <v>160480.88</v>
      </c>
      <c r="N448">
        <v>614495.78</v>
      </c>
    </row>
    <row r="449" spans="1:14" x14ac:dyDescent="0.3">
      <c r="A449">
        <v>6608</v>
      </c>
      <c r="B449" t="s">
        <v>461</v>
      </c>
      <c r="C449">
        <v>208823.95</v>
      </c>
      <c r="D449">
        <v>113843.86</v>
      </c>
      <c r="E449">
        <v>0</v>
      </c>
      <c r="F449">
        <v>119859</v>
      </c>
      <c r="G449">
        <v>0</v>
      </c>
      <c r="H449">
        <v>113844</v>
      </c>
      <c r="I449">
        <v>0</v>
      </c>
      <c r="J449">
        <v>129022</v>
      </c>
      <c r="K449">
        <v>114983</v>
      </c>
      <c r="L449">
        <f>SUM(Table24[[#This Row],[NOV PYMT]:[MARCH PYMT]])</f>
        <v>591551.86</v>
      </c>
      <c r="M449">
        <v>208823.95</v>
      </c>
      <c r="N449">
        <v>800375.81</v>
      </c>
    </row>
    <row r="450" spans="1:14" x14ac:dyDescent="0.3">
      <c r="A450">
        <v>6615</v>
      </c>
      <c r="B450" t="s">
        <v>462</v>
      </c>
      <c r="C450">
        <v>5972.88</v>
      </c>
      <c r="D450">
        <v>11952.91</v>
      </c>
      <c r="E450">
        <v>0</v>
      </c>
      <c r="F450">
        <v>0</v>
      </c>
      <c r="G450">
        <v>12343</v>
      </c>
      <c r="H450">
        <v>0</v>
      </c>
      <c r="I450">
        <v>11832</v>
      </c>
      <c r="J450">
        <v>13409</v>
      </c>
      <c r="K450">
        <v>27681</v>
      </c>
      <c r="L450">
        <f>SUM(Table24[[#This Row],[NOV PYMT]:[MARCH PYMT]])</f>
        <v>77217.91</v>
      </c>
      <c r="M450">
        <v>5972.88</v>
      </c>
      <c r="N450">
        <v>83190.790000000008</v>
      </c>
    </row>
    <row r="451" spans="1:14" x14ac:dyDescent="0.3">
      <c r="A451">
        <v>6678</v>
      </c>
      <c r="B451" t="s">
        <v>463</v>
      </c>
      <c r="C451">
        <v>202605.07</v>
      </c>
      <c r="D451">
        <v>110453.09</v>
      </c>
      <c r="E451">
        <v>0</v>
      </c>
      <c r="F451">
        <v>116289</v>
      </c>
      <c r="G451">
        <v>0</v>
      </c>
      <c r="H451">
        <v>110453</v>
      </c>
      <c r="I451">
        <v>0</v>
      </c>
      <c r="J451">
        <v>125181</v>
      </c>
      <c r="K451">
        <v>111557</v>
      </c>
      <c r="L451">
        <f>SUM(Table24[[#This Row],[NOV PYMT]:[MARCH PYMT]])</f>
        <v>573933.09</v>
      </c>
      <c r="M451">
        <v>202605.07</v>
      </c>
      <c r="N451">
        <v>776538.15999999992</v>
      </c>
    </row>
    <row r="452" spans="1:14" x14ac:dyDescent="0.3">
      <c r="A452">
        <v>469</v>
      </c>
      <c r="B452" t="s">
        <v>464</v>
      </c>
      <c r="C452">
        <v>139297.29999999999</v>
      </c>
      <c r="D452">
        <v>75940.98</v>
      </c>
      <c r="E452">
        <v>0</v>
      </c>
      <c r="F452">
        <v>0</v>
      </c>
      <c r="G452">
        <v>79954</v>
      </c>
      <c r="H452">
        <v>0</v>
      </c>
      <c r="I452">
        <v>75941</v>
      </c>
      <c r="J452">
        <v>86064</v>
      </c>
      <c r="K452">
        <v>76703</v>
      </c>
      <c r="L452">
        <f>SUM(Table24[[#This Row],[NOV PYMT]:[MARCH PYMT]])</f>
        <v>394602.98</v>
      </c>
      <c r="M452">
        <v>139297.29999999999</v>
      </c>
      <c r="N452">
        <v>533900.28</v>
      </c>
    </row>
    <row r="453" spans="1:14" x14ac:dyDescent="0.3">
      <c r="A453">
        <v>6685</v>
      </c>
      <c r="B453" t="s">
        <v>465</v>
      </c>
      <c r="C453">
        <v>939214.77</v>
      </c>
      <c r="D453">
        <v>512026.8</v>
      </c>
      <c r="E453">
        <v>0</v>
      </c>
      <c r="F453">
        <v>539080</v>
      </c>
      <c r="G453">
        <v>0</v>
      </c>
      <c r="H453">
        <v>512026</v>
      </c>
      <c r="I453">
        <v>0</v>
      </c>
      <c r="J453">
        <v>580298</v>
      </c>
      <c r="K453">
        <v>517147</v>
      </c>
      <c r="L453">
        <f>SUM(Table24[[#This Row],[NOV PYMT]:[MARCH PYMT]])</f>
        <v>2660577.7999999998</v>
      </c>
      <c r="M453">
        <v>939214.77</v>
      </c>
      <c r="N453">
        <v>3599792.57</v>
      </c>
    </row>
    <row r="454" spans="1:14" x14ac:dyDescent="0.3">
      <c r="A454">
        <v>6692</v>
      </c>
      <c r="B454" t="s">
        <v>466</v>
      </c>
      <c r="C454">
        <v>154511</v>
      </c>
      <c r="D454">
        <v>84233.51</v>
      </c>
      <c r="E454">
        <v>0</v>
      </c>
      <c r="F454">
        <v>88684</v>
      </c>
      <c r="G454">
        <v>0</v>
      </c>
      <c r="H454">
        <v>84234</v>
      </c>
      <c r="I454">
        <v>0</v>
      </c>
      <c r="J454">
        <v>95464</v>
      </c>
      <c r="K454">
        <v>85076</v>
      </c>
      <c r="L454">
        <f>SUM(Table24[[#This Row],[NOV PYMT]:[MARCH PYMT]])</f>
        <v>437691.51</v>
      </c>
      <c r="M454">
        <v>154511</v>
      </c>
      <c r="N454">
        <v>592202.51</v>
      </c>
    </row>
    <row r="455" spans="1:14" x14ac:dyDescent="0.3">
      <c r="A455">
        <v>6713</v>
      </c>
      <c r="B455" t="s">
        <v>467</v>
      </c>
      <c r="C455">
        <v>40254.22</v>
      </c>
      <c r="D455">
        <v>25674.86</v>
      </c>
      <c r="E455">
        <v>0</v>
      </c>
      <c r="F455">
        <v>19571</v>
      </c>
      <c r="G455">
        <v>0</v>
      </c>
      <c r="H455">
        <v>21945</v>
      </c>
      <c r="I455">
        <v>0</v>
      </c>
      <c r="J455">
        <v>24872</v>
      </c>
      <c r="K455">
        <v>22164</v>
      </c>
      <c r="L455">
        <f>SUM(Table24[[#This Row],[NOV PYMT]:[MARCH PYMT]])</f>
        <v>114226.86</v>
      </c>
      <c r="M455">
        <v>40254.22</v>
      </c>
      <c r="N455">
        <v>154481.08000000002</v>
      </c>
    </row>
    <row r="456" spans="1:14" x14ac:dyDescent="0.3">
      <c r="A456">
        <v>8113</v>
      </c>
      <c r="B456" s="2" t="s">
        <v>468</v>
      </c>
      <c r="C456" s="4">
        <v>31074.400000000001</v>
      </c>
      <c r="D456">
        <v>8518</v>
      </c>
      <c r="E456">
        <v>0</v>
      </c>
      <c r="F456">
        <v>17107</v>
      </c>
      <c r="G456">
        <v>0</v>
      </c>
      <c r="H456">
        <v>16941</v>
      </c>
      <c r="I456">
        <v>0</v>
      </c>
      <c r="J456">
        <v>19202</v>
      </c>
      <c r="K456">
        <v>17110</v>
      </c>
      <c r="L456">
        <f>SUM(Table24[[#This Row],[NOV PYMT]:[MARCH PYMT]])</f>
        <v>78878</v>
      </c>
      <c r="M456">
        <v>31074.400000000001</v>
      </c>
      <c r="N456">
        <v>109952.4</v>
      </c>
    </row>
    <row r="457" spans="1:14" x14ac:dyDescent="0.3">
      <c r="A457">
        <v>8132</v>
      </c>
      <c r="B457" s="5" t="s">
        <v>469</v>
      </c>
      <c r="D457">
        <v>8257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f>SUM(Table24[[#This Row],[NOV PYMT]:[MARCH PYMT]])</f>
        <v>8257</v>
      </c>
      <c r="M457">
        <v>0</v>
      </c>
      <c r="N457">
        <v>8257</v>
      </c>
    </row>
    <row r="458" spans="1:14" x14ac:dyDescent="0.3">
      <c r="A458">
        <v>6720</v>
      </c>
      <c r="B458" t="s">
        <v>470</v>
      </c>
      <c r="C458">
        <v>117990.71</v>
      </c>
      <c r="D458">
        <v>64323.91</v>
      </c>
      <c r="E458">
        <v>0</v>
      </c>
      <c r="F458">
        <v>67723</v>
      </c>
      <c r="G458">
        <v>0</v>
      </c>
      <c r="H458">
        <v>64324</v>
      </c>
      <c r="I458">
        <v>0</v>
      </c>
      <c r="J458">
        <v>72901</v>
      </c>
      <c r="K458">
        <v>64966</v>
      </c>
      <c r="L458">
        <f>SUM(Table24[[#This Row],[NOV PYMT]:[MARCH PYMT]])</f>
        <v>334237.91000000003</v>
      </c>
      <c r="M458">
        <v>117990.71</v>
      </c>
      <c r="N458">
        <v>452228.62000000005</v>
      </c>
    </row>
    <row r="459" spans="1:14" x14ac:dyDescent="0.3">
      <c r="A459">
        <v>6734</v>
      </c>
      <c r="B459" t="s">
        <v>471</v>
      </c>
      <c r="C459">
        <v>90566.24</v>
      </c>
      <c r="D459">
        <v>49374.14</v>
      </c>
      <c r="E459">
        <v>0</v>
      </c>
      <c r="F459">
        <v>51982</v>
      </c>
      <c r="G459">
        <v>0</v>
      </c>
      <c r="H459">
        <v>49374</v>
      </c>
      <c r="I459">
        <v>0</v>
      </c>
      <c r="J459">
        <v>55958</v>
      </c>
      <c r="K459">
        <v>49868</v>
      </c>
      <c r="L459">
        <f>SUM(Table24[[#This Row],[NOV PYMT]:[MARCH PYMT]])</f>
        <v>256556.14</v>
      </c>
      <c r="M459">
        <v>90566.24</v>
      </c>
      <c r="N459">
        <v>347122.38</v>
      </c>
    </row>
    <row r="460" spans="1:14" x14ac:dyDescent="0.3">
      <c r="A460">
        <v>6748</v>
      </c>
      <c r="B460" t="s">
        <v>472</v>
      </c>
      <c r="C460">
        <v>44075.14</v>
      </c>
      <c r="D460">
        <v>24028.79</v>
      </c>
      <c r="E460">
        <v>0</v>
      </c>
      <c r="F460">
        <v>25299</v>
      </c>
      <c r="G460">
        <v>0</v>
      </c>
      <c r="H460">
        <v>24028</v>
      </c>
      <c r="I460">
        <v>0</v>
      </c>
      <c r="J460">
        <v>27233</v>
      </c>
      <c r="K460">
        <v>24270</v>
      </c>
      <c r="L460">
        <f>SUM(Table24[[#This Row],[NOV PYMT]:[MARCH PYMT]])</f>
        <v>124858.79000000001</v>
      </c>
      <c r="M460">
        <v>44075.14</v>
      </c>
      <c r="N460">
        <v>168933.93</v>
      </c>
    </row>
    <row r="461" spans="1:14" x14ac:dyDescent="0.3">
      <c r="C461" s="4">
        <f>SUBTOTAL(109,Table24[PAYMENTAMOUNT])</f>
        <v>134992536.16999996</v>
      </c>
      <c r="D461" s="4">
        <f>SUBTOTAL(109,Table24[NOV PYMT])</f>
        <v>72548236.809999943</v>
      </c>
      <c r="E461" s="4">
        <f>SUBTOTAL(109,Table24[Nov Adjust])</f>
        <v>4645</v>
      </c>
      <c r="F461" s="4">
        <f>SUBTOTAL(109,Table24[DEC PYMT])</f>
        <v>74337224</v>
      </c>
      <c r="G461" s="4">
        <f>SUBTOTAL(109,Table24[Dec Adjust])</f>
        <v>4739557</v>
      </c>
      <c r="H461" s="4">
        <f>SUBTOTAL(109,Table24[JAN PYMT])</f>
        <v>73471139</v>
      </c>
      <c r="I461" s="4">
        <f>SUBTOTAL(109,Table24[Jan Adjust])</f>
        <v>723399</v>
      </c>
      <c r="J461" s="4">
        <f>SUBTOTAL(109,Table24[FEB PYMT])</f>
        <v>83878593</v>
      </c>
      <c r="K461" s="4">
        <f>SUBTOTAL(109,Table24[MARCH PYMT])</f>
        <v>73194670</v>
      </c>
      <c r="L461" s="4">
        <f>SUBTOTAL(109,Table24[Nov thru March])</f>
        <v>382897463.81000036</v>
      </c>
      <c r="M461">
        <f>SUBTOTAL(109,Table24[JUNE PYMT])</f>
        <v>134992536.18999997</v>
      </c>
      <c r="N461" s="4">
        <f>SUBTOTAL(109,Table24[Final Allocation])</f>
        <v>517889999.99999958</v>
      </c>
    </row>
    <row r="462" spans="1:14" x14ac:dyDescent="0.3">
      <c r="M462" s="4"/>
      <c r="N462" s="6"/>
    </row>
    <row r="463" spans="1:14" x14ac:dyDescent="0.3">
      <c r="D463" s="4"/>
      <c r="N463" s="4"/>
    </row>
    <row r="464" spans="1:14" x14ac:dyDescent="0.3">
      <c r="D464" s="4"/>
    </row>
    <row r="465" spans="4:6" x14ac:dyDescent="0.3">
      <c r="D465" s="4"/>
    </row>
    <row r="466" spans="4:6" x14ac:dyDescent="0.3">
      <c r="D466" s="4"/>
    </row>
    <row r="467" spans="4:6" x14ac:dyDescent="0.3">
      <c r="D467" s="4"/>
    </row>
    <row r="468" spans="4:6" x14ac:dyDescent="0.3">
      <c r="D468" s="4"/>
      <c r="F468" s="4"/>
    </row>
    <row r="469" spans="4:6" x14ac:dyDescent="0.3">
      <c r="D469" s="4"/>
      <c r="E469" s="4"/>
      <c r="F469" s="4"/>
    </row>
    <row r="471" spans="4:6" x14ac:dyDescent="0.3">
      <c r="D471" s="6"/>
      <c r="E471" s="4"/>
      <c r="F471" s="4"/>
    </row>
  </sheetData>
  <sheetProtection algorithmName="SHA-512" hashValue="qFfowW+ccgPVQFt192h5DnElgRZN5GZoGZUKipZX+jXKIhQiEcXMVZWnLqlW7VB7bdd3i/knerteUiVYTm0mNA==" saltValue="ebtP8kkasp9u/FB3P+ztjA==" spinCount="100000" sheet="1" objects="1" scenarios="1"/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Schedule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Cruz, Ricardo  DPI</dc:creator>
  <cp:lastModifiedBy>Cruz, Ricardo  DPI</cp:lastModifiedBy>
  <cp:lastPrinted>2023-06-12T14:41:09Z</cp:lastPrinted>
  <dcterms:created xsi:type="dcterms:W3CDTF">2023-06-12T14:31:34Z</dcterms:created>
  <dcterms:modified xsi:type="dcterms:W3CDTF">2023-06-12T14:47:15Z</dcterms:modified>
</cp:coreProperties>
</file>