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queryTables/queryTable2.xml" ContentType="application/vnd.openxmlformats-officedocument.spreadsheetml.queryTable+xml"/>
  <Override PartName="/xl/comments2.xml" ContentType="application/vnd.openxmlformats-officedocument.spreadsheetml.comments+xml"/>
  <Override PartName="/xl/queryTables/queryTable3.xml" ContentType="application/vnd.openxmlformats-officedocument.spreadsheetml.queryTab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FT\Categorical Aids\Sparsity Aid\2021-22\"/>
    </mc:Choice>
  </mc:AlternateContent>
  <xr:revisionPtr revIDLastSave="0" documentId="13_ncr:1_{73998291-B952-4C31-985C-F53154F49BBC}" xr6:coauthVersionLast="47" xr6:coauthVersionMax="47" xr10:uidLastSave="{00000000-0000-0000-0000-000000000000}"/>
  <bookViews>
    <workbookView xWindow="31185" yWindow="1200" windowWidth="21600" windowHeight="11385" tabRatio="420" xr2:uid="{00000000-000D-0000-FFFF-FFFF00000000}"/>
  </bookViews>
  <sheets>
    <sheet name="11.2.21 FINAL" sheetId="5" r:id="rId1"/>
    <sheet name="10.28.21 SFS_code sort" sheetId="3" state="hidden" r:id="rId2"/>
    <sheet name="10.28.21 SFS_alpha sort" sheetId="4" state="hidden" r:id="rId3"/>
    <sheet name="FY18 Aid data" sheetId="2" state="hidden" r:id="rId4"/>
  </sheets>
  <definedNames>
    <definedName name="_xlnm._FilterDatabase" localSheetId="2" hidden="1">'10.28.21 SFS_alpha sort'!$A$3:$I$424</definedName>
    <definedName name="_xlnm._FilterDatabase" localSheetId="1" hidden="1">'10.28.21 SFS_code sort'!$A$3:$I$424</definedName>
    <definedName name="_xlnm._FilterDatabase" localSheetId="0" hidden="1">'11.2.21 FINAL'!$A$3:$I$188</definedName>
    <definedName name="area_calc_may2018_1" localSheetId="2">'10.28.21 SFS_alpha sort'!$B$3:$B$424</definedName>
    <definedName name="area_calc_may2018_1" localSheetId="1">'10.28.21 SFS_code sort'!$B$3:$B$424</definedName>
    <definedName name="area_calc_may2018_1" localSheetId="0">'11.2.21 FINAL'!$B$3:$B$188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9" i="5" l="1"/>
  <c r="G189" i="5"/>
  <c r="F189" i="5"/>
  <c r="N189" i="5"/>
  <c r="M189" i="5"/>
  <c r="L189" i="5"/>
  <c r="K189" i="5"/>
  <c r="J189" i="5"/>
  <c r="I189" i="5"/>
  <c r="L425" i="4"/>
  <c r="I425" i="4"/>
  <c r="H425" i="4"/>
  <c r="G425" i="4"/>
  <c r="F425" i="4"/>
  <c r="K424" i="4"/>
  <c r="M424" i="4" s="1"/>
  <c r="N424" i="4" s="1"/>
  <c r="K423" i="4"/>
  <c r="M423" i="4" s="1"/>
  <c r="N423" i="4" s="1"/>
  <c r="M422" i="4"/>
  <c r="N422" i="4" s="1"/>
  <c r="K422" i="4"/>
  <c r="K421" i="4"/>
  <c r="M421" i="4" s="1"/>
  <c r="N421" i="4" s="1"/>
  <c r="K420" i="4"/>
  <c r="M420" i="4" s="1"/>
  <c r="N420" i="4" s="1"/>
  <c r="K419" i="4"/>
  <c r="M419" i="4" s="1"/>
  <c r="N419" i="4" s="1"/>
  <c r="K418" i="4"/>
  <c r="M418" i="4" s="1"/>
  <c r="N418" i="4" s="1"/>
  <c r="K417" i="4"/>
  <c r="M417" i="4" s="1"/>
  <c r="N417" i="4" s="1"/>
  <c r="K416" i="4"/>
  <c r="M416" i="4" s="1"/>
  <c r="N416" i="4" s="1"/>
  <c r="K415" i="4"/>
  <c r="M415" i="4" s="1"/>
  <c r="N415" i="4" s="1"/>
  <c r="K414" i="4"/>
  <c r="M414" i="4" s="1"/>
  <c r="N414" i="4" s="1"/>
  <c r="K413" i="4"/>
  <c r="M413" i="4" s="1"/>
  <c r="N413" i="4" s="1"/>
  <c r="K412" i="4"/>
  <c r="M412" i="4" s="1"/>
  <c r="N412" i="4" s="1"/>
  <c r="K411" i="4"/>
  <c r="M411" i="4" s="1"/>
  <c r="N411" i="4" s="1"/>
  <c r="K410" i="4"/>
  <c r="M410" i="4" s="1"/>
  <c r="N410" i="4" s="1"/>
  <c r="K409" i="4"/>
  <c r="M409" i="4" s="1"/>
  <c r="N409" i="4" s="1"/>
  <c r="K408" i="4"/>
  <c r="M408" i="4" s="1"/>
  <c r="N408" i="4" s="1"/>
  <c r="K407" i="4"/>
  <c r="M407" i="4" s="1"/>
  <c r="N407" i="4" s="1"/>
  <c r="K406" i="4"/>
  <c r="M406" i="4" s="1"/>
  <c r="N406" i="4" s="1"/>
  <c r="K405" i="4"/>
  <c r="M405" i="4" s="1"/>
  <c r="N405" i="4" s="1"/>
  <c r="K404" i="4"/>
  <c r="M404" i="4" s="1"/>
  <c r="N404" i="4" s="1"/>
  <c r="K403" i="4"/>
  <c r="M403" i="4" s="1"/>
  <c r="N403" i="4" s="1"/>
  <c r="K402" i="4"/>
  <c r="M402" i="4" s="1"/>
  <c r="N402" i="4" s="1"/>
  <c r="K401" i="4"/>
  <c r="M401" i="4" s="1"/>
  <c r="N401" i="4" s="1"/>
  <c r="K400" i="4"/>
  <c r="M400" i="4" s="1"/>
  <c r="N400" i="4" s="1"/>
  <c r="K399" i="4"/>
  <c r="M399" i="4" s="1"/>
  <c r="N399" i="4" s="1"/>
  <c r="K398" i="4"/>
  <c r="M398" i="4" s="1"/>
  <c r="N398" i="4" s="1"/>
  <c r="K397" i="4"/>
  <c r="M397" i="4" s="1"/>
  <c r="N397" i="4" s="1"/>
  <c r="K396" i="4"/>
  <c r="M396" i="4" s="1"/>
  <c r="N396" i="4" s="1"/>
  <c r="K395" i="4"/>
  <c r="M395" i="4" s="1"/>
  <c r="N395" i="4" s="1"/>
  <c r="K394" i="4"/>
  <c r="M394" i="4" s="1"/>
  <c r="N394" i="4" s="1"/>
  <c r="K393" i="4"/>
  <c r="M393" i="4" s="1"/>
  <c r="N393" i="4" s="1"/>
  <c r="K392" i="4"/>
  <c r="M392" i="4" s="1"/>
  <c r="N392" i="4" s="1"/>
  <c r="K391" i="4"/>
  <c r="M391" i="4" s="1"/>
  <c r="N391" i="4" s="1"/>
  <c r="K390" i="4"/>
  <c r="M390" i="4" s="1"/>
  <c r="N390" i="4" s="1"/>
  <c r="K389" i="4"/>
  <c r="M389" i="4" s="1"/>
  <c r="N389" i="4" s="1"/>
  <c r="K388" i="4"/>
  <c r="M388" i="4" s="1"/>
  <c r="N388" i="4" s="1"/>
  <c r="K387" i="4"/>
  <c r="M387" i="4" s="1"/>
  <c r="N387" i="4" s="1"/>
  <c r="K386" i="4"/>
  <c r="M386" i="4" s="1"/>
  <c r="N386" i="4" s="1"/>
  <c r="K385" i="4"/>
  <c r="M385" i="4" s="1"/>
  <c r="N385" i="4" s="1"/>
  <c r="K384" i="4"/>
  <c r="M384" i="4" s="1"/>
  <c r="N384" i="4" s="1"/>
  <c r="K383" i="4"/>
  <c r="M383" i="4" s="1"/>
  <c r="N383" i="4" s="1"/>
  <c r="K382" i="4"/>
  <c r="M382" i="4" s="1"/>
  <c r="N382" i="4" s="1"/>
  <c r="K381" i="4"/>
  <c r="M381" i="4" s="1"/>
  <c r="N381" i="4" s="1"/>
  <c r="K380" i="4"/>
  <c r="M380" i="4" s="1"/>
  <c r="N380" i="4" s="1"/>
  <c r="K379" i="4"/>
  <c r="M379" i="4" s="1"/>
  <c r="N379" i="4" s="1"/>
  <c r="K378" i="4"/>
  <c r="M378" i="4" s="1"/>
  <c r="N378" i="4" s="1"/>
  <c r="K377" i="4"/>
  <c r="M377" i="4" s="1"/>
  <c r="N377" i="4" s="1"/>
  <c r="K376" i="4"/>
  <c r="M376" i="4" s="1"/>
  <c r="N376" i="4" s="1"/>
  <c r="K375" i="4"/>
  <c r="M375" i="4" s="1"/>
  <c r="N375" i="4" s="1"/>
  <c r="K374" i="4"/>
  <c r="M374" i="4" s="1"/>
  <c r="N374" i="4" s="1"/>
  <c r="K373" i="4"/>
  <c r="M373" i="4" s="1"/>
  <c r="N373" i="4" s="1"/>
  <c r="K372" i="4"/>
  <c r="M372" i="4" s="1"/>
  <c r="N372" i="4" s="1"/>
  <c r="K371" i="4"/>
  <c r="M371" i="4" s="1"/>
  <c r="N371" i="4" s="1"/>
  <c r="K370" i="4"/>
  <c r="M370" i="4" s="1"/>
  <c r="N370" i="4" s="1"/>
  <c r="K369" i="4"/>
  <c r="M369" i="4" s="1"/>
  <c r="N369" i="4" s="1"/>
  <c r="K368" i="4"/>
  <c r="M368" i="4" s="1"/>
  <c r="N368" i="4" s="1"/>
  <c r="K367" i="4"/>
  <c r="M367" i="4" s="1"/>
  <c r="N367" i="4" s="1"/>
  <c r="M366" i="4"/>
  <c r="N366" i="4" s="1"/>
  <c r="K366" i="4"/>
  <c r="K365" i="4"/>
  <c r="M365" i="4" s="1"/>
  <c r="N365" i="4" s="1"/>
  <c r="K364" i="4"/>
  <c r="M364" i="4" s="1"/>
  <c r="N364" i="4" s="1"/>
  <c r="K363" i="4"/>
  <c r="M363" i="4" s="1"/>
  <c r="N363" i="4" s="1"/>
  <c r="K362" i="4"/>
  <c r="M362" i="4" s="1"/>
  <c r="N362" i="4" s="1"/>
  <c r="K361" i="4"/>
  <c r="M361" i="4" s="1"/>
  <c r="N361" i="4" s="1"/>
  <c r="K360" i="4"/>
  <c r="M360" i="4" s="1"/>
  <c r="N360" i="4" s="1"/>
  <c r="K359" i="4"/>
  <c r="M359" i="4" s="1"/>
  <c r="N359" i="4" s="1"/>
  <c r="K358" i="4"/>
  <c r="M358" i="4" s="1"/>
  <c r="N358" i="4" s="1"/>
  <c r="K357" i="4"/>
  <c r="M357" i="4" s="1"/>
  <c r="N357" i="4" s="1"/>
  <c r="K356" i="4"/>
  <c r="M356" i="4" s="1"/>
  <c r="N356" i="4" s="1"/>
  <c r="K355" i="4"/>
  <c r="M355" i="4" s="1"/>
  <c r="N355" i="4" s="1"/>
  <c r="K354" i="4"/>
  <c r="M354" i="4" s="1"/>
  <c r="N354" i="4" s="1"/>
  <c r="K353" i="4"/>
  <c r="M353" i="4" s="1"/>
  <c r="N353" i="4" s="1"/>
  <c r="K352" i="4"/>
  <c r="M352" i="4" s="1"/>
  <c r="N352" i="4" s="1"/>
  <c r="K351" i="4"/>
  <c r="M351" i="4" s="1"/>
  <c r="N351" i="4" s="1"/>
  <c r="K350" i="4"/>
  <c r="M350" i="4" s="1"/>
  <c r="N350" i="4" s="1"/>
  <c r="K349" i="4"/>
  <c r="M349" i="4" s="1"/>
  <c r="N349" i="4" s="1"/>
  <c r="K348" i="4"/>
  <c r="M348" i="4" s="1"/>
  <c r="N348" i="4" s="1"/>
  <c r="K347" i="4"/>
  <c r="M347" i="4" s="1"/>
  <c r="N347" i="4" s="1"/>
  <c r="K346" i="4"/>
  <c r="M346" i="4" s="1"/>
  <c r="N346" i="4" s="1"/>
  <c r="K345" i="4"/>
  <c r="M345" i="4" s="1"/>
  <c r="N345" i="4" s="1"/>
  <c r="K344" i="4"/>
  <c r="M344" i="4" s="1"/>
  <c r="N344" i="4" s="1"/>
  <c r="K343" i="4"/>
  <c r="M343" i="4" s="1"/>
  <c r="N343" i="4" s="1"/>
  <c r="K342" i="4"/>
  <c r="M342" i="4" s="1"/>
  <c r="N342" i="4" s="1"/>
  <c r="K341" i="4"/>
  <c r="M341" i="4" s="1"/>
  <c r="N341" i="4" s="1"/>
  <c r="K340" i="4"/>
  <c r="M340" i="4" s="1"/>
  <c r="N340" i="4" s="1"/>
  <c r="K339" i="4"/>
  <c r="M339" i="4" s="1"/>
  <c r="N339" i="4" s="1"/>
  <c r="K338" i="4"/>
  <c r="M338" i="4" s="1"/>
  <c r="N338" i="4" s="1"/>
  <c r="K337" i="4"/>
  <c r="M337" i="4" s="1"/>
  <c r="N337" i="4" s="1"/>
  <c r="K336" i="4"/>
  <c r="M336" i="4" s="1"/>
  <c r="N336" i="4" s="1"/>
  <c r="K335" i="4"/>
  <c r="M335" i="4" s="1"/>
  <c r="N335" i="4" s="1"/>
  <c r="K334" i="4"/>
  <c r="M334" i="4" s="1"/>
  <c r="N334" i="4" s="1"/>
  <c r="K333" i="4"/>
  <c r="M333" i="4" s="1"/>
  <c r="N333" i="4" s="1"/>
  <c r="K332" i="4"/>
  <c r="M332" i="4" s="1"/>
  <c r="N332" i="4" s="1"/>
  <c r="K331" i="4"/>
  <c r="M331" i="4" s="1"/>
  <c r="N331" i="4" s="1"/>
  <c r="K330" i="4"/>
  <c r="M330" i="4" s="1"/>
  <c r="N330" i="4" s="1"/>
  <c r="K329" i="4"/>
  <c r="M329" i="4" s="1"/>
  <c r="N329" i="4" s="1"/>
  <c r="K328" i="4"/>
  <c r="M328" i="4" s="1"/>
  <c r="N328" i="4" s="1"/>
  <c r="K327" i="4"/>
  <c r="M327" i="4" s="1"/>
  <c r="N327" i="4" s="1"/>
  <c r="K326" i="4"/>
  <c r="M326" i="4" s="1"/>
  <c r="N326" i="4" s="1"/>
  <c r="K325" i="4"/>
  <c r="M325" i="4" s="1"/>
  <c r="N325" i="4" s="1"/>
  <c r="K324" i="4"/>
  <c r="M324" i="4" s="1"/>
  <c r="N324" i="4" s="1"/>
  <c r="K323" i="4"/>
  <c r="M323" i="4" s="1"/>
  <c r="N323" i="4" s="1"/>
  <c r="K322" i="4"/>
  <c r="M322" i="4" s="1"/>
  <c r="N322" i="4" s="1"/>
  <c r="K321" i="4"/>
  <c r="M321" i="4" s="1"/>
  <c r="N321" i="4" s="1"/>
  <c r="K320" i="4"/>
  <c r="M320" i="4" s="1"/>
  <c r="N320" i="4" s="1"/>
  <c r="K319" i="4"/>
  <c r="M319" i="4" s="1"/>
  <c r="N319" i="4" s="1"/>
  <c r="M318" i="4"/>
  <c r="N318" i="4" s="1"/>
  <c r="K318" i="4"/>
  <c r="K317" i="4"/>
  <c r="M317" i="4" s="1"/>
  <c r="N317" i="4" s="1"/>
  <c r="K316" i="4"/>
  <c r="M316" i="4" s="1"/>
  <c r="N316" i="4" s="1"/>
  <c r="K315" i="4"/>
  <c r="M315" i="4" s="1"/>
  <c r="N315" i="4" s="1"/>
  <c r="K314" i="4"/>
  <c r="M314" i="4" s="1"/>
  <c r="N314" i="4" s="1"/>
  <c r="K313" i="4"/>
  <c r="M313" i="4" s="1"/>
  <c r="N313" i="4" s="1"/>
  <c r="K312" i="4"/>
  <c r="M312" i="4" s="1"/>
  <c r="N312" i="4" s="1"/>
  <c r="K311" i="4"/>
  <c r="M311" i="4" s="1"/>
  <c r="N311" i="4" s="1"/>
  <c r="K310" i="4"/>
  <c r="M310" i="4" s="1"/>
  <c r="N310" i="4" s="1"/>
  <c r="K309" i="4"/>
  <c r="M309" i="4" s="1"/>
  <c r="N309" i="4" s="1"/>
  <c r="K308" i="4"/>
  <c r="M308" i="4" s="1"/>
  <c r="N308" i="4" s="1"/>
  <c r="K307" i="4"/>
  <c r="M307" i="4" s="1"/>
  <c r="N307" i="4" s="1"/>
  <c r="K306" i="4"/>
  <c r="M306" i="4" s="1"/>
  <c r="N306" i="4" s="1"/>
  <c r="K305" i="4"/>
  <c r="M305" i="4" s="1"/>
  <c r="N305" i="4" s="1"/>
  <c r="K304" i="4"/>
  <c r="M304" i="4" s="1"/>
  <c r="N304" i="4" s="1"/>
  <c r="K303" i="4"/>
  <c r="M303" i="4" s="1"/>
  <c r="N303" i="4" s="1"/>
  <c r="K302" i="4"/>
  <c r="M302" i="4" s="1"/>
  <c r="N302" i="4" s="1"/>
  <c r="K301" i="4"/>
  <c r="M301" i="4" s="1"/>
  <c r="N301" i="4" s="1"/>
  <c r="K300" i="4"/>
  <c r="M300" i="4" s="1"/>
  <c r="N300" i="4" s="1"/>
  <c r="K299" i="4"/>
  <c r="M299" i="4" s="1"/>
  <c r="N299" i="4" s="1"/>
  <c r="K298" i="4"/>
  <c r="M298" i="4" s="1"/>
  <c r="N298" i="4" s="1"/>
  <c r="K297" i="4"/>
  <c r="M297" i="4" s="1"/>
  <c r="N297" i="4" s="1"/>
  <c r="K296" i="4"/>
  <c r="M296" i="4" s="1"/>
  <c r="N296" i="4" s="1"/>
  <c r="K295" i="4"/>
  <c r="M295" i="4" s="1"/>
  <c r="N295" i="4" s="1"/>
  <c r="K294" i="4"/>
  <c r="M294" i="4" s="1"/>
  <c r="N294" i="4" s="1"/>
  <c r="K293" i="4"/>
  <c r="M293" i="4" s="1"/>
  <c r="N293" i="4" s="1"/>
  <c r="K292" i="4"/>
  <c r="M292" i="4" s="1"/>
  <c r="N292" i="4" s="1"/>
  <c r="K291" i="4"/>
  <c r="M291" i="4" s="1"/>
  <c r="N291" i="4" s="1"/>
  <c r="K290" i="4"/>
  <c r="M290" i="4" s="1"/>
  <c r="N290" i="4" s="1"/>
  <c r="K289" i="4"/>
  <c r="M289" i="4" s="1"/>
  <c r="N289" i="4" s="1"/>
  <c r="K288" i="4"/>
  <c r="M288" i="4" s="1"/>
  <c r="N288" i="4" s="1"/>
  <c r="K287" i="4"/>
  <c r="M287" i="4" s="1"/>
  <c r="N287" i="4" s="1"/>
  <c r="K286" i="4"/>
  <c r="M286" i="4" s="1"/>
  <c r="N286" i="4" s="1"/>
  <c r="K285" i="4"/>
  <c r="M285" i="4" s="1"/>
  <c r="N285" i="4" s="1"/>
  <c r="K284" i="4"/>
  <c r="M284" i="4" s="1"/>
  <c r="N284" i="4" s="1"/>
  <c r="K283" i="4"/>
  <c r="M283" i="4" s="1"/>
  <c r="N283" i="4" s="1"/>
  <c r="K282" i="4"/>
  <c r="M282" i="4" s="1"/>
  <c r="N282" i="4" s="1"/>
  <c r="K281" i="4"/>
  <c r="M281" i="4" s="1"/>
  <c r="N281" i="4" s="1"/>
  <c r="K280" i="4"/>
  <c r="M280" i="4" s="1"/>
  <c r="N280" i="4" s="1"/>
  <c r="K279" i="4"/>
  <c r="M279" i="4" s="1"/>
  <c r="N279" i="4" s="1"/>
  <c r="K278" i="4"/>
  <c r="M278" i="4" s="1"/>
  <c r="N278" i="4" s="1"/>
  <c r="K277" i="4"/>
  <c r="M277" i="4" s="1"/>
  <c r="N277" i="4" s="1"/>
  <c r="K276" i="4"/>
  <c r="M276" i="4" s="1"/>
  <c r="N276" i="4" s="1"/>
  <c r="K275" i="4"/>
  <c r="M275" i="4" s="1"/>
  <c r="N275" i="4" s="1"/>
  <c r="K274" i="4"/>
  <c r="M274" i="4" s="1"/>
  <c r="N274" i="4" s="1"/>
  <c r="K273" i="4"/>
  <c r="M273" i="4" s="1"/>
  <c r="N273" i="4" s="1"/>
  <c r="K272" i="4"/>
  <c r="M272" i="4" s="1"/>
  <c r="N272" i="4" s="1"/>
  <c r="K271" i="4"/>
  <c r="M271" i="4" s="1"/>
  <c r="N271" i="4" s="1"/>
  <c r="K270" i="4"/>
  <c r="M270" i="4" s="1"/>
  <c r="N270" i="4" s="1"/>
  <c r="K269" i="4"/>
  <c r="M269" i="4" s="1"/>
  <c r="N269" i="4" s="1"/>
  <c r="K268" i="4"/>
  <c r="M268" i="4" s="1"/>
  <c r="N268" i="4" s="1"/>
  <c r="K267" i="4"/>
  <c r="M267" i="4" s="1"/>
  <c r="N267" i="4" s="1"/>
  <c r="K266" i="4"/>
  <c r="M266" i="4" s="1"/>
  <c r="N266" i="4" s="1"/>
  <c r="K265" i="4"/>
  <c r="M265" i="4" s="1"/>
  <c r="N265" i="4" s="1"/>
  <c r="K264" i="4"/>
  <c r="M264" i="4" s="1"/>
  <c r="N264" i="4" s="1"/>
  <c r="K263" i="4"/>
  <c r="M263" i="4" s="1"/>
  <c r="N263" i="4" s="1"/>
  <c r="K262" i="4"/>
  <c r="M262" i="4" s="1"/>
  <c r="N262" i="4" s="1"/>
  <c r="K261" i="4"/>
  <c r="M261" i="4" s="1"/>
  <c r="N261" i="4" s="1"/>
  <c r="K260" i="4"/>
  <c r="M260" i="4" s="1"/>
  <c r="N260" i="4" s="1"/>
  <c r="K259" i="4"/>
  <c r="M259" i="4" s="1"/>
  <c r="N259" i="4" s="1"/>
  <c r="K258" i="4"/>
  <c r="M258" i="4" s="1"/>
  <c r="N258" i="4" s="1"/>
  <c r="K257" i="4"/>
  <c r="M257" i="4" s="1"/>
  <c r="N257" i="4" s="1"/>
  <c r="K256" i="4"/>
  <c r="M256" i="4" s="1"/>
  <c r="N256" i="4" s="1"/>
  <c r="K255" i="4"/>
  <c r="M255" i="4" s="1"/>
  <c r="N255" i="4" s="1"/>
  <c r="K254" i="4"/>
  <c r="M254" i="4" s="1"/>
  <c r="N254" i="4" s="1"/>
  <c r="K253" i="4"/>
  <c r="M253" i="4" s="1"/>
  <c r="N253" i="4" s="1"/>
  <c r="K252" i="4"/>
  <c r="M252" i="4" s="1"/>
  <c r="N252" i="4" s="1"/>
  <c r="K251" i="4"/>
  <c r="M251" i="4" s="1"/>
  <c r="N251" i="4" s="1"/>
  <c r="K250" i="4"/>
  <c r="M250" i="4" s="1"/>
  <c r="N250" i="4" s="1"/>
  <c r="K249" i="4"/>
  <c r="M249" i="4" s="1"/>
  <c r="N249" i="4" s="1"/>
  <c r="K248" i="4"/>
  <c r="M248" i="4" s="1"/>
  <c r="N248" i="4" s="1"/>
  <c r="K247" i="4"/>
  <c r="M247" i="4" s="1"/>
  <c r="N247" i="4" s="1"/>
  <c r="K246" i="4"/>
  <c r="M246" i="4" s="1"/>
  <c r="N246" i="4" s="1"/>
  <c r="K245" i="4"/>
  <c r="M245" i="4" s="1"/>
  <c r="N245" i="4" s="1"/>
  <c r="K244" i="4"/>
  <c r="M244" i="4" s="1"/>
  <c r="N244" i="4" s="1"/>
  <c r="K243" i="4"/>
  <c r="M243" i="4" s="1"/>
  <c r="N243" i="4" s="1"/>
  <c r="K242" i="4"/>
  <c r="M242" i="4" s="1"/>
  <c r="N242" i="4" s="1"/>
  <c r="K241" i="4"/>
  <c r="M241" i="4" s="1"/>
  <c r="N241" i="4" s="1"/>
  <c r="K240" i="4"/>
  <c r="M240" i="4" s="1"/>
  <c r="N240" i="4" s="1"/>
  <c r="K239" i="4"/>
  <c r="M239" i="4" s="1"/>
  <c r="N239" i="4" s="1"/>
  <c r="K238" i="4"/>
  <c r="M238" i="4" s="1"/>
  <c r="N238" i="4" s="1"/>
  <c r="K237" i="4"/>
  <c r="M237" i="4" s="1"/>
  <c r="N237" i="4" s="1"/>
  <c r="K236" i="4"/>
  <c r="M236" i="4" s="1"/>
  <c r="N236" i="4" s="1"/>
  <c r="K235" i="4"/>
  <c r="M235" i="4" s="1"/>
  <c r="N235" i="4" s="1"/>
  <c r="K234" i="4"/>
  <c r="M234" i="4" s="1"/>
  <c r="N234" i="4" s="1"/>
  <c r="K233" i="4"/>
  <c r="M233" i="4" s="1"/>
  <c r="N233" i="4" s="1"/>
  <c r="K232" i="4"/>
  <c r="M232" i="4" s="1"/>
  <c r="N232" i="4" s="1"/>
  <c r="K231" i="4"/>
  <c r="M231" i="4" s="1"/>
  <c r="N231" i="4" s="1"/>
  <c r="K230" i="4"/>
  <c r="M230" i="4" s="1"/>
  <c r="N230" i="4" s="1"/>
  <c r="K229" i="4"/>
  <c r="M229" i="4" s="1"/>
  <c r="N229" i="4" s="1"/>
  <c r="K228" i="4"/>
  <c r="M228" i="4" s="1"/>
  <c r="N228" i="4" s="1"/>
  <c r="K227" i="4"/>
  <c r="M227" i="4" s="1"/>
  <c r="N227" i="4" s="1"/>
  <c r="K226" i="4"/>
  <c r="M226" i="4" s="1"/>
  <c r="N226" i="4" s="1"/>
  <c r="K225" i="4"/>
  <c r="M225" i="4" s="1"/>
  <c r="N225" i="4" s="1"/>
  <c r="K224" i="4"/>
  <c r="M224" i="4" s="1"/>
  <c r="N224" i="4" s="1"/>
  <c r="K223" i="4"/>
  <c r="M223" i="4" s="1"/>
  <c r="N223" i="4" s="1"/>
  <c r="K222" i="4"/>
  <c r="M222" i="4" s="1"/>
  <c r="N222" i="4" s="1"/>
  <c r="K221" i="4"/>
  <c r="M221" i="4" s="1"/>
  <c r="N221" i="4" s="1"/>
  <c r="K220" i="4"/>
  <c r="M220" i="4" s="1"/>
  <c r="N220" i="4" s="1"/>
  <c r="K219" i="4"/>
  <c r="M219" i="4" s="1"/>
  <c r="N219" i="4" s="1"/>
  <c r="K218" i="4"/>
  <c r="M218" i="4" s="1"/>
  <c r="N218" i="4" s="1"/>
  <c r="K217" i="4"/>
  <c r="M217" i="4" s="1"/>
  <c r="N217" i="4" s="1"/>
  <c r="K216" i="4"/>
  <c r="M216" i="4" s="1"/>
  <c r="N216" i="4" s="1"/>
  <c r="K215" i="4"/>
  <c r="M215" i="4" s="1"/>
  <c r="N215" i="4" s="1"/>
  <c r="K214" i="4"/>
  <c r="M214" i="4" s="1"/>
  <c r="N214" i="4" s="1"/>
  <c r="K213" i="4"/>
  <c r="M213" i="4" s="1"/>
  <c r="N213" i="4" s="1"/>
  <c r="K212" i="4"/>
  <c r="M212" i="4" s="1"/>
  <c r="N212" i="4" s="1"/>
  <c r="K211" i="4"/>
  <c r="M211" i="4" s="1"/>
  <c r="N211" i="4" s="1"/>
  <c r="K210" i="4"/>
  <c r="M210" i="4" s="1"/>
  <c r="N210" i="4" s="1"/>
  <c r="K209" i="4"/>
  <c r="M209" i="4" s="1"/>
  <c r="N209" i="4" s="1"/>
  <c r="K208" i="4"/>
  <c r="M208" i="4" s="1"/>
  <c r="N208" i="4" s="1"/>
  <c r="K207" i="4"/>
  <c r="M207" i="4" s="1"/>
  <c r="N207" i="4" s="1"/>
  <c r="K206" i="4"/>
  <c r="M206" i="4" s="1"/>
  <c r="N206" i="4" s="1"/>
  <c r="K205" i="4"/>
  <c r="M205" i="4" s="1"/>
  <c r="N205" i="4" s="1"/>
  <c r="K204" i="4"/>
  <c r="M204" i="4" s="1"/>
  <c r="N204" i="4" s="1"/>
  <c r="K203" i="4"/>
  <c r="M203" i="4" s="1"/>
  <c r="N203" i="4" s="1"/>
  <c r="K202" i="4"/>
  <c r="M202" i="4" s="1"/>
  <c r="N202" i="4" s="1"/>
  <c r="K201" i="4"/>
  <c r="M201" i="4" s="1"/>
  <c r="N201" i="4" s="1"/>
  <c r="K200" i="4"/>
  <c r="M200" i="4" s="1"/>
  <c r="N200" i="4" s="1"/>
  <c r="K199" i="4"/>
  <c r="M199" i="4" s="1"/>
  <c r="N199" i="4" s="1"/>
  <c r="K198" i="4"/>
  <c r="M198" i="4" s="1"/>
  <c r="N198" i="4" s="1"/>
  <c r="K197" i="4"/>
  <c r="M197" i="4" s="1"/>
  <c r="N197" i="4" s="1"/>
  <c r="K196" i="4"/>
  <c r="M196" i="4" s="1"/>
  <c r="N196" i="4" s="1"/>
  <c r="K195" i="4"/>
  <c r="M195" i="4" s="1"/>
  <c r="N195" i="4" s="1"/>
  <c r="K194" i="4"/>
  <c r="M194" i="4" s="1"/>
  <c r="N194" i="4" s="1"/>
  <c r="K193" i="4"/>
  <c r="M193" i="4" s="1"/>
  <c r="N193" i="4" s="1"/>
  <c r="K192" i="4"/>
  <c r="M192" i="4" s="1"/>
  <c r="N192" i="4" s="1"/>
  <c r="K191" i="4"/>
  <c r="M191" i="4" s="1"/>
  <c r="N191" i="4" s="1"/>
  <c r="K190" i="4"/>
  <c r="M190" i="4" s="1"/>
  <c r="N190" i="4" s="1"/>
  <c r="K189" i="4"/>
  <c r="M189" i="4" s="1"/>
  <c r="N189" i="4" s="1"/>
  <c r="K188" i="4"/>
  <c r="M188" i="4" s="1"/>
  <c r="N188" i="4" s="1"/>
  <c r="K187" i="4"/>
  <c r="M187" i="4" s="1"/>
  <c r="N187" i="4" s="1"/>
  <c r="K186" i="4"/>
  <c r="M186" i="4" s="1"/>
  <c r="N186" i="4" s="1"/>
  <c r="K185" i="4"/>
  <c r="M185" i="4" s="1"/>
  <c r="N185" i="4" s="1"/>
  <c r="K184" i="4"/>
  <c r="M184" i="4" s="1"/>
  <c r="N184" i="4" s="1"/>
  <c r="K183" i="4"/>
  <c r="M183" i="4" s="1"/>
  <c r="N183" i="4" s="1"/>
  <c r="K182" i="4"/>
  <c r="M182" i="4" s="1"/>
  <c r="N182" i="4" s="1"/>
  <c r="K181" i="4"/>
  <c r="M181" i="4" s="1"/>
  <c r="N181" i="4" s="1"/>
  <c r="K180" i="4"/>
  <c r="M180" i="4" s="1"/>
  <c r="N180" i="4" s="1"/>
  <c r="K179" i="4"/>
  <c r="M179" i="4" s="1"/>
  <c r="N179" i="4" s="1"/>
  <c r="K178" i="4"/>
  <c r="M178" i="4" s="1"/>
  <c r="N178" i="4" s="1"/>
  <c r="K177" i="4"/>
  <c r="M177" i="4" s="1"/>
  <c r="N177" i="4" s="1"/>
  <c r="K176" i="4"/>
  <c r="M176" i="4" s="1"/>
  <c r="N176" i="4" s="1"/>
  <c r="K175" i="4"/>
  <c r="M175" i="4" s="1"/>
  <c r="N175" i="4" s="1"/>
  <c r="K174" i="4"/>
  <c r="M174" i="4" s="1"/>
  <c r="N174" i="4" s="1"/>
  <c r="K173" i="4"/>
  <c r="M173" i="4" s="1"/>
  <c r="N173" i="4" s="1"/>
  <c r="K172" i="4"/>
  <c r="M172" i="4" s="1"/>
  <c r="N172" i="4" s="1"/>
  <c r="K171" i="4"/>
  <c r="M171" i="4" s="1"/>
  <c r="N171" i="4" s="1"/>
  <c r="K170" i="4"/>
  <c r="M170" i="4" s="1"/>
  <c r="N170" i="4" s="1"/>
  <c r="K169" i="4"/>
  <c r="M169" i="4" s="1"/>
  <c r="N169" i="4" s="1"/>
  <c r="K168" i="4"/>
  <c r="M168" i="4" s="1"/>
  <c r="N168" i="4" s="1"/>
  <c r="K167" i="4"/>
  <c r="M167" i="4" s="1"/>
  <c r="N167" i="4" s="1"/>
  <c r="K166" i="4"/>
  <c r="M166" i="4" s="1"/>
  <c r="N166" i="4" s="1"/>
  <c r="K165" i="4"/>
  <c r="M165" i="4" s="1"/>
  <c r="N165" i="4" s="1"/>
  <c r="K164" i="4"/>
  <c r="M164" i="4" s="1"/>
  <c r="N164" i="4" s="1"/>
  <c r="K163" i="4"/>
  <c r="M163" i="4" s="1"/>
  <c r="N163" i="4" s="1"/>
  <c r="K162" i="4"/>
  <c r="M162" i="4" s="1"/>
  <c r="N162" i="4" s="1"/>
  <c r="K161" i="4"/>
  <c r="M161" i="4" s="1"/>
  <c r="N161" i="4" s="1"/>
  <c r="K160" i="4"/>
  <c r="M160" i="4" s="1"/>
  <c r="N160" i="4" s="1"/>
  <c r="K159" i="4"/>
  <c r="M159" i="4" s="1"/>
  <c r="N159" i="4" s="1"/>
  <c r="K158" i="4"/>
  <c r="M158" i="4" s="1"/>
  <c r="N158" i="4" s="1"/>
  <c r="K157" i="4"/>
  <c r="M157" i="4" s="1"/>
  <c r="N157" i="4" s="1"/>
  <c r="K156" i="4"/>
  <c r="M156" i="4" s="1"/>
  <c r="N156" i="4" s="1"/>
  <c r="K155" i="4"/>
  <c r="M155" i="4" s="1"/>
  <c r="N155" i="4" s="1"/>
  <c r="K154" i="4"/>
  <c r="M154" i="4" s="1"/>
  <c r="N154" i="4" s="1"/>
  <c r="K153" i="4"/>
  <c r="M153" i="4" s="1"/>
  <c r="N153" i="4" s="1"/>
  <c r="K152" i="4"/>
  <c r="M152" i="4" s="1"/>
  <c r="N152" i="4" s="1"/>
  <c r="K151" i="4"/>
  <c r="M151" i="4" s="1"/>
  <c r="N151" i="4" s="1"/>
  <c r="K150" i="4"/>
  <c r="M150" i="4" s="1"/>
  <c r="N150" i="4" s="1"/>
  <c r="K149" i="4"/>
  <c r="M149" i="4" s="1"/>
  <c r="N149" i="4" s="1"/>
  <c r="K148" i="4"/>
  <c r="M148" i="4" s="1"/>
  <c r="N148" i="4" s="1"/>
  <c r="K147" i="4"/>
  <c r="M147" i="4" s="1"/>
  <c r="N147" i="4" s="1"/>
  <c r="K146" i="4"/>
  <c r="M146" i="4" s="1"/>
  <c r="N146" i="4" s="1"/>
  <c r="K145" i="4"/>
  <c r="M145" i="4" s="1"/>
  <c r="N145" i="4" s="1"/>
  <c r="K144" i="4"/>
  <c r="M144" i="4" s="1"/>
  <c r="N144" i="4" s="1"/>
  <c r="K143" i="4"/>
  <c r="M143" i="4" s="1"/>
  <c r="N143" i="4" s="1"/>
  <c r="K142" i="4"/>
  <c r="M142" i="4" s="1"/>
  <c r="N142" i="4" s="1"/>
  <c r="K141" i="4"/>
  <c r="M141" i="4" s="1"/>
  <c r="N141" i="4" s="1"/>
  <c r="K140" i="4"/>
  <c r="M140" i="4" s="1"/>
  <c r="N140" i="4" s="1"/>
  <c r="K139" i="4"/>
  <c r="M139" i="4" s="1"/>
  <c r="N139" i="4" s="1"/>
  <c r="K138" i="4"/>
  <c r="M138" i="4" s="1"/>
  <c r="N138" i="4" s="1"/>
  <c r="K137" i="4"/>
  <c r="M137" i="4" s="1"/>
  <c r="N137" i="4" s="1"/>
  <c r="K136" i="4"/>
  <c r="M136" i="4" s="1"/>
  <c r="N136" i="4" s="1"/>
  <c r="K135" i="4"/>
  <c r="M135" i="4" s="1"/>
  <c r="N135" i="4" s="1"/>
  <c r="K134" i="4"/>
  <c r="M134" i="4" s="1"/>
  <c r="N134" i="4" s="1"/>
  <c r="K133" i="4"/>
  <c r="M133" i="4" s="1"/>
  <c r="N133" i="4" s="1"/>
  <c r="K132" i="4"/>
  <c r="M132" i="4" s="1"/>
  <c r="N132" i="4" s="1"/>
  <c r="K131" i="4"/>
  <c r="M131" i="4" s="1"/>
  <c r="N131" i="4" s="1"/>
  <c r="K130" i="4"/>
  <c r="M130" i="4" s="1"/>
  <c r="N130" i="4" s="1"/>
  <c r="K129" i="4"/>
  <c r="M129" i="4" s="1"/>
  <c r="N129" i="4" s="1"/>
  <c r="K128" i="4"/>
  <c r="M128" i="4" s="1"/>
  <c r="N128" i="4" s="1"/>
  <c r="K127" i="4"/>
  <c r="M127" i="4" s="1"/>
  <c r="N127" i="4" s="1"/>
  <c r="K126" i="4"/>
  <c r="M126" i="4" s="1"/>
  <c r="N126" i="4" s="1"/>
  <c r="K125" i="4"/>
  <c r="M125" i="4" s="1"/>
  <c r="N125" i="4" s="1"/>
  <c r="K124" i="4"/>
  <c r="M124" i="4" s="1"/>
  <c r="N124" i="4" s="1"/>
  <c r="K123" i="4"/>
  <c r="M123" i="4" s="1"/>
  <c r="N123" i="4" s="1"/>
  <c r="K122" i="4"/>
  <c r="M122" i="4" s="1"/>
  <c r="N122" i="4" s="1"/>
  <c r="K121" i="4"/>
  <c r="M121" i="4" s="1"/>
  <c r="N121" i="4" s="1"/>
  <c r="K120" i="4"/>
  <c r="M120" i="4" s="1"/>
  <c r="N120" i="4" s="1"/>
  <c r="K119" i="4"/>
  <c r="M119" i="4" s="1"/>
  <c r="N119" i="4" s="1"/>
  <c r="K118" i="4"/>
  <c r="M118" i="4" s="1"/>
  <c r="N118" i="4" s="1"/>
  <c r="K117" i="4"/>
  <c r="M117" i="4" s="1"/>
  <c r="N117" i="4" s="1"/>
  <c r="K116" i="4"/>
  <c r="M116" i="4" s="1"/>
  <c r="N116" i="4" s="1"/>
  <c r="K115" i="4"/>
  <c r="M115" i="4" s="1"/>
  <c r="N115" i="4" s="1"/>
  <c r="K114" i="4"/>
  <c r="M114" i="4" s="1"/>
  <c r="N114" i="4" s="1"/>
  <c r="K113" i="4"/>
  <c r="M113" i="4" s="1"/>
  <c r="N113" i="4" s="1"/>
  <c r="K112" i="4"/>
  <c r="M112" i="4" s="1"/>
  <c r="N112" i="4" s="1"/>
  <c r="K111" i="4"/>
  <c r="M111" i="4" s="1"/>
  <c r="N111" i="4" s="1"/>
  <c r="K110" i="4"/>
  <c r="M110" i="4" s="1"/>
  <c r="N110" i="4" s="1"/>
  <c r="K109" i="4"/>
  <c r="M109" i="4" s="1"/>
  <c r="N109" i="4" s="1"/>
  <c r="K108" i="4"/>
  <c r="M108" i="4" s="1"/>
  <c r="N108" i="4" s="1"/>
  <c r="N107" i="4"/>
  <c r="K107" i="4"/>
  <c r="M107" i="4" s="1"/>
  <c r="K106" i="4"/>
  <c r="M106" i="4" s="1"/>
  <c r="N106" i="4" s="1"/>
  <c r="K105" i="4"/>
  <c r="M105" i="4" s="1"/>
  <c r="N105" i="4" s="1"/>
  <c r="K104" i="4"/>
  <c r="M104" i="4" s="1"/>
  <c r="N104" i="4" s="1"/>
  <c r="K103" i="4"/>
  <c r="M103" i="4" s="1"/>
  <c r="N103" i="4" s="1"/>
  <c r="K102" i="4"/>
  <c r="M102" i="4" s="1"/>
  <c r="N102" i="4" s="1"/>
  <c r="K101" i="4"/>
  <c r="M101" i="4" s="1"/>
  <c r="N101" i="4" s="1"/>
  <c r="K100" i="4"/>
  <c r="M100" i="4" s="1"/>
  <c r="N100" i="4" s="1"/>
  <c r="K99" i="4"/>
  <c r="M99" i="4" s="1"/>
  <c r="N99" i="4" s="1"/>
  <c r="K98" i="4"/>
  <c r="M98" i="4" s="1"/>
  <c r="N98" i="4" s="1"/>
  <c r="K97" i="4"/>
  <c r="M97" i="4" s="1"/>
  <c r="N97" i="4" s="1"/>
  <c r="K96" i="4"/>
  <c r="M96" i="4" s="1"/>
  <c r="N96" i="4" s="1"/>
  <c r="K95" i="4"/>
  <c r="M95" i="4" s="1"/>
  <c r="N95" i="4" s="1"/>
  <c r="K94" i="4"/>
  <c r="M94" i="4" s="1"/>
  <c r="N94" i="4" s="1"/>
  <c r="K93" i="4"/>
  <c r="M93" i="4" s="1"/>
  <c r="N93" i="4" s="1"/>
  <c r="K92" i="4"/>
  <c r="M92" i="4" s="1"/>
  <c r="N92" i="4" s="1"/>
  <c r="K91" i="4"/>
  <c r="M91" i="4" s="1"/>
  <c r="N91" i="4" s="1"/>
  <c r="K90" i="4"/>
  <c r="M90" i="4" s="1"/>
  <c r="N90" i="4" s="1"/>
  <c r="K89" i="4"/>
  <c r="M89" i="4" s="1"/>
  <c r="N89" i="4" s="1"/>
  <c r="K88" i="4"/>
  <c r="M88" i="4" s="1"/>
  <c r="N88" i="4" s="1"/>
  <c r="K87" i="4"/>
  <c r="M87" i="4" s="1"/>
  <c r="N87" i="4" s="1"/>
  <c r="K86" i="4"/>
  <c r="M86" i="4" s="1"/>
  <c r="N86" i="4" s="1"/>
  <c r="K85" i="4"/>
  <c r="M85" i="4" s="1"/>
  <c r="N85" i="4" s="1"/>
  <c r="K84" i="4"/>
  <c r="M84" i="4" s="1"/>
  <c r="N84" i="4" s="1"/>
  <c r="K83" i="4"/>
  <c r="M83" i="4" s="1"/>
  <c r="N83" i="4" s="1"/>
  <c r="K82" i="4"/>
  <c r="M82" i="4" s="1"/>
  <c r="N82" i="4" s="1"/>
  <c r="K81" i="4"/>
  <c r="M81" i="4" s="1"/>
  <c r="N81" i="4" s="1"/>
  <c r="K80" i="4"/>
  <c r="M80" i="4" s="1"/>
  <c r="N80" i="4" s="1"/>
  <c r="K79" i="4"/>
  <c r="M79" i="4" s="1"/>
  <c r="N79" i="4" s="1"/>
  <c r="K78" i="4"/>
  <c r="M78" i="4" s="1"/>
  <c r="N78" i="4" s="1"/>
  <c r="K77" i="4"/>
  <c r="M77" i="4" s="1"/>
  <c r="N77" i="4" s="1"/>
  <c r="K76" i="4"/>
  <c r="M76" i="4" s="1"/>
  <c r="N76" i="4" s="1"/>
  <c r="K75" i="4"/>
  <c r="M75" i="4" s="1"/>
  <c r="N75" i="4" s="1"/>
  <c r="K74" i="4"/>
  <c r="M74" i="4" s="1"/>
  <c r="N74" i="4" s="1"/>
  <c r="K73" i="4"/>
  <c r="M73" i="4" s="1"/>
  <c r="N73" i="4" s="1"/>
  <c r="K72" i="4"/>
  <c r="M72" i="4" s="1"/>
  <c r="N72" i="4" s="1"/>
  <c r="K71" i="4"/>
  <c r="M71" i="4" s="1"/>
  <c r="N71" i="4" s="1"/>
  <c r="K70" i="4"/>
  <c r="M70" i="4" s="1"/>
  <c r="N70" i="4" s="1"/>
  <c r="K69" i="4"/>
  <c r="M69" i="4" s="1"/>
  <c r="N69" i="4" s="1"/>
  <c r="K68" i="4"/>
  <c r="M68" i="4" s="1"/>
  <c r="N68" i="4" s="1"/>
  <c r="K67" i="4"/>
  <c r="M67" i="4" s="1"/>
  <c r="N67" i="4" s="1"/>
  <c r="K66" i="4"/>
  <c r="M66" i="4" s="1"/>
  <c r="N66" i="4" s="1"/>
  <c r="K65" i="4"/>
  <c r="M65" i="4" s="1"/>
  <c r="N65" i="4" s="1"/>
  <c r="K64" i="4"/>
  <c r="M64" i="4" s="1"/>
  <c r="N64" i="4" s="1"/>
  <c r="K63" i="4"/>
  <c r="M63" i="4" s="1"/>
  <c r="N63" i="4" s="1"/>
  <c r="K62" i="4"/>
  <c r="M62" i="4" s="1"/>
  <c r="N62" i="4" s="1"/>
  <c r="K61" i="4"/>
  <c r="M61" i="4" s="1"/>
  <c r="N61" i="4" s="1"/>
  <c r="K60" i="4"/>
  <c r="M60" i="4" s="1"/>
  <c r="N60" i="4" s="1"/>
  <c r="K59" i="4"/>
  <c r="M59" i="4" s="1"/>
  <c r="N59" i="4" s="1"/>
  <c r="K58" i="4"/>
  <c r="M58" i="4" s="1"/>
  <c r="N58" i="4" s="1"/>
  <c r="K57" i="4"/>
  <c r="M57" i="4" s="1"/>
  <c r="N57" i="4" s="1"/>
  <c r="K56" i="4"/>
  <c r="M56" i="4" s="1"/>
  <c r="N56" i="4" s="1"/>
  <c r="K55" i="4"/>
  <c r="M55" i="4" s="1"/>
  <c r="N55" i="4" s="1"/>
  <c r="K54" i="4"/>
  <c r="M54" i="4" s="1"/>
  <c r="N54" i="4" s="1"/>
  <c r="K53" i="4"/>
  <c r="M53" i="4" s="1"/>
  <c r="N53" i="4" s="1"/>
  <c r="K52" i="4"/>
  <c r="M52" i="4" s="1"/>
  <c r="N52" i="4" s="1"/>
  <c r="K51" i="4"/>
  <c r="M51" i="4" s="1"/>
  <c r="N51" i="4" s="1"/>
  <c r="K50" i="4"/>
  <c r="M50" i="4" s="1"/>
  <c r="N50" i="4" s="1"/>
  <c r="K49" i="4"/>
  <c r="M49" i="4" s="1"/>
  <c r="N49" i="4" s="1"/>
  <c r="K48" i="4"/>
  <c r="M48" i="4" s="1"/>
  <c r="N48" i="4" s="1"/>
  <c r="K47" i="4"/>
  <c r="M47" i="4" s="1"/>
  <c r="N47" i="4" s="1"/>
  <c r="K46" i="4"/>
  <c r="M46" i="4" s="1"/>
  <c r="N46" i="4" s="1"/>
  <c r="K45" i="4"/>
  <c r="M45" i="4" s="1"/>
  <c r="N45" i="4" s="1"/>
  <c r="K44" i="4"/>
  <c r="M44" i="4" s="1"/>
  <c r="N44" i="4" s="1"/>
  <c r="K43" i="4"/>
  <c r="M43" i="4" s="1"/>
  <c r="N43" i="4" s="1"/>
  <c r="K42" i="4"/>
  <c r="M42" i="4" s="1"/>
  <c r="N42" i="4" s="1"/>
  <c r="K41" i="4"/>
  <c r="M41" i="4" s="1"/>
  <c r="N41" i="4" s="1"/>
  <c r="K40" i="4"/>
  <c r="M40" i="4" s="1"/>
  <c r="N40" i="4" s="1"/>
  <c r="K39" i="4"/>
  <c r="M39" i="4" s="1"/>
  <c r="N39" i="4" s="1"/>
  <c r="K38" i="4"/>
  <c r="M38" i="4" s="1"/>
  <c r="N38" i="4" s="1"/>
  <c r="K37" i="4"/>
  <c r="M37" i="4" s="1"/>
  <c r="N37" i="4" s="1"/>
  <c r="K36" i="4"/>
  <c r="M36" i="4" s="1"/>
  <c r="N36" i="4" s="1"/>
  <c r="K35" i="4"/>
  <c r="M35" i="4" s="1"/>
  <c r="N35" i="4" s="1"/>
  <c r="K34" i="4"/>
  <c r="M34" i="4" s="1"/>
  <c r="N34" i="4" s="1"/>
  <c r="K33" i="4"/>
  <c r="M33" i="4" s="1"/>
  <c r="N33" i="4" s="1"/>
  <c r="K32" i="4"/>
  <c r="M32" i="4" s="1"/>
  <c r="N32" i="4" s="1"/>
  <c r="K31" i="4"/>
  <c r="M31" i="4" s="1"/>
  <c r="N31" i="4" s="1"/>
  <c r="K30" i="4"/>
  <c r="M30" i="4" s="1"/>
  <c r="N30" i="4" s="1"/>
  <c r="K29" i="4"/>
  <c r="M29" i="4" s="1"/>
  <c r="N29" i="4" s="1"/>
  <c r="K28" i="4"/>
  <c r="M28" i="4" s="1"/>
  <c r="N28" i="4" s="1"/>
  <c r="K27" i="4"/>
  <c r="M27" i="4" s="1"/>
  <c r="N27" i="4" s="1"/>
  <c r="K26" i="4"/>
  <c r="M26" i="4" s="1"/>
  <c r="N26" i="4" s="1"/>
  <c r="K25" i="4"/>
  <c r="M25" i="4" s="1"/>
  <c r="N25" i="4" s="1"/>
  <c r="K24" i="4"/>
  <c r="M24" i="4" s="1"/>
  <c r="N24" i="4" s="1"/>
  <c r="K23" i="4"/>
  <c r="M23" i="4" s="1"/>
  <c r="N23" i="4" s="1"/>
  <c r="K22" i="4"/>
  <c r="M22" i="4" s="1"/>
  <c r="N22" i="4" s="1"/>
  <c r="K21" i="4"/>
  <c r="M21" i="4" s="1"/>
  <c r="N21" i="4" s="1"/>
  <c r="K20" i="4"/>
  <c r="M20" i="4" s="1"/>
  <c r="N20" i="4" s="1"/>
  <c r="K19" i="4"/>
  <c r="M19" i="4" s="1"/>
  <c r="N19" i="4" s="1"/>
  <c r="K18" i="4"/>
  <c r="M18" i="4" s="1"/>
  <c r="N18" i="4" s="1"/>
  <c r="K17" i="4"/>
  <c r="M17" i="4" s="1"/>
  <c r="N17" i="4" s="1"/>
  <c r="K16" i="4"/>
  <c r="M16" i="4" s="1"/>
  <c r="N16" i="4" s="1"/>
  <c r="K15" i="4"/>
  <c r="M15" i="4" s="1"/>
  <c r="N15" i="4" s="1"/>
  <c r="K14" i="4"/>
  <c r="M14" i="4" s="1"/>
  <c r="N14" i="4" s="1"/>
  <c r="K13" i="4"/>
  <c r="M13" i="4" s="1"/>
  <c r="N13" i="4" s="1"/>
  <c r="K12" i="4"/>
  <c r="M12" i="4" s="1"/>
  <c r="N12" i="4" s="1"/>
  <c r="K11" i="4"/>
  <c r="M11" i="4" s="1"/>
  <c r="N11" i="4" s="1"/>
  <c r="K10" i="4"/>
  <c r="M10" i="4" s="1"/>
  <c r="N10" i="4" s="1"/>
  <c r="K9" i="4"/>
  <c r="M9" i="4" s="1"/>
  <c r="N9" i="4" s="1"/>
  <c r="K8" i="4"/>
  <c r="M8" i="4" s="1"/>
  <c r="N8" i="4" s="1"/>
  <c r="K7" i="4"/>
  <c r="M7" i="4" s="1"/>
  <c r="N7" i="4" s="1"/>
  <c r="K6" i="4"/>
  <c r="M6" i="4" s="1"/>
  <c r="N6" i="4" s="1"/>
  <c r="K5" i="4"/>
  <c r="M5" i="4" s="1"/>
  <c r="N5" i="4" s="1"/>
  <c r="K4" i="4"/>
  <c r="M12" i="3"/>
  <c r="N12" i="3" s="1"/>
  <c r="M24" i="3"/>
  <c r="N24" i="3" s="1"/>
  <c r="M36" i="3"/>
  <c r="N36" i="3" s="1"/>
  <c r="M48" i="3"/>
  <c r="N48" i="3" s="1"/>
  <c r="M60" i="3"/>
  <c r="N60" i="3" s="1"/>
  <c r="M72" i="3"/>
  <c r="N72" i="3" s="1"/>
  <c r="M84" i="3"/>
  <c r="N84" i="3" s="1"/>
  <c r="M96" i="3"/>
  <c r="N96" i="3" s="1"/>
  <c r="M108" i="3"/>
  <c r="N108" i="3" s="1"/>
  <c r="M120" i="3"/>
  <c r="N120" i="3" s="1"/>
  <c r="M132" i="3"/>
  <c r="N132" i="3" s="1"/>
  <c r="M144" i="3"/>
  <c r="N144" i="3" s="1"/>
  <c r="M156" i="3"/>
  <c r="N156" i="3" s="1"/>
  <c r="M168" i="3"/>
  <c r="N168" i="3" s="1"/>
  <c r="M180" i="3"/>
  <c r="N180" i="3" s="1"/>
  <c r="M192" i="3"/>
  <c r="N192" i="3" s="1"/>
  <c r="M204" i="3"/>
  <c r="N204" i="3" s="1"/>
  <c r="M216" i="3"/>
  <c r="N216" i="3" s="1"/>
  <c r="M228" i="3"/>
  <c r="N228" i="3" s="1"/>
  <c r="M240" i="3"/>
  <c r="N240" i="3" s="1"/>
  <c r="M252" i="3"/>
  <c r="N252" i="3" s="1"/>
  <c r="M264" i="3"/>
  <c r="N264" i="3" s="1"/>
  <c r="M276" i="3"/>
  <c r="N276" i="3" s="1"/>
  <c r="M288" i="3"/>
  <c r="N288" i="3" s="1"/>
  <c r="M300" i="3"/>
  <c r="N300" i="3" s="1"/>
  <c r="M312" i="3"/>
  <c r="N312" i="3" s="1"/>
  <c r="M324" i="3"/>
  <c r="N324" i="3" s="1"/>
  <c r="M336" i="3"/>
  <c r="N336" i="3" s="1"/>
  <c r="M348" i="3"/>
  <c r="N348" i="3" s="1"/>
  <c r="M360" i="3"/>
  <c r="N360" i="3" s="1"/>
  <c r="M372" i="3"/>
  <c r="N372" i="3" s="1"/>
  <c r="M384" i="3"/>
  <c r="N384" i="3" s="1"/>
  <c r="M396" i="3"/>
  <c r="N396" i="3" s="1"/>
  <c r="M408" i="3"/>
  <c r="N408" i="3" s="1"/>
  <c r="M420" i="3"/>
  <c r="N420" i="3" s="1"/>
  <c r="K5" i="3"/>
  <c r="M5" i="3" s="1"/>
  <c r="K6" i="3"/>
  <c r="M6" i="3" s="1"/>
  <c r="N6" i="3" s="1"/>
  <c r="K7" i="3"/>
  <c r="M7" i="3" s="1"/>
  <c r="N7" i="3" s="1"/>
  <c r="K8" i="3"/>
  <c r="M8" i="3" s="1"/>
  <c r="N8" i="3" s="1"/>
  <c r="K9" i="3"/>
  <c r="M9" i="3" s="1"/>
  <c r="N9" i="3" s="1"/>
  <c r="K10" i="3"/>
  <c r="M10" i="3" s="1"/>
  <c r="N10" i="3" s="1"/>
  <c r="K11" i="3"/>
  <c r="M11" i="3" s="1"/>
  <c r="N11" i="3" s="1"/>
  <c r="K12" i="3"/>
  <c r="K13" i="3"/>
  <c r="M13" i="3" s="1"/>
  <c r="N13" i="3" s="1"/>
  <c r="K14" i="3"/>
  <c r="M14" i="3" s="1"/>
  <c r="N14" i="3" s="1"/>
  <c r="K15" i="3"/>
  <c r="M15" i="3" s="1"/>
  <c r="N15" i="3" s="1"/>
  <c r="K16" i="3"/>
  <c r="M16" i="3" s="1"/>
  <c r="N16" i="3" s="1"/>
  <c r="K17" i="3"/>
  <c r="M17" i="3" s="1"/>
  <c r="N17" i="3" s="1"/>
  <c r="K18" i="3"/>
  <c r="M18" i="3" s="1"/>
  <c r="N18" i="3" s="1"/>
  <c r="K19" i="3"/>
  <c r="M19" i="3" s="1"/>
  <c r="N19" i="3" s="1"/>
  <c r="K20" i="3"/>
  <c r="M20" i="3" s="1"/>
  <c r="N20" i="3" s="1"/>
  <c r="K21" i="3"/>
  <c r="M21" i="3" s="1"/>
  <c r="N21" i="3" s="1"/>
  <c r="K22" i="3"/>
  <c r="M22" i="3" s="1"/>
  <c r="N22" i="3" s="1"/>
  <c r="K23" i="3"/>
  <c r="M23" i="3" s="1"/>
  <c r="N23" i="3" s="1"/>
  <c r="K24" i="3"/>
  <c r="K25" i="3"/>
  <c r="M25" i="3" s="1"/>
  <c r="N25" i="3" s="1"/>
  <c r="K26" i="3"/>
  <c r="M26" i="3" s="1"/>
  <c r="N26" i="3" s="1"/>
  <c r="K27" i="3"/>
  <c r="M27" i="3" s="1"/>
  <c r="N27" i="3" s="1"/>
  <c r="K28" i="3"/>
  <c r="M28" i="3" s="1"/>
  <c r="N28" i="3" s="1"/>
  <c r="K29" i="3"/>
  <c r="M29" i="3" s="1"/>
  <c r="N29" i="3" s="1"/>
  <c r="K30" i="3"/>
  <c r="M30" i="3" s="1"/>
  <c r="N30" i="3" s="1"/>
  <c r="K31" i="3"/>
  <c r="M31" i="3" s="1"/>
  <c r="N31" i="3" s="1"/>
  <c r="K32" i="3"/>
  <c r="M32" i="3" s="1"/>
  <c r="N32" i="3" s="1"/>
  <c r="K33" i="3"/>
  <c r="M33" i="3" s="1"/>
  <c r="N33" i="3" s="1"/>
  <c r="K34" i="3"/>
  <c r="M34" i="3" s="1"/>
  <c r="N34" i="3" s="1"/>
  <c r="K35" i="3"/>
  <c r="M35" i="3" s="1"/>
  <c r="N35" i="3" s="1"/>
  <c r="K36" i="3"/>
  <c r="K37" i="3"/>
  <c r="M37" i="3" s="1"/>
  <c r="N37" i="3" s="1"/>
  <c r="K38" i="3"/>
  <c r="M38" i="3" s="1"/>
  <c r="N38" i="3" s="1"/>
  <c r="K39" i="3"/>
  <c r="M39" i="3" s="1"/>
  <c r="N39" i="3" s="1"/>
  <c r="K40" i="3"/>
  <c r="M40" i="3" s="1"/>
  <c r="N40" i="3" s="1"/>
  <c r="K41" i="3"/>
  <c r="M41" i="3" s="1"/>
  <c r="N41" i="3" s="1"/>
  <c r="K42" i="3"/>
  <c r="M42" i="3" s="1"/>
  <c r="N42" i="3" s="1"/>
  <c r="K43" i="3"/>
  <c r="M43" i="3" s="1"/>
  <c r="N43" i="3" s="1"/>
  <c r="K44" i="3"/>
  <c r="M44" i="3" s="1"/>
  <c r="N44" i="3" s="1"/>
  <c r="K45" i="3"/>
  <c r="M45" i="3" s="1"/>
  <c r="N45" i="3" s="1"/>
  <c r="K46" i="3"/>
  <c r="M46" i="3" s="1"/>
  <c r="N46" i="3" s="1"/>
  <c r="K47" i="3"/>
  <c r="M47" i="3" s="1"/>
  <c r="N47" i="3" s="1"/>
  <c r="K48" i="3"/>
  <c r="K49" i="3"/>
  <c r="M49" i="3" s="1"/>
  <c r="N49" i="3" s="1"/>
  <c r="K50" i="3"/>
  <c r="M50" i="3" s="1"/>
  <c r="N50" i="3" s="1"/>
  <c r="K51" i="3"/>
  <c r="M51" i="3" s="1"/>
  <c r="N51" i="3" s="1"/>
  <c r="K52" i="3"/>
  <c r="M52" i="3" s="1"/>
  <c r="N52" i="3" s="1"/>
  <c r="K53" i="3"/>
  <c r="M53" i="3" s="1"/>
  <c r="N53" i="3" s="1"/>
  <c r="K54" i="3"/>
  <c r="M54" i="3" s="1"/>
  <c r="N54" i="3" s="1"/>
  <c r="K55" i="3"/>
  <c r="M55" i="3" s="1"/>
  <c r="N55" i="3" s="1"/>
  <c r="K56" i="3"/>
  <c r="M56" i="3" s="1"/>
  <c r="N56" i="3" s="1"/>
  <c r="K57" i="3"/>
  <c r="M57" i="3" s="1"/>
  <c r="N57" i="3" s="1"/>
  <c r="K58" i="3"/>
  <c r="M58" i="3" s="1"/>
  <c r="N58" i="3" s="1"/>
  <c r="K59" i="3"/>
  <c r="M59" i="3" s="1"/>
  <c r="N59" i="3" s="1"/>
  <c r="K60" i="3"/>
  <c r="K61" i="3"/>
  <c r="M61" i="3" s="1"/>
  <c r="N61" i="3" s="1"/>
  <c r="K62" i="3"/>
  <c r="M62" i="3" s="1"/>
  <c r="N62" i="3" s="1"/>
  <c r="K63" i="3"/>
  <c r="M63" i="3" s="1"/>
  <c r="N63" i="3" s="1"/>
  <c r="K64" i="3"/>
  <c r="M64" i="3" s="1"/>
  <c r="N64" i="3" s="1"/>
  <c r="K65" i="3"/>
  <c r="M65" i="3" s="1"/>
  <c r="N65" i="3" s="1"/>
  <c r="K66" i="3"/>
  <c r="M66" i="3" s="1"/>
  <c r="N66" i="3" s="1"/>
  <c r="K67" i="3"/>
  <c r="M67" i="3" s="1"/>
  <c r="N67" i="3" s="1"/>
  <c r="K68" i="3"/>
  <c r="M68" i="3" s="1"/>
  <c r="N68" i="3" s="1"/>
  <c r="K69" i="3"/>
  <c r="M69" i="3" s="1"/>
  <c r="N69" i="3" s="1"/>
  <c r="K70" i="3"/>
  <c r="M70" i="3" s="1"/>
  <c r="N70" i="3" s="1"/>
  <c r="K71" i="3"/>
  <c r="M71" i="3" s="1"/>
  <c r="N71" i="3" s="1"/>
  <c r="K72" i="3"/>
  <c r="K73" i="3"/>
  <c r="M73" i="3" s="1"/>
  <c r="N73" i="3" s="1"/>
  <c r="K74" i="3"/>
  <c r="M74" i="3" s="1"/>
  <c r="N74" i="3" s="1"/>
  <c r="K75" i="3"/>
  <c r="M75" i="3" s="1"/>
  <c r="N75" i="3" s="1"/>
  <c r="K76" i="3"/>
  <c r="M76" i="3" s="1"/>
  <c r="N76" i="3" s="1"/>
  <c r="K77" i="3"/>
  <c r="M77" i="3" s="1"/>
  <c r="N77" i="3" s="1"/>
  <c r="K78" i="3"/>
  <c r="M78" i="3" s="1"/>
  <c r="N78" i="3" s="1"/>
  <c r="K79" i="3"/>
  <c r="M79" i="3" s="1"/>
  <c r="N79" i="3" s="1"/>
  <c r="K80" i="3"/>
  <c r="M80" i="3" s="1"/>
  <c r="N80" i="3" s="1"/>
  <c r="K81" i="3"/>
  <c r="M81" i="3" s="1"/>
  <c r="N81" i="3" s="1"/>
  <c r="K82" i="3"/>
  <c r="M82" i="3" s="1"/>
  <c r="N82" i="3" s="1"/>
  <c r="K83" i="3"/>
  <c r="M83" i="3" s="1"/>
  <c r="N83" i="3" s="1"/>
  <c r="K84" i="3"/>
  <c r="K85" i="3"/>
  <c r="M85" i="3" s="1"/>
  <c r="N85" i="3" s="1"/>
  <c r="K86" i="3"/>
  <c r="M86" i="3" s="1"/>
  <c r="N86" i="3" s="1"/>
  <c r="K87" i="3"/>
  <c r="M87" i="3" s="1"/>
  <c r="N87" i="3" s="1"/>
  <c r="K88" i="3"/>
  <c r="M88" i="3" s="1"/>
  <c r="N88" i="3" s="1"/>
  <c r="K89" i="3"/>
  <c r="M89" i="3" s="1"/>
  <c r="N89" i="3" s="1"/>
  <c r="K90" i="3"/>
  <c r="M90" i="3" s="1"/>
  <c r="N90" i="3" s="1"/>
  <c r="K91" i="3"/>
  <c r="M91" i="3" s="1"/>
  <c r="N91" i="3" s="1"/>
  <c r="K92" i="3"/>
  <c r="M92" i="3" s="1"/>
  <c r="N92" i="3" s="1"/>
  <c r="K93" i="3"/>
  <c r="M93" i="3" s="1"/>
  <c r="N93" i="3" s="1"/>
  <c r="K94" i="3"/>
  <c r="M94" i="3" s="1"/>
  <c r="N94" i="3" s="1"/>
  <c r="K95" i="3"/>
  <c r="M95" i="3" s="1"/>
  <c r="N95" i="3" s="1"/>
  <c r="K96" i="3"/>
  <c r="K97" i="3"/>
  <c r="M97" i="3" s="1"/>
  <c r="N97" i="3" s="1"/>
  <c r="K98" i="3"/>
  <c r="M98" i="3" s="1"/>
  <c r="N98" i="3" s="1"/>
  <c r="K99" i="3"/>
  <c r="M99" i="3" s="1"/>
  <c r="N99" i="3" s="1"/>
  <c r="K100" i="3"/>
  <c r="M100" i="3" s="1"/>
  <c r="N100" i="3" s="1"/>
  <c r="K101" i="3"/>
  <c r="M101" i="3" s="1"/>
  <c r="N101" i="3" s="1"/>
  <c r="K102" i="3"/>
  <c r="M102" i="3" s="1"/>
  <c r="N102" i="3" s="1"/>
  <c r="K103" i="3"/>
  <c r="M103" i="3" s="1"/>
  <c r="N103" i="3" s="1"/>
  <c r="K104" i="3"/>
  <c r="M104" i="3" s="1"/>
  <c r="N104" i="3" s="1"/>
  <c r="K105" i="3"/>
  <c r="M105" i="3" s="1"/>
  <c r="N105" i="3" s="1"/>
  <c r="K106" i="3"/>
  <c r="M106" i="3" s="1"/>
  <c r="N106" i="3" s="1"/>
  <c r="K107" i="3"/>
  <c r="M107" i="3" s="1"/>
  <c r="N107" i="3" s="1"/>
  <c r="K108" i="3"/>
  <c r="K109" i="3"/>
  <c r="M109" i="3" s="1"/>
  <c r="N109" i="3" s="1"/>
  <c r="K110" i="3"/>
  <c r="M110" i="3" s="1"/>
  <c r="N110" i="3" s="1"/>
  <c r="K111" i="3"/>
  <c r="M111" i="3" s="1"/>
  <c r="N111" i="3" s="1"/>
  <c r="K112" i="3"/>
  <c r="M112" i="3" s="1"/>
  <c r="N112" i="3" s="1"/>
  <c r="K113" i="3"/>
  <c r="M113" i="3" s="1"/>
  <c r="N113" i="3" s="1"/>
  <c r="K114" i="3"/>
  <c r="M114" i="3" s="1"/>
  <c r="N114" i="3" s="1"/>
  <c r="K115" i="3"/>
  <c r="M115" i="3" s="1"/>
  <c r="N115" i="3" s="1"/>
  <c r="K116" i="3"/>
  <c r="M116" i="3" s="1"/>
  <c r="N116" i="3" s="1"/>
  <c r="K117" i="3"/>
  <c r="M117" i="3" s="1"/>
  <c r="N117" i="3" s="1"/>
  <c r="K118" i="3"/>
  <c r="M118" i="3" s="1"/>
  <c r="N118" i="3" s="1"/>
  <c r="K119" i="3"/>
  <c r="M119" i="3" s="1"/>
  <c r="N119" i="3" s="1"/>
  <c r="K120" i="3"/>
  <c r="K121" i="3"/>
  <c r="M121" i="3" s="1"/>
  <c r="N121" i="3" s="1"/>
  <c r="K122" i="3"/>
  <c r="M122" i="3" s="1"/>
  <c r="N122" i="3" s="1"/>
  <c r="K123" i="3"/>
  <c r="M123" i="3" s="1"/>
  <c r="N123" i="3" s="1"/>
  <c r="K124" i="3"/>
  <c r="M124" i="3" s="1"/>
  <c r="N124" i="3" s="1"/>
  <c r="K125" i="3"/>
  <c r="M125" i="3" s="1"/>
  <c r="N125" i="3" s="1"/>
  <c r="K126" i="3"/>
  <c r="M126" i="3" s="1"/>
  <c r="N126" i="3" s="1"/>
  <c r="K127" i="3"/>
  <c r="M127" i="3" s="1"/>
  <c r="N127" i="3" s="1"/>
  <c r="K128" i="3"/>
  <c r="M128" i="3" s="1"/>
  <c r="N128" i="3" s="1"/>
  <c r="K129" i="3"/>
  <c r="M129" i="3" s="1"/>
  <c r="N129" i="3" s="1"/>
  <c r="K130" i="3"/>
  <c r="M130" i="3" s="1"/>
  <c r="N130" i="3" s="1"/>
  <c r="K131" i="3"/>
  <c r="M131" i="3" s="1"/>
  <c r="N131" i="3" s="1"/>
  <c r="K132" i="3"/>
  <c r="K133" i="3"/>
  <c r="M133" i="3" s="1"/>
  <c r="N133" i="3" s="1"/>
  <c r="K134" i="3"/>
  <c r="M134" i="3" s="1"/>
  <c r="N134" i="3" s="1"/>
  <c r="K135" i="3"/>
  <c r="M135" i="3" s="1"/>
  <c r="N135" i="3" s="1"/>
  <c r="K136" i="3"/>
  <c r="M136" i="3" s="1"/>
  <c r="N136" i="3" s="1"/>
  <c r="K137" i="3"/>
  <c r="M137" i="3" s="1"/>
  <c r="N137" i="3" s="1"/>
  <c r="K138" i="3"/>
  <c r="M138" i="3" s="1"/>
  <c r="N138" i="3" s="1"/>
  <c r="K139" i="3"/>
  <c r="M139" i="3" s="1"/>
  <c r="N139" i="3" s="1"/>
  <c r="K140" i="3"/>
  <c r="M140" i="3" s="1"/>
  <c r="N140" i="3" s="1"/>
  <c r="K141" i="3"/>
  <c r="M141" i="3" s="1"/>
  <c r="N141" i="3" s="1"/>
  <c r="K142" i="3"/>
  <c r="M142" i="3" s="1"/>
  <c r="N142" i="3" s="1"/>
  <c r="K143" i="3"/>
  <c r="M143" i="3" s="1"/>
  <c r="N143" i="3" s="1"/>
  <c r="K144" i="3"/>
  <c r="K145" i="3"/>
  <c r="M145" i="3" s="1"/>
  <c r="N145" i="3" s="1"/>
  <c r="K146" i="3"/>
  <c r="M146" i="3" s="1"/>
  <c r="N146" i="3" s="1"/>
  <c r="K147" i="3"/>
  <c r="M147" i="3" s="1"/>
  <c r="N147" i="3" s="1"/>
  <c r="K148" i="3"/>
  <c r="M148" i="3" s="1"/>
  <c r="N148" i="3" s="1"/>
  <c r="K149" i="3"/>
  <c r="M149" i="3" s="1"/>
  <c r="N149" i="3" s="1"/>
  <c r="K150" i="3"/>
  <c r="M150" i="3" s="1"/>
  <c r="N150" i="3" s="1"/>
  <c r="K151" i="3"/>
  <c r="M151" i="3" s="1"/>
  <c r="N151" i="3" s="1"/>
  <c r="K152" i="3"/>
  <c r="M152" i="3" s="1"/>
  <c r="N152" i="3" s="1"/>
  <c r="K153" i="3"/>
  <c r="M153" i="3" s="1"/>
  <c r="N153" i="3" s="1"/>
  <c r="K154" i="3"/>
  <c r="M154" i="3" s="1"/>
  <c r="N154" i="3" s="1"/>
  <c r="K155" i="3"/>
  <c r="M155" i="3" s="1"/>
  <c r="N155" i="3" s="1"/>
  <c r="K156" i="3"/>
  <c r="K157" i="3"/>
  <c r="M157" i="3" s="1"/>
  <c r="N157" i="3" s="1"/>
  <c r="K158" i="3"/>
  <c r="M158" i="3" s="1"/>
  <c r="N158" i="3" s="1"/>
  <c r="K159" i="3"/>
  <c r="M159" i="3" s="1"/>
  <c r="N159" i="3" s="1"/>
  <c r="K160" i="3"/>
  <c r="M160" i="3" s="1"/>
  <c r="N160" i="3" s="1"/>
  <c r="K161" i="3"/>
  <c r="M161" i="3" s="1"/>
  <c r="N161" i="3" s="1"/>
  <c r="K162" i="3"/>
  <c r="M162" i="3" s="1"/>
  <c r="N162" i="3" s="1"/>
  <c r="K163" i="3"/>
  <c r="M163" i="3" s="1"/>
  <c r="N163" i="3" s="1"/>
  <c r="K164" i="3"/>
  <c r="M164" i="3" s="1"/>
  <c r="N164" i="3" s="1"/>
  <c r="K165" i="3"/>
  <c r="M165" i="3" s="1"/>
  <c r="N165" i="3" s="1"/>
  <c r="K166" i="3"/>
  <c r="M166" i="3" s="1"/>
  <c r="N166" i="3" s="1"/>
  <c r="K167" i="3"/>
  <c r="M167" i="3" s="1"/>
  <c r="N167" i="3" s="1"/>
  <c r="K168" i="3"/>
  <c r="K169" i="3"/>
  <c r="M169" i="3" s="1"/>
  <c r="N169" i="3" s="1"/>
  <c r="K170" i="3"/>
  <c r="M170" i="3" s="1"/>
  <c r="N170" i="3" s="1"/>
  <c r="K171" i="3"/>
  <c r="M171" i="3" s="1"/>
  <c r="N171" i="3" s="1"/>
  <c r="K172" i="3"/>
  <c r="M172" i="3" s="1"/>
  <c r="N172" i="3" s="1"/>
  <c r="K173" i="3"/>
  <c r="M173" i="3" s="1"/>
  <c r="N173" i="3" s="1"/>
  <c r="K174" i="3"/>
  <c r="M174" i="3" s="1"/>
  <c r="N174" i="3" s="1"/>
  <c r="K175" i="3"/>
  <c r="M175" i="3" s="1"/>
  <c r="N175" i="3" s="1"/>
  <c r="K176" i="3"/>
  <c r="M176" i="3" s="1"/>
  <c r="N176" i="3" s="1"/>
  <c r="K177" i="3"/>
  <c r="M177" i="3" s="1"/>
  <c r="N177" i="3" s="1"/>
  <c r="K178" i="3"/>
  <c r="M178" i="3" s="1"/>
  <c r="N178" i="3" s="1"/>
  <c r="K179" i="3"/>
  <c r="M179" i="3" s="1"/>
  <c r="N179" i="3" s="1"/>
  <c r="K180" i="3"/>
  <c r="K181" i="3"/>
  <c r="M181" i="3" s="1"/>
  <c r="N181" i="3" s="1"/>
  <c r="K182" i="3"/>
  <c r="M182" i="3" s="1"/>
  <c r="N182" i="3" s="1"/>
  <c r="K183" i="3"/>
  <c r="M183" i="3" s="1"/>
  <c r="N183" i="3" s="1"/>
  <c r="K184" i="3"/>
  <c r="M184" i="3" s="1"/>
  <c r="N184" i="3" s="1"/>
  <c r="K185" i="3"/>
  <c r="M185" i="3" s="1"/>
  <c r="N185" i="3" s="1"/>
  <c r="K186" i="3"/>
  <c r="M186" i="3" s="1"/>
  <c r="N186" i="3" s="1"/>
  <c r="K187" i="3"/>
  <c r="M187" i="3" s="1"/>
  <c r="N187" i="3" s="1"/>
  <c r="K188" i="3"/>
  <c r="M188" i="3" s="1"/>
  <c r="N188" i="3" s="1"/>
  <c r="K189" i="3"/>
  <c r="M189" i="3" s="1"/>
  <c r="N189" i="3" s="1"/>
  <c r="K190" i="3"/>
  <c r="M190" i="3" s="1"/>
  <c r="N190" i="3" s="1"/>
  <c r="K191" i="3"/>
  <c r="M191" i="3" s="1"/>
  <c r="N191" i="3" s="1"/>
  <c r="K192" i="3"/>
  <c r="K193" i="3"/>
  <c r="M193" i="3" s="1"/>
  <c r="N193" i="3" s="1"/>
  <c r="K194" i="3"/>
  <c r="M194" i="3" s="1"/>
  <c r="N194" i="3" s="1"/>
  <c r="K195" i="3"/>
  <c r="M195" i="3" s="1"/>
  <c r="N195" i="3" s="1"/>
  <c r="K196" i="3"/>
  <c r="M196" i="3" s="1"/>
  <c r="N196" i="3" s="1"/>
  <c r="K197" i="3"/>
  <c r="M197" i="3" s="1"/>
  <c r="N197" i="3" s="1"/>
  <c r="K198" i="3"/>
  <c r="M198" i="3" s="1"/>
  <c r="N198" i="3" s="1"/>
  <c r="K199" i="3"/>
  <c r="M199" i="3" s="1"/>
  <c r="N199" i="3" s="1"/>
  <c r="K200" i="3"/>
  <c r="M200" i="3" s="1"/>
  <c r="N200" i="3" s="1"/>
  <c r="K201" i="3"/>
  <c r="M201" i="3" s="1"/>
  <c r="N201" i="3" s="1"/>
  <c r="K202" i="3"/>
  <c r="M202" i="3" s="1"/>
  <c r="N202" i="3" s="1"/>
  <c r="K203" i="3"/>
  <c r="M203" i="3" s="1"/>
  <c r="N203" i="3" s="1"/>
  <c r="K204" i="3"/>
  <c r="K205" i="3"/>
  <c r="M205" i="3" s="1"/>
  <c r="N205" i="3" s="1"/>
  <c r="K206" i="3"/>
  <c r="M206" i="3" s="1"/>
  <c r="N206" i="3" s="1"/>
  <c r="K207" i="3"/>
  <c r="M207" i="3" s="1"/>
  <c r="N207" i="3" s="1"/>
  <c r="K208" i="3"/>
  <c r="M208" i="3" s="1"/>
  <c r="N208" i="3" s="1"/>
  <c r="K209" i="3"/>
  <c r="M209" i="3" s="1"/>
  <c r="N209" i="3" s="1"/>
  <c r="K210" i="3"/>
  <c r="M210" i="3" s="1"/>
  <c r="N210" i="3" s="1"/>
  <c r="K211" i="3"/>
  <c r="M211" i="3" s="1"/>
  <c r="N211" i="3" s="1"/>
  <c r="K212" i="3"/>
  <c r="M212" i="3" s="1"/>
  <c r="N212" i="3" s="1"/>
  <c r="K213" i="3"/>
  <c r="M213" i="3" s="1"/>
  <c r="N213" i="3" s="1"/>
  <c r="K214" i="3"/>
  <c r="M214" i="3" s="1"/>
  <c r="N214" i="3" s="1"/>
  <c r="K215" i="3"/>
  <c r="M215" i="3" s="1"/>
  <c r="N215" i="3" s="1"/>
  <c r="K216" i="3"/>
  <c r="K217" i="3"/>
  <c r="M217" i="3" s="1"/>
  <c r="N217" i="3" s="1"/>
  <c r="K218" i="3"/>
  <c r="M218" i="3" s="1"/>
  <c r="N218" i="3" s="1"/>
  <c r="K219" i="3"/>
  <c r="M219" i="3" s="1"/>
  <c r="N219" i="3" s="1"/>
  <c r="K220" i="3"/>
  <c r="M220" i="3" s="1"/>
  <c r="N220" i="3" s="1"/>
  <c r="K221" i="3"/>
  <c r="M221" i="3" s="1"/>
  <c r="N221" i="3" s="1"/>
  <c r="K222" i="3"/>
  <c r="M222" i="3" s="1"/>
  <c r="N222" i="3" s="1"/>
  <c r="K223" i="3"/>
  <c r="M223" i="3" s="1"/>
  <c r="N223" i="3" s="1"/>
  <c r="K224" i="3"/>
  <c r="M224" i="3" s="1"/>
  <c r="N224" i="3" s="1"/>
  <c r="K225" i="3"/>
  <c r="M225" i="3" s="1"/>
  <c r="N225" i="3" s="1"/>
  <c r="K226" i="3"/>
  <c r="M226" i="3" s="1"/>
  <c r="N226" i="3" s="1"/>
  <c r="K227" i="3"/>
  <c r="M227" i="3" s="1"/>
  <c r="N227" i="3" s="1"/>
  <c r="K228" i="3"/>
  <c r="K229" i="3"/>
  <c r="M229" i="3" s="1"/>
  <c r="N229" i="3" s="1"/>
  <c r="K230" i="3"/>
  <c r="M230" i="3" s="1"/>
  <c r="N230" i="3" s="1"/>
  <c r="K231" i="3"/>
  <c r="M231" i="3" s="1"/>
  <c r="N231" i="3" s="1"/>
  <c r="K232" i="3"/>
  <c r="M232" i="3" s="1"/>
  <c r="N232" i="3" s="1"/>
  <c r="K233" i="3"/>
  <c r="M233" i="3" s="1"/>
  <c r="N233" i="3" s="1"/>
  <c r="K234" i="3"/>
  <c r="M234" i="3" s="1"/>
  <c r="N234" i="3" s="1"/>
  <c r="K235" i="3"/>
  <c r="M235" i="3" s="1"/>
  <c r="N235" i="3" s="1"/>
  <c r="K236" i="3"/>
  <c r="M236" i="3" s="1"/>
  <c r="N236" i="3" s="1"/>
  <c r="K237" i="3"/>
  <c r="M237" i="3" s="1"/>
  <c r="N237" i="3" s="1"/>
  <c r="K238" i="3"/>
  <c r="M238" i="3" s="1"/>
  <c r="N238" i="3" s="1"/>
  <c r="K239" i="3"/>
  <c r="M239" i="3" s="1"/>
  <c r="N239" i="3" s="1"/>
  <c r="K240" i="3"/>
  <c r="K241" i="3"/>
  <c r="M241" i="3" s="1"/>
  <c r="N241" i="3" s="1"/>
  <c r="K242" i="3"/>
  <c r="M242" i="3" s="1"/>
  <c r="N242" i="3" s="1"/>
  <c r="K243" i="3"/>
  <c r="M243" i="3" s="1"/>
  <c r="N243" i="3" s="1"/>
  <c r="K244" i="3"/>
  <c r="M244" i="3" s="1"/>
  <c r="N244" i="3" s="1"/>
  <c r="K245" i="3"/>
  <c r="M245" i="3" s="1"/>
  <c r="N245" i="3" s="1"/>
  <c r="K246" i="3"/>
  <c r="M246" i="3" s="1"/>
  <c r="N246" i="3" s="1"/>
  <c r="K247" i="3"/>
  <c r="M247" i="3" s="1"/>
  <c r="N247" i="3" s="1"/>
  <c r="K248" i="3"/>
  <c r="M248" i="3" s="1"/>
  <c r="N248" i="3" s="1"/>
  <c r="K249" i="3"/>
  <c r="M249" i="3" s="1"/>
  <c r="N249" i="3" s="1"/>
  <c r="K250" i="3"/>
  <c r="M250" i="3" s="1"/>
  <c r="N250" i="3" s="1"/>
  <c r="K251" i="3"/>
  <c r="M251" i="3" s="1"/>
  <c r="N251" i="3" s="1"/>
  <c r="K252" i="3"/>
  <c r="K253" i="3"/>
  <c r="M253" i="3" s="1"/>
  <c r="N253" i="3" s="1"/>
  <c r="K254" i="3"/>
  <c r="M254" i="3" s="1"/>
  <c r="N254" i="3" s="1"/>
  <c r="K255" i="3"/>
  <c r="M255" i="3" s="1"/>
  <c r="N255" i="3" s="1"/>
  <c r="K256" i="3"/>
  <c r="M256" i="3" s="1"/>
  <c r="N256" i="3" s="1"/>
  <c r="K257" i="3"/>
  <c r="M257" i="3" s="1"/>
  <c r="N257" i="3" s="1"/>
  <c r="K258" i="3"/>
  <c r="M258" i="3" s="1"/>
  <c r="N258" i="3" s="1"/>
  <c r="K259" i="3"/>
  <c r="M259" i="3" s="1"/>
  <c r="N259" i="3" s="1"/>
  <c r="K260" i="3"/>
  <c r="M260" i="3" s="1"/>
  <c r="N260" i="3" s="1"/>
  <c r="K261" i="3"/>
  <c r="M261" i="3" s="1"/>
  <c r="N261" i="3" s="1"/>
  <c r="K262" i="3"/>
  <c r="M262" i="3" s="1"/>
  <c r="N262" i="3" s="1"/>
  <c r="K263" i="3"/>
  <c r="M263" i="3" s="1"/>
  <c r="N263" i="3" s="1"/>
  <c r="K264" i="3"/>
  <c r="K265" i="3"/>
  <c r="M265" i="3" s="1"/>
  <c r="N265" i="3" s="1"/>
  <c r="K266" i="3"/>
  <c r="M266" i="3" s="1"/>
  <c r="N266" i="3" s="1"/>
  <c r="K267" i="3"/>
  <c r="M267" i="3" s="1"/>
  <c r="N267" i="3" s="1"/>
  <c r="K268" i="3"/>
  <c r="M268" i="3" s="1"/>
  <c r="N268" i="3" s="1"/>
  <c r="K269" i="3"/>
  <c r="M269" i="3" s="1"/>
  <c r="N269" i="3" s="1"/>
  <c r="K270" i="3"/>
  <c r="M270" i="3" s="1"/>
  <c r="N270" i="3" s="1"/>
  <c r="K271" i="3"/>
  <c r="M271" i="3" s="1"/>
  <c r="N271" i="3" s="1"/>
  <c r="K272" i="3"/>
  <c r="M272" i="3" s="1"/>
  <c r="N272" i="3" s="1"/>
  <c r="K273" i="3"/>
  <c r="M273" i="3" s="1"/>
  <c r="N273" i="3" s="1"/>
  <c r="K274" i="3"/>
  <c r="M274" i="3" s="1"/>
  <c r="N274" i="3" s="1"/>
  <c r="K275" i="3"/>
  <c r="M275" i="3" s="1"/>
  <c r="N275" i="3" s="1"/>
  <c r="K276" i="3"/>
  <c r="K277" i="3"/>
  <c r="M277" i="3" s="1"/>
  <c r="N277" i="3" s="1"/>
  <c r="K278" i="3"/>
  <c r="M278" i="3" s="1"/>
  <c r="N278" i="3" s="1"/>
  <c r="K279" i="3"/>
  <c r="M279" i="3" s="1"/>
  <c r="N279" i="3" s="1"/>
  <c r="K280" i="3"/>
  <c r="M280" i="3" s="1"/>
  <c r="N280" i="3" s="1"/>
  <c r="K281" i="3"/>
  <c r="M281" i="3" s="1"/>
  <c r="N281" i="3" s="1"/>
  <c r="K282" i="3"/>
  <c r="M282" i="3" s="1"/>
  <c r="N282" i="3" s="1"/>
  <c r="K283" i="3"/>
  <c r="M283" i="3" s="1"/>
  <c r="N283" i="3" s="1"/>
  <c r="K284" i="3"/>
  <c r="M284" i="3" s="1"/>
  <c r="N284" i="3" s="1"/>
  <c r="K285" i="3"/>
  <c r="M285" i="3" s="1"/>
  <c r="N285" i="3" s="1"/>
  <c r="K286" i="3"/>
  <c r="M286" i="3" s="1"/>
  <c r="N286" i="3" s="1"/>
  <c r="K287" i="3"/>
  <c r="M287" i="3" s="1"/>
  <c r="N287" i="3" s="1"/>
  <c r="K288" i="3"/>
  <c r="K289" i="3"/>
  <c r="M289" i="3" s="1"/>
  <c r="N289" i="3" s="1"/>
  <c r="K290" i="3"/>
  <c r="M290" i="3" s="1"/>
  <c r="N290" i="3" s="1"/>
  <c r="K291" i="3"/>
  <c r="M291" i="3" s="1"/>
  <c r="N291" i="3" s="1"/>
  <c r="K292" i="3"/>
  <c r="M292" i="3" s="1"/>
  <c r="N292" i="3" s="1"/>
  <c r="K293" i="3"/>
  <c r="M293" i="3" s="1"/>
  <c r="N293" i="3" s="1"/>
  <c r="K294" i="3"/>
  <c r="M294" i="3" s="1"/>
  <c r="N294" i="3" s="1"/>
  <c r="K295" i="3"/>
  <c r="M295" i="3" s="1"/>
  <c r="N295" i="3" s="1"/>
  <c r="K296" i="3"/>
  <c r="M296" i="3" s="1"/>
  <c r="N296" i="3" s="1"/>
  <c r="K297" i="3"/>
  <c r="M297" i="3" s="1"/>
  <c r="N297" i="3" s="1"/>
  <c r="K298" i="3"/>
  <c r="M298" i="3" s="1"/>
  <c r="N298" i="3" s="1"/>
  <c r="K299" i="3"/>
  <c r="M299" i="3" s="1"/>
  <c r="N299" i="3" s="1"/>
  <c r="K300" i="3"/>
  <c r="K301" i="3"/>
  <c r="M301" i="3" s="1"/>
  <c r="N301" i="3" s="1"/>
  <c r="K302" i="3"/>
  <c r="M302" i="3" s="1"/>
  <c r="N302" i="3" s="1"/>
  <c r="K303" i="3"/>
  <c r="M303" i="3" s="1"/>
  <c r="N303" i="3" s="1"/>
  <c r="K304" i="3"/>
  <c r="M304" i="3" s="1"/>
  <c r="N304" i="3" s="1"/>
  <c r="K305" i="3"/>
  <c r="M305" i="3" s="1"/>
  <c r="N305" i="3" s="1"/>
  <c r="K306" i="3"/>
  <c r="M306" i="3" s="1"/>
  <c r="N306" i="3" s="1"/>
  <c r="K307" i="3"/>
  <c r="M307" i="3" s="1"/>
  <c r="N307" i="3" s="1"/>
  <c r="K308" i="3"/>
  <c r="M308" i="3" s="1"/>
  <c r="N308" i="3" s="1"/>
  <c r="K309" i="3"/>
  <c r="M309" i="3" s="1"/>
  <c r="N309" i="3" s="1"/>
  <c r="K310" i="3"/>
  <c r="M310" i="3" s="1"/>
  <c r="N310" i="3" s="1"/>
  <c r="K311" i="3"/>
  <c r="M311" i="3" s="1"/>
  <c r="N311" i="3" s="1"/>
  <c r="K312" i="3"/>
  <c r="K313" i="3"/>
  <c r="M313" i="3" s="1"/>
  <c r="N313" i="3" s="1"/>
  <c r="K314" i="3"/>
  <c r="M314" i="3" s="1"/>
  <c r="N314" i="3" s="1"/>
  <c r="K315" i="3"/>
  <c r="M315" i="3" s="1"/>
  <c r="N315" i="3" s="1"/>
  <c r="K316" i="3"/>
  <c r="M316" i="3" s="1"/>
  <c r="N316" i="3" s="1"/>
  <c r="K317" i="3"/>
  <c r="M317" i="3" s="1"/>
  <c r="N317" i="3" s="1"/>
  <c r="K318" i="3"/>
  <c r="M318" i="3" s="1"/>
  <c r="N318" i="3" s="1"/>
  <c r="K319" i="3"/>
  <c r="M319" i="3" s="1"/>
  <c r="N319" i="3" s="1"/>
  <c r="K320" i="3"/>
  <c r="M320" i="3" s="1"/>
  <c r="N320" i="3" s="1"/>
  <c r="K321" i="3"/>
  <c r="M321" i="3" s="1"/>
  <c r="N321" i="3" s="1"/>
  <c r="K322" i="3"/>
  <c r="M322" i="3" s="1"/>
  <c r="N322" i="3" s="1"/>
  <c r="K323" i="3"/>
  <c r="M323" i="3" s="1"/>
  <c r="N323" i="3" s="1"/>
  <c r="K324" i="3"/>
  <c r="K325" i="3"/>
  <c r="M325" i="3" s="1"/>
  <c r="N325" i="3" s="1"/>
  <c r="K326" i="3"/>
  <c r="M326" i="3" s="1"/>
  <c r="N326" i="3" s="1"/>
  <c r="K327" i="3"/>
  <c r="M327" i="3" s="1"/>
  <c r="N327" i="3" s="1"/>
  <c r="K328" i="3"/>
  <c r="M328" i="3" s="1"/>
  <c r="N328" i="3" s="1"/>
  <c r="K329" i="3"/>
  <c r="M329" i="3" s="1"/>
  <c r="N329" i="3" s="1"/>
  <c r="K330" i="3"/>
  <c r="M330" i="3" s="1"/>
  <c r="N330" i="3" s="1"/>
  <c r="K331" i="3"/>
  <c r="M331" i="3" s="1"/>
  <c r="N331" i="3" s="1"/>
  <c r="K332" i="3"/>
  <c r="M332" i="3" s="1"/>
  <c r="N332" i="3" s="1"/>
  <c r="K333" i="3"/>
  <c r="M333" i="3" s="1"/>
  <c r="N333" i="3" s="1"/>
  <c r="K334" i="3"/>
  <c r="M334" i="3" s="1"/>
  <c r="N334" i="3" s="1"/>
  <c r="K335" i="3"/>
  <c r="M335" i="3" s="1"/>
  <c r="N335" i="3" s="1"/>
  <c r="K336" i="3"/>
  <c r="K337" i="3"/>
  <c r="M337" i="3" s="1"/>
  <c r="N337" i="3" s="1"/>
  <c r="K338" i="3"/>
  <c r="M338" i="3" s="1"/>
  <c r="N338" i="3" s="1"/>
  <c r="K339" i="3"/>
  <c r="M339" i="3" s="1"/>
  <c r="N339" i="3" s="1"/>
  <c r="K340" i="3"/>
  <c r="M340" i="3" s="1"/>
  <c r="N340" i="3" s="1"/>
  <c r="K341" i="3"/>
  <c r="M341" i="3" s="1"/>
  <c r="N341" i="3" s="1"/>
  <c r="K342" i="3"/>
  <c r="M342" i="3" s="1"/>
  <c r="N342" i="3" s="1"/>
  <c r="K343" i="3"/>
  <c r="M343" i="3" s="1"/>
  <c r="N343" i="3" s="1"/>
  <c r="K344" i="3"/>
  <c r="M344" i="3" s="1"/>
  <c r="N344" i="3" s="1"/>
  <c r="K345" i="3"/>
  <c r="M345" i="3" s="1"/>
  <c r="N345" i="3" s="1"/>
  <c r="K346" i="3"/>
  <c r="M346" i="3" s="1"/>
  <c r="N346" i="3" s="1"/>
  <c r="K347" i="3"/>
  <c r="M347" i="3" s="1"/>
  <c r="N347" i="3" s="1"/>
  <c r="K348" i="3"/>
  <c r="K349" i="3"/>
  <c r="M349" i="3" s="1"/>
  <c r="N349" i="3" s="1"/>
  <c r="K350" i="3"/>
  <c r="M350" i="3" s="1"/>
  <c r="N350" i="3" s="1"/>
  <c r="K351" i="3"/>
  <c r="M351" i="3" s="1"/>
  <c r="N351" i="3" s="1"/>
  <c r="K352" i="3"/>
  <c r="M352" i="3" s="1"/>
  <c r="N352" i="3" s="1"/>
  <c r="K353" i="3"/>
  <c r="M353" i="3" s="1"/>
  <c r="N353" i="3" s="1"/>
  <c r="K354" i="3"/>
  <c r="M354" i="3" s="1"/>
  <c r="N354" i="3" s="1"/>
  <c r="K355" i="3"/>
  <c r="M355" i="3" s="1"/>
  <c r="N355" i="3" s="1"/>
  <c r="K356" i="3"/>
  <c r="M356" i="3" s="1"/>
  <c r="N356" i="3" s="1"/>
  <c r="K357" i="3"/>
  <c r="M357" i="3" s="1"/>
  <c r="N357" i="3" s="1"/>
  <c r="K358" i="3"/>
  <c r="M358" i="3" s="1"/>
  <c r="N358" i="3" s="1"/>
  <c r="K359" i="3"/>
  <c r="M359" i="3" s="1"/>
  <c r="N359" i="3" s="1"/>
  <c r="K360" i="3"/>
  <c r="K361" i="3"/>
  <c r="M361" i="3" s="1"/>
  <c r="N361" i="3" s="1"/>
  <c r="K362" i="3"/>
  <c r="M362" i="3" s="1"/>
  <c r="N362" i="3" s="1"/>
  <c r="K363" i="3"/>
  <c r="M363" i="3" s="1"/>
  <c r="N363" i="3" s="1"/>
  <c r="K364" i="3"/>
  <c r="M364" i="3" s="1"/>
  <c r="N364" i="3" s="1"/>
  <c r="K365" i="3"/>
  <c r="M365" i="3" s="1"/>
  <c r="N365" i="3" s="1"/>
  <c r="K366" i="3"/>
  <c r="M366" i="3" s="1"/>
  <c r="N366" i="3" s="1"/>
  <c r="K367" i="3"/>
  <c r="M367" i="3" s="1"/>
  <c r="N367" i="3" s="1"/>
  <c r="K368" i="3"/>
  <c r="M368" i="3" s="1"/>
  <c r="N368" i="3" s="1"/>
  <c r="K369" i="3"/>
  <c r="M369" i="3" s="1"/>
  <c r="N369" i="3" s="1"/>
  <c r="K370" i="3"/>
  <c r="M370" i="3" s="1"/>
  <c r="N370" i="3" s="1"/>
  <c r="K371" i="3"/>
  <c r="M371" i="3" s="1"/>
  <c r="N371" i="3" s="1"/>
  <c r="K372" i="3"/>
  <c r="K373" i="3"/>
  <c r="M373" i="3" s="1"/>
  <c r="N373" i="3" s="1"/>
  <c r="K374" i="3"/>
  <c r="M374" i="3" s="1"/>
  <c r="N374" i="3" s="1"/>
  <c r="K375" i="3"/>
  <c r="M375" i="3" s="1"/>
  <c r="N375" i="3" s="1"/>
  <c r="K376" i="3"/>
  <c r="M376" i="3" s="1"/>
  <c r="N376" i="3" s="1"/>
  <c r="K377" i="3"/>
  <c r="M377" i="3" s="1"/>
  <c r="N377" i="3" s="1"/>
  <c r="K378" i="3"/>
  <c r="M378" i="3" s="1"/>
  <c r="N378" i="3" s="1"/>
  <c r="K379" i="3"/>
  <c r="M379" i="3" s="1"/>
  <c r="N379" i="3" s="1"/>
  <c r="K380" i="3"/>
  <c r="M380" i="3" s="1"/>
  <c r="N380" i="3" s="1"/>
  <c r="K381" i="3"/>
  <c r="M381" i="3" s="1"/>
  <c r="N381" i="3" s="1"/>
  <c r="K382" i="3"/>
  <c r="M382" i="3" s="1"/>
  <c r="N382" i="3" s="1"/>
  <c r="K383" i="3"/>
  <c r="M383" i="3" s="1"/>
  <c r="N383" i="3" s="1"/>
  <c r="K384" i="3"/>
  <c r="K385" i="3"/>
  <c r="M385" i="3" s="1"/>
  <c r="N385" i="3" s="1"/>
  <c r="K386" i="3"/>
  <c r="M386" i="3" s="1"/>
  <c r="N386" i="3" s="1"/>
  <c r="K387" i="3"/>
  <c r="M387" i="3" s="1"/>
  <c r="N387" i="3" s="1"/>
  <c r="K388" i="3"/>
  <c r="M388" i="3" s="1"/>
  <c r="N388" i="3" s="1"/>
  <c r="K389" i="3"/>
  <c r="M389" i="3" s="1"/>
  <c r="N389" i="3" s="1"/>
  <c r="K390" i="3"/>
  <c r="M390" i="3" s="1"/>
  <c r="N390" i="3" s="1"/>
  <c r="K391" i="3"/>
  <c r="M391" i="3" s="1"/>
  <c r="N391" i="3" s="1"/>
  <c r="K392" i="3"/>
  <c r="M392" i="3" s="1"/>
  <c r="N392" i="3" s="1"/>
  <c r="K393" i="3"/>
  <c r="M393" i="3" s="1"/>
  <c r="N393" i="3" s="1"/>
  <c r="K394" i="3"/>
  <c r="M394" i="3" s="1"/>
  <c r="N394" i="3" s="1"/>
  <c r="K395" i="3"/>
  <c r="M395" i="3" s="1"/>
  <c r="N395" i="3" s="1"/>
  <c r="K396" i="3"/>
  <c r="K397" i="3"/>
  <c r="M397" i="3" s="1"/>
  <c r="N397" i="3" s="1"/>
  <c r="K398" i="3"/>
  <c r="M398" i="3" s="1"/>
  <c r="N398" i="3" s="1"/>
  <c r="K399" i="3"/>
  <c r="M399" i="3" s="1"/>
  <c r="N399" i="3" s="1"/>
  <c r="K400" i="3"/>
  <c r="M400" i="3" s="1"/>
  <c r="N400" i="3" s="1"/>
  <c r="K401" i="3"/>
  <c r="M401" i="3" s="1"/>
  <c r="N401" i="3" s="1"/>
  <c r="K402" i="3"/>
  <c r="M402" i="3" s="1"/>
  <c r="N402" i="3" s="1"/>
  <c r="K403" i="3"/>
  <c r="M403" i="3" s="1"/>
  <c r="N403" i="3" s="1"/>
  <c r="K404" i="3"/>
  <c r="M404" i="3" s="1"/>
  <c r="N404" i="3" s="1"/>
  <c r="K405" i="3"/>
  <c r="M405" i="3" s="1"/>
  <c r="N405" i="3" s="1"/>
  <c r="K406" i="3"/>
  <c r="M406" i="3" s="1"/>
  <c r="N406" i="3" s="1"/>
  <c r="K407" i="3"/>
  <c r="M407" i="3" s="1"/>
  <c r="N407" i="3" s="1"/>
  <c r="K408" i="3"/>
  <c r="K409" i="3"/>
  <c r="M409" i="3" s="1"/>
  <c r="N409" i="3" s="1"/>
  <c r="K410" i="3"/>
  <c r="M410" i="3" s="1"/>
  <c r="N410" i="3" s="1"/>
  <c r="K411" i="3"/>
  <c r="M411" i="3" s="1"/>
  <c r="N411" i="3" s="1"/>
  <c r="K412" i="3"/>
  <c r="M412" i="3" s="1"/>
  <c r="N412" i="3" s="1"/>
  <c r="K413" i="3"/>
  <c r="M413" i="3" s="1"/>
  <c r="N413" i="3" s="1"/>
  <c r="K414" i="3"/>
  <c r="M414" i="3" s="1"/>
  <c r="N414" i="3" s="1"/>
  <c r="K415" i="3"/>
  <c r="M415" i="3" s="1"/>
  <c r="N415" i="3" s="1"/>
  <c r="K416" i="3"/>
  <c r="M416" i="3" s="1"/>
  <c r="N416" i="3" s="1"/>
  <c r="K417" i="3"/>
  <c r="M417" i="3" s="1"/>
  <c r="N417" i="3" s="1"/>
  <c r="K418" i="3"/>
  <c r="M418" i="3" s="1"/>
  <c r="N418" i="3" s="1"/>
  <c r="K419" i="3"/>
  <c r="M419" i="3" s="1"/>
  <c r="N419" i="3" s="1"/>
  <c r="K420" i="3"/>
  <c r="K421" i="3"/>
  <c r="M421" i="3" s="1"/>
  <c r="N421" i="3" s="1"/>
  <c r="K422" i="3"/>
  <c r="M422" i="3" s="1"/>
  <c r="N422" i="3" s="1"/>
  <c r="K423" i="3"/>
  <c r="M423" i="3" s="1"/>
  <c r="N423" i="3" s="1"/>
  <c r="K424" i="3"/>
  <c r="M424" i="3" s="1"/>
  <c r="N424" i="3" s="1"/>
  <c r="K4" i="3"/>
  <c r="K425" i="3" s="1"/>
  <c r="L425" i="3"/>
  <c r="I425" i="3"/>
  <c r="H425" i="3"/>
  <c r="G425" i="3"/>
  <c r="F425" i="3"/>
  <c r="N5" i="3" l="1"/>
  <c r="M4" i="3"/>
  <c r="N4" i="3" s="1"/>
  <c r="N425" i="3" s="1"/>
  <c r="K425" i="4"/>
  <c r="M4" i="4"/>
  <c r="G452" i="2"/>
  <c r="F452" i="2"/>
  <c r="H454" i="2"/>
  <c r="I454" i="2" s="1"/>
  <c r="L454" i="2" s="1"/>
  <c r="H453" i="2"/>
  <c r="I453" i="2" s="1"/>
  <c r="L453" i="2" s="1"/>
  <c r="M425" i="3" l="1"/>
  <c r="M425" i="4"/>
  <c r="N4" i="4"/>
  <c r="N425" i="4" s="1"/>
  <c r="H452" i="2"/>
  <c r="I452" i="2" s="1"/>
  <c r="L452" i="2" s="1"/>
  <c r="K430" i="2"/>
  <c r="K1" i="2" s="1"/>
  <c r="M2" i="2" s="1"/>
  <c r="M3" i="2" s="1"/>
  <c r="J430" i="2"/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7" i="2"/>
  <c r="N430" i="2" l="1"/>
  <c r="C435" i="2" l="1"/>
  <c r="C434" i="2"/>
  <c r="C433" i="2"/>
  <c r="H428" i="2"/>
  <c r="I428" i="2" s="1"/>
  <c r="L428" i="2" s="1"/>
  <c r="H427" i="2"/>
  <c r="I427" i="2" s="1"/>
  <c r="L427" i="2" s="1"/>
  <c r="H426" i="2"/>
  <c r="I426" i="2" s="1"/>
  <c r="L426" i="2" s="1"/>
  <c r="H425" i="2"/>
  <c r="I425" i="2" s="1"/>
  <c r="L425" i="2" s="1"/>
  <c r="H424" i="2"/>
  <c r="I424" i="2" s="1"/>
  <c r="L424" i="2" s="1"/>
  <c r="H423" i="2"/>
  <c r="I423" i="2" s="1"/>
  <c r="L423" i="2" s="1"/>
  <c r="H422" i="2"/>
  <c r="I422" i="2" s="1"/>
  <c r="L422" i="2" s="1"/>
  <c r="H421" i="2"/>
  <c r="I421" i="2" s="1"/>
  <c r="L421" i="2" s="1"/>
  <c r="H420" i="2"/>
  <c r="I420" i="2" s="1"/>
  <c r="L420" i="2" s="1"/>
  <c r="H419" i="2"/>
  <c r="I419" i="2" s="1"/>
  <c r="L419" i="2" s="1"/>
  <c r="H418" i="2"/>
  <c r="I418" i="2" s="1"/>
  <c r="L418" i="2" s="1"/>
  <c r="H417" i="2"/>
  <c r="I417" i="2" s="1"/>
  <c r="L417" i="2" s="1"/>
  <c r="H416" i="2"/>
  <c r="I416" i="2" s="1"/>
  <c r="L416" i="2" s="1"/>
  <c r="H415" i="2"/>
  <c r="I415" i="2" s="1"/>
  <c r="L415" i="2" s="1"/>
  <c r="H414" i="2"/>
  <c r="I414" i="2" s="1"/>
  <c r="L414" i="2" s="1"/>
  <c r="H413" i="2"/>
  <c r="I413" i="2" s="1"/>
  <c r="L413" i="2" s="1"/>
  <c r="H412" i="2"/>
  <c r="I412" i="2" s="1"/>
  <c r="L412" i="2" s="1"/>
  <c r="H411" i="2"/>
  <c r="I411" i="2" s="1"/>
  <c r="L411" i="2" s="1"/>
  <c r="H410" i="2"/>
  <c r="I410" i="2" s="1"/>
  <c r="L410" i="2" s="1"/>
  <c r="H409" i="2"/>
  <c r="I409" i="2" s="1"/>
  <c r="L409" i="2" s="1"/>
  <c r="H408" i="2"/>
  <c r="I408" i="2" s="1"/>
  <c r="L408" i="2" s="1"/>
  <c r="H407" i="2"/>
  <c r="I407" i="2" s="1"/>
  <c r="L407" i="2" s="1"/>
  <c r="H406" i="2"/>
  <c r="I406" i="2" s="1"/>
  <c r="L406" i="2" s="1"/>
  <c r="H405" i="2"/>
  <c r="I405" i="2" s="1"/>
  <c r="L405" i="2" s="1"/>
  <c r="H404" i="2"/>
  <c r="I404" i="2" s="1"/>
  <c r="L404" i="2" s="1"/>
  <c r="H403" i="2"/>
  <c r="I403" i="2" s="1"/>
  <c r="L403" i="2" s="1"/>
  <c r="H402" i="2"/>
  <c r="I402" i="2" s="1"/>
  <c r="L402" i="2" s="1"/>
  <c r="H401" i="2"/>
  <c r="I401" i="2" s="1"/>
  <c r="L401" i="2" s="1"/>
  <c r="H400" i="2"/>
  <c r="I400" i="2" s="1"/>
  <c r="L400" i="2" s="1"/>
  <c r="H399" i="2"/>
  <c r="I399" i="2" s="1"/>
  <c r="L399" i="2" s="1"/>
  <c r="H398" i="2"/>
  <c r="I398" i="2" s="1"/>
  <c r="L398" i="2" s="1"/>
  <c r="H397" i="2"/>
  <c r="I397" i="2" s="1"/>
  <c r="L397" i="2" s="1"/>
  <c r="H396" i="2"/>
  <c r="I396" i="2" s="1"/>
  <c r="L396" i="2" s="1"/>
  <c r="H395" i="2"/>
  <c r="I395" i="2" s="1"/>
  <c r="L395" i="2" s="1"/>
  <c r="H394" i="2"/>
  <c r="I394" i="2" s="1"/>
  <c r="L394" i="2" s="1"/>
  <c r="H393" i="2"/>
  <c r="I393" i="2" s="1"/>
  <c r="L393" i="2" s="1"/>
  <c r="H392" i="2"/>
  <c r="I392" i="2" s="1"/>
  <c r="L392" i="2" s="1"/>
  <c r="H391" i="2"/>
  <c r="I391" i="2" s="1"/>
  <c r="L391" i="2" s="1"/>
  <c r="H390" i="2"/>
  <c r="I390" i="2" s="1"/>
  <c r="L390" i="2" s="1"/>
  <c r="H389" i="2"/>
  <c r="I389" i="2" s="1"/>
  <c r="L389" i="2" s="1"/>
  <c r="H388" i="2"/>
  <c r="I388" i="2" s="1"/>
  <c r="L388" i="2" s="1"/>
  <c r="H387" i="2"/>
  <c r="I387" i="2" s="1"/>
  <c r="L387" i="2" s="1"/>
  <c r="H386" i="2"/>
  <c r="I386" i="2" s="1"/>
  <c r="L386" i="2" s="1"/>
  <c r="H385" i="2"/>
  <c r="I385" i="2" s="1"/>
  <c r="L385" i="2" s="1"/>
  <c r="H384" i="2"/>
  <c r="I384" i="2" s="1"/>
  <c r="L384" i="2" s="1"/>
  <c r="H383" i="2"/>
  <c r="I383" i="2" s="1"/>
  <c r="L383" i="2" s="1"/>
  <c r="H382" i="2"/>
  <c r="I382" i="2" s="1"/>
  <c r="L382" i="2" s="1"/>
  <c r="H381" i="2"/>
  <c r="I381" i="2" s="1"/>
  <c r="L381" i="2" s="1"/>
  <c r="H380" i="2"/>
  <c r="I380" i="2" s="1"/>
  <c r="L380" i="2" s="1"/>
  <c r="H379" i="2"/>
  <c r="I379" i="2" s="1"/>
  <c r="L379" i="2" s="1"/>
  <c r="H378" i="2"/>
  <c r="I378" i="2" s="1"/>
  <c r="L378" i="2" s="1"/>
  <c r="H377" i="2"/>
  <c r="I377" i="2" s="1"/>
  <c r="L377" i="2" s="1"/>
  <c r="H376" i="2"/>
  <c r="I376" i="2" s="1"/>
  <c r="L376" i="2" s="1"/>
  <c r="H375" i="2"/>
  <c r="I375" i="2" s="1"/>
  <c r="L375" i="2" s="1"/>
  <c r="H374" i="2"/>
  <c r="I374" i="2" s="1"/>
  <c r="L374" i="2" s="1"/>
  <c r="H373" i="2"/>
  <c r="I373" i="2" s="1"/>
  <c r="L373" i="2" s="1"/>
  <c r="H372" i="2"/>
  <c r="I372" i="2" s="1"/>
  <c r="L372" i="2" s="1"/>
  <c r="H371" i="2"/>
  <c r="I371" i="2" s="1"/>
  <c r="L371" i="2" s="1"/>
  <c r="H370" i="2"/>
  <c r="I370" i="2" s="1"/>
  <c r="L370" i="2" s="1"/>
  <c r="H369" i="2"/>
  <c r="I369" i="2" s="1"/>
  <c r="L369" i="2" s="1"/>
  <c r="H368" i="2"/>
  <c r="I368" i="2" s="1"/>
  <c r="L368" i="2" s="1"/>
  <c r="H367" i="2"/>
  <c r="I367" i="2" s="1"/>
  <c r="L367" i="2" s="1"/>
  <c r="H366" i="2"/>
  <c r="I366" i="2" s="1"/>
  <c r="L366" i="2" s="1"/>
  <c r="H365" i="2"/>
  <c r="I365" i="2" s="1"/>
  <c r="L365" i="2" s="1"/>
  <c r="H364" i="2"/>
  <c r="I364" i="2" s="1"/>
  <c r="L364" i="2" s="1"/>
  <c r="H363" i="2"/>
  <c r="I363" i="2" s="1"/>
  <c r="L363" i="2" s="1"/>
  <c r="H362" i="2"/>
  <c r="I362" i="2" s="1"/>
  <c r="L362" i="2" s="1"/>
  <c r="H361" i="2"/>
  <c r="I361" i="2" s="1"/>
  <c r="L361" i="2" s="1"/>
  <c r="H360" i="2"/>
  <c r="I360" i="2" s="1"/>
  <c r="L360" i="2" s="1"/>
  <c r="H359" i="2"/>
  <c r="I359" i="2" s="1"/>
  <c r="L359" i="2" s="1"/>
  <c r="H358" i="2"/>
  <c r="I358" i="2" s="1"/>
  <c r="L358" i="2" s="1"/>
  <c r="H357" i="2"/>
  <c r="I357" i="2" s="1"/>
  <c r="L357" i="2" s="1"/>
  <c r="H356" i="2"/>
  <c r="I356" i="2" s="1"/>
  <c r="L356" i="2" s="1"/>
  <c r="H355" i="2"/>
  <c r="I355" i="2" s="1"/>
  <c r="L355" i="2" s="1"/>
  <c r="H354" i="2"/>
  <c r="I354" i="2" s="1"/>
  <c r="L354" i="2" s="1"/>
  <c r="H353" i="2"/>
  <c r="I353" i="2" s="1"/>
  <c r="L353" i="2" s="1"/>
  <c r="H352" i="2"/>
  <c r="I352" i="2" s="1"/>
  <c r="L352" i="2" s="1"/>
  <c r="H351" i="2"/>
  <c r="I351" i="2" s="1"/>
  <c r="L351" i="2" s="1"/>
  <c r="H350" i="2"/>
  <c r="I350" i="2" s="1"/>
  <c r="L350" i="2" s="1"/>
  <c r="H349" i="2"/>
  <c r="I349" i="2" s="1"/>
  <c r="L349" i="2" s="1"/>
  <c r="H348" i="2"/>
  <c r="I348" i="2" s="1"/>
  <c r="L348" i="2" s="1"/>
  <c r="H347" i="2"/>
  <c r="I347" i="2" s="1"/>
  <c r="L347" i="2" s="1"/>
  <c r="H346" i="2"/>
  <c r="I346" i="2" s="1"/>
  <c r="L346" i="2" s="1"/>
  <c r="H345" i="2"/>
  <c r="I345" i="2" s="1"/>
  <c r="L345" i="2" s="1"/>
  <c r="H344" i="2"/>
  <c r="I344" i="2" s="1"/>
  <c r="L344" i="2" s="1"/>
  <c r="H343" i="2"/>
  <c r="I343" i="2" s="1"/>
  <c r="L343" i="2" s="1"/>
  <c r="H342" i="2"/>
  <c r="I342" i="2" s="1"/>
  <c r="L342" i="2" s="1"/>
  <c r="H341" i="2"/>
  <c r="I341" i="2" s="1"/>
  <c r="L341" i="2" s="1"/>
  <c r="H340" i="2"/>
  <c r="I340" i="2" s="1"/>
  <c r="L340" i="2" s="1"/>
  <c r="H339" i="2"/>
  <c r="I339" i="2" s="1"/>
  <c r="L339" i="2" s="1"/>
  <c r="H338" i="2"/>
  <c r="I338" i="2" s="1"/>
  <c r="L338" i="2" s="1"/>
  <c r="H337" i="2"/>
  <c r="I337" i="2" s="1"/>
  <c r="L337" i="2" s="1"/>
  <c r="H336" i="2"/>
  <c r="I336" i="2" s="1"/>
  <c r="L336" i="2" s="1"/>
  <c r="H335" i="2"/>
  <c r="I335" i="2" s="1"/>
  <c r="L335" i="2" s="1"/>
  <c r="H334" i="2"/>
  <c r="I334" i="2" s="1"/>
  <c r="L334" i="2" s="1"/>
  <c r="H333" i="2"/>
  <c r="I333" i="2" s="1"/>
  <c r="L333" i="2" s="1"/>
  <c r="H332" i="2"/>
  <c r="I332" i="2" s="1"/>
  <c r="L332" i="2" s="1"/>
  <c r="H331" i="2"/>
  <c r="I331" i="2" s="1"/>
  <c r="L331" i="2" s="1"/>
  <c r="H330" i="2"/>
  <c r="I330" i="2" s="1"/>
  <c r="L330" i="2" s="1"/>
  <c r="H329" i="2"/>
  <c r="I329" i="2" s="1"/>
  <c r="L329" i="2" s="1"/>
  <c r="H328" i="2"/>
  <c r="I328" i="2" s="1"/>
  <c r="L328" i="2" s="1"/>
  <c r="H327" i="2"/>
  <c r="I327" i="2" s="1"/>
  <c r="L327" i="2" s="1"/>
  <c r="H326" i="2"/>
  <c r="I326" i="2" s="1"/>
  <c r="L326" i="2" s="1"/>
  <c r="H325" i="2"/>
  <c r="I325" i="2" s="1"/>
  <c r="L325" i="2" s="1"/>
  <c r="H324" i="2"/>
  <c r="I324" i="2" s="1"/>
  <c r="L324" i="2" s="1"/>
  <c r="H323" i="2"/>
  <c r="I323" i="2" s="1"/>
  <c r="L323" i="2" s="1"/>
  <c r="H322" i="2"/>
  <c r="I322" i="2" s="1"/>
  <c r="L322" i="2" s="1"/>
  <c r="H321" i="2"/>
  <c r="I321" i="2" s="1"/>
  <c r="L321" i="2" s="1"/>
  <c r="H320" i="2"/>
  <c r="I320" i="2" s="1"/>
  <c r="L320" i="2" s="1"/>
  <c r="H319" i="2"/>
  <c r="I319" i="2" s="1"/>
  <c r="L319" i="2" s="1"/>
  <c r="H318" i="2"/>
  <c r="I318" i="2" s="1"/>
  <c r="L318" i="2" s="1"/>
  <c r="H317" i="2"/>
  <c r="I317" i="2" s="1"/>
  <c r="L317" i="2" s="1"/>
  <c r="H316" i="2"/>
  <c r="I316" i="2" s="1"/>
  <c r="L316" i="2" s="1"/>
  <c r="H315" i="2"/>
  <c r="I315" i="2" s="1"/>
  <c r="L315" i="2" s="1"/>
  <c r="H314" i="2"/>
  <c r="I314" i="2" s="1"/>
  <c r="L314" i="2" s="1"/>
  <c r="H313" i="2"/>
  <c r="I313" i="2" s="1"/>
  <c r="L313" i="2" s="1"/>
  <c r="H312" i="2"/>
  <c r="I312" i="2" s="1"/>
  <c r="L312" i="2" s="1"/>
  <c r="H311" i="2"/>
  <c r="I311" i="2" s="1"/>
  <c r="L311" i="2" s="1"/>
  <c r="H310" i="2"/>
  <c r="I310" i="2" s="1"/>
  <c r="L310" i="2" s="1"/>
  <c r="H309" i="2"/>
  <c r="I309" i="2" s="1"/>
  <c r="L309" i="2" s="1"/>
  <c r="H308" i="2"/>
  <c r="I308" i="2" s="1"/>
  <c r="L308" i="2" s="1"/>
  <c r="H307" i="2"/>
  <c r="I307" i="2" s="1"/>
  <c r="L307" i="2" s="1"/>
  <c r="H306" i="2"/>
  <c r="I306" i="2" s="1"/>
  <c r="L306" i="2" s="1"/>
  <c r="H305" i="2"/>
  <c r="I305" i="2" s="1"/>
  <c r="L305" i="2" s="1"/>
  <c r="H304" i="2"/>
  <c r="I304" i="2" s="1"/>
  <c r="L304" i="2" s="1"/>
  <c r="H303" i="2"/>
  <c r="I303" i="2" s="1"/>
  <c r="L303" i="2" s="1"/>
  <c r="H302" i="2"/>
  <c r="I302" i="2" s="1"/>
  <c r="L302" i="2" s="1"/>
  <c r="H301" i="2"/>
  <c r="I301" i="2" s="1"/>
  <c r="L301" i="2" s="1"/>
  <c r="H300" i="2"/>
  <c r="I300" i="2" s="1"/>
  <c r="L300" i="2" s="1"/>
  <c r="H299" i="2"/>
  <c r="I299" i="2" s="1"/>
  <c r="L299" i="2" s="1"/>
  <c r="H298" i="2"/>
  <c r="I298" i="2" s="1"/>
  <c r="L298" i="2" s="1"/>
  <c r="H297" i="2"/>
  <c r="I297" i="2" s="1"/>
  <c r="L297" i="2" s="1"/>
  <c r="H296" i="2"/>
  <c r="I296" i="2" s="1"/>
  <c r="L296" i="2" s="1"/>
  <c r="H295" i="2"/>
  <c r="I295" i="2" s="1"/>
  <c r="L295" i="2" s="1"/>
  <c r="H294" i="2"/>
  <c r="I294" i="2" s="1"/>
  <c r="L294" i="2" s="1"/>
  <c r="H293" i="2"/>
  <c r="I293" i="2" s="1"/>
  <c r="L293" i="2" s="1"/>
  <c r="H292" i="2"/>
  <c r="I292" i="2" s="1"/>
  <c r="L292" i="2" s="1"/>
  <c r="H291" i="2"/>
  <c r="I291" i="2" s="1"/>
  <c r="L291" i="2" s="1"/>
  <c r="H290" i="2"/>
  <c r="I290" i="2" s="1"/>
  <c r="L290" i="2" s="1"/>
  <c r="H289" i="2"/>
  <c r="I289" i="2" s="1"/>
  <c r="L289" i="2" s="1"/>
  <c r="H288" i="2"/>
  <c r="I288" i="2" s="1"/>
  <c r="L288" i="2" s="1"/>
  <c r="H287" i="2"/>
  <c r="I287" i="2" s="1"/>
  <c r="L287" i="2" s="1"/>
  <c r="H286" i="2"/>
  <c r="I286" i="2" s="1"/>
  <c r="L286" i="2" s="1"/>
  <c r="H285" i="2"/>
  <c r="I285" i="2" s="1"/>
  <c r="L285" i="2" s="1"/>
  <c r="H284" i="2"/>
  <c r="I284" i="2" s="1"/>
  <c r="L284" i="2" s="1"/>
  <c r="H283" i="2"/>
  <c r="I283" i="2" s="1"/>
  <c r="L283" i="2" s="1"/>
  <c r="H282" i="2"/>
  <c r="I282" i="2" s="1"/>
  <c r="L282" i="2" s="1"/>
  <c r="H281" i="2"/>
  <c r="I281" i="2" s="1"/>
  <c r="L281" i="2" s="1"/>
  <c r="H280" i="2"/>
  <c r="I280" i="2" s="1"/>
  <c r="L280" i="2" s="1"/>
  <c r="H279" i="2"/>
  <c r="I279" i="2" s="1"/>
  <c r="L279" i="2" s="1"/>
  <c r="H278" i="2"/>
  <c r="I278" i="2" s="1"/>
  <c r="L278" i="2" s="1"/>
  <c r="H277" i="2"/>
  <c r="I277" i="2" s="1"/>
  <c r="L277" i="2" s="1"/>
  <c r="H276" i="2"/>
  <c r="I276" i="2" s="1"/>
  <c r="L276" i="2" s="1"/>
  <c r="H275" i="2"/>
  <c r="I275" i="2" s="1"/>
  <c r="L275" i="2" s="1"/>
  <c r="H274" i="2"/>
  <c r="I274" i="2" s="1"/>
  <c r="L274" i="2" s="1"/>
  <c r="H273" i="2"/>
  <c r="I273" i="2" s="1"/>
  <c r="L273" i="2" s="1"/>
  <c r="H272" i="2"/>
  <c r="I272" i="2" s="1"/>
  <c r="L272" i="2" s="1"/>
  <c r="H271" i="2"/>
  <c r="I271" i="2" s="1"/>
  <c r="L271" i="2" s="1"/>
  <c r="H270" i="2"/>
  <c r="I270" i="2" s="1"/>
  <c r="L270" i="2" s="1"/>
  <c r="H269" i="2"/>
  <c r="I269" i="2" s="1"/>
  <c r="L269" i="2" s="1"/>
  <c r="H268" i="2"/>
  <c r="I268" i="2" s="1"/>
  <c r="L268" i="2" s="1"/>
  <c r="H267" i="2"/>
  <c r="I267" i="2" s="1"/>
  <c r="L267" i="2" s="1"/>
  <c r="H266" i="2"/>
  <c r="I266" i="2" s="1"/>
  <c r="L266" i="2" s="1"/>
  <c r="H265" i="2"/>
  <c r="I265" i="2" s="1"/>
  <c r="L265" i="2" s="1"/>
  <c r="H264" i="2"/>
  <c r="I264" i="2" s="1"/>
  <c r="L264" i="2" s="1"/>
  <c r="H263" i="2"/>
  <c r="I263" i="2" s="1"/>
  <c r="L263" i="2" s="1"/>
  <c r="H262" i="2"/>
  <c r="I262" i="2" s="1"/>
  <c r="L262" i="2" s="1"/>
  <c r="H261" i="2"/>
  <c r="I261" i="2" s="1"/>
  <c r="L261" i="2" s="1"/>
  <c r="H260" i="2"/>
  <c r="I260" i="2" s="1"/>
  <c r="L260" i="2" s="1"/>
  <c r="H259" i="2"/>
  <c r="I259" i="2" s="1"/>
  <c r="L259" i="2" s="1"/>
  <c r="H258" i="2"/>
  <c r="I258" i="2" s="1"/>
  <c r="L258" i="2" s="1"/>
  <c r="H257" i="2"/>
  <c r="I257" i="2" s="1"/>
  <c r="L257" i="2" s="1"/>
  <c r="H256" i="2"/>
  <c r="I256" i="2" s="1"/>
  <c r="L256" i="2" s="1"/>
  <c r="H255" i="2"/>
  <c r="I255" i="2" s="1"/>
  <c r="L255" i="2" s="1"/>
  <c r="H254" i="2"/>
  <c r="I254" i="2" s="1"/>
  <c r="L254" i="2" s="1"/>
  <c r="H253" i="2"/>
  <c r="I253" i="2" s="1"/>
  <c r="L253" i="2" s="1"/>
  <c r="H252" i="2"/>
  <c r="I252" i="2" s="1"/>
  <c r="L252" i="2" s="1"/>
  <c r="H251" i="2"/>
  <c r="I251" i="2" s="1"/>
  <c r="L251" i="2" s="1"/>
  <c r="H250" i="2"/>
  <c r="I250" i="2" s="1"/>
  <c r="L250" i="2" s="1"/>
  <c r="H249" i="2"/>
  <c r="I249" i="2" s="1"/>
  <c r="L249" i="2" s="1"/>
  <c r="H248" i="2"/>
  <c r="I248" i="2" s="1"/>
  <c r="L248" i="2" s="1"/>
  <c r="H247" i="2"/>
  <c r="I247" i="2" s="1"/>
  <c r="L247" i="2" s="1"/>
  <c r="H246" i="2"/>
  <c r="I246" i="2" s="1"/>
  <c r="L246" i="2" s="1"/>
  <c r="H245" i="2"/>
  <c r="I245" i="2" s="1"/>
  <c r="L245" i="2" s="1"/>
  <c r="H244" i="2"/>
  <c r="I244" i="2" s="1"/>
  <c r="L244" i="2" s="1"/>
  <c r="H243" i="2"/>
  <c r="I243" i="2" s="1"/>
  <c r="L243" i="2" s="1"/>
  <c r="H242" i="2"/>
  <c r="I242" i="2" s="1"/>
  <c r="L242" i="2" s="1"/>
  <c r="H241" i="2"/>
  <c r="I241" i="2" s="1"/>
  <c r="L241" i="2" s="1"/>
  <c r="H240" i="2"/>
  <c r="I240" i="2" s="1"/>
  <c r="L240" i="2" s="1"/>
  <c r="H239" i="2"/>
  <c r="I239" i="2" s="1"/>
  <c r="L239" i="2" s="1"/>
  <c r="H238" i="2"/>
  <c r="I238" i="2" s="1"/>
  <c r="L238" i="2" s="1"/>
  <c r="H237" i="2"/>
  <c r="I237" i="2" s="1"/>
  <c r="L237" i="2" s="1"/>
  <c r="H236" i="2"/>
  <c r="I236" i="2" s="1"/>
  <c r="L236" i="2" s="1"/>
  <c r="H235" i="2"/>
  <c r="I235" i="2" s="1"/>
  <c r="L235" i="2" s="1"/>
  <c r="H234" i="2"/>
  <c r="I234" i="2" s="1"/>
  <c r="L234" i="2" s="1"/>
  <c r="H233" i="2"/>
  <c r="I233" i="2" s="1"/>
  <c r="L233" i="2" s="1"/>
  <c r="H232" i="2"/>
  <c r="I232" i="2" s="1"/>
  <c r="L232" i="2" s="1"/>
  <c r="H231" i="2"/>
  <c r="I231" i="2" s="1"/>
  <c r="L231" i="2" s="1"/>
  <c r="H230" i="2"/>
  <c r="I230" i="2" s="1"/>
  <c r="L230" i="2" s="1"/>
  <c r="H229" i="2"/>
  <c r="I229" i="2" s="1"/>
  <c r="L229" i="2" s="1"/>
  <c r="H228" i="2"/>
  <c r="I228" i="2" s="1"/>
  <c r="L228" i="2" s="1"/>
  <c r="H227" i="2"/>
  <c r="I227" i="2" s="1"/>
  <c r="L227" i="2" s="1"/>
  <c r="H226" i="2"/>
  <c r="I226" i="2" s="1"/>
  <c r="L226" i="2" s="1"/>
  <c r="H225" i="2"/>
  <c r="I225" i="2" s="1"/>
  <c r="L225" i="2" s="1"/>
  <c r="H224" i="2"/>
  <c r="I224" i="2" s="1"/>
  <c r="L224" i="2" s="1"/>
  <c r="H223" i="2"/>
  <c r="I223" i="2" s="1"/>
  <c r="L223" i="2" s="1"/>
  <c r="H222" i="2"/>
  <c r="I222" i="2" s="1"/>
  <c r="L222" i="2" s="1"/>
  <c r="H221" i="2"/>
  <c r="I221" i="2" s="1"/>
  <c r="L221" i="2" s="1"/>
  <c r="H220" i="2"/>
  <c r="I220" i="2" s="1"/>
  <c r="L220" i="2" s="1"/>
  <c r="H219" i="2"/>
  <c r="I219" i="2" s="1"/>
  <c r="L219" i="2" s="1"/>
  <c r="H218" i="2"/>
  <c r="I218" i="2" s="1"/>
  <c r="L218" i="2" s="1"/>
  <c r="H217" i="2"/>
  <c r="I217" i="2" s="1"/>
  <c r="L217" i="2" s="1"/>
  <c r="H216" i="2"/>
  <c r="I216" i="2" s="1"/>
  <c r="L216" i="2" s="1"/>
  <c r="H215" i="2"/>
  <c r="I215" i="2" s="1"/>
  <c r="L215" i="2" s="1"/>
  <c r="H214" i="2"/>
  <c r="I214" i="2" s="1"/>
  <c r="L214" i="2" s="1"/>
  <c r="H213" i="2"/>
  <c r="I213" i="2" s="1"/>
  <c r="L213" i="2" s="1"/>
  <c r="H212" i="2"/>
  <c r="I212" i="2" s="1"/>
  <c r="L212" i="2" s="1"/>
  <c r="H211" i="2"/>
  <c r="I211" i="2" s="1"/>
  <c r="L211" i="2" s="1"/>
  <c r="H210" i="2"/>
  <c r="I210" i="2" s="1"/>
  <c r="L210" i="2" s="1"/>
  <c r="H209" i="2"/>
  <c r="I209" i="2" s="1"/>
  <c r="L209" i="2" s="1"/>
  <c r="H208" i="2"/>
  <c r="I208" i="2" s="1"/>
  <c r="L208" i="2" s="1"/>
  <c r="H207" i="2"/>
  <c r="I207" i="2" s="1"/>
  <c r="L207" i="2" s="1"/>
  <c r="H206" i="2"/>
  <c r="I206" i="2" s="1"/>
  <c r="L206" i="2" s="1"/>
  <c r="H205" i="2"/>
  <c r="I205" i="2" s="1"/>
  <c r="L205" i="2" s="1"/>
  <c r="H204" i="2"/>
  <c r="I204" i="2" s="1"/>
  <c r="L204" i="2" s="1"/>
  <c r="H203" i="2"/>
  <c r="I203" i="2" s="1"/>
  <c r="L203" i="2" s="1"/>
  <c r="H202" i="2"/>
  <c r="I202" i="2" s="1"/>
  <c r="L202" i="2" s="1"/>
  <c r="H201" i="2"/>
  <c r="I201" i="2" s="1"/>
  <c r="L201" i="2" s="1"/>
  <c r="H200" i="2"/>
  <c r="I200" i="2" s="1"/>
  <c r="L200" i="2" s="1"/>
  <c r="H199" i="2"/>
  <c r="I199" i="2" s="1"/>
  <c r="L199" i="2" s="1"/>
  <c r="H198" i="2"/>
  <c r="I198" i="2" s="1"/>
  <c r="L198" i="2" s="1"/>
  <c r="H197" i="2"/>
  <c r="I197" i="2" s="1"/>
  <c r="L197" i="2" s="1"/>
  <c r="H196" i="2"/>
  <c r="I196" i="2" s="1"/>
  <c r="L196" i="2" s="1"/>
  <c r="H195" i="2"/>
  <c r="I195" i="2" s="1"/>
  <c r="L195" i="2" s="1"/>
  <c r="H194" i="2"/>
  <c r="I194" i="2" s="1"/>
  <c r="L194" i="2" s="1"/>
  <c r="H193" i="2"/>
  <c r="I193" i="2" s="1"/>
  <c r="L193" i="2" s="1"/>
  <c r="H192" i="2"/>
  <c r="I192" i="2" s="1"/>
  <c r="L192" i="2" s="1"/>
  <c r="H191" i="2"/>
  <c r="I191" i="2" s="1"/>
  <c r="L191" i="2" s="1"/>
  <c r="H190" i="2"/>
  <c r="I190" i="2" s="1"/>
  <c r="L190" i="2" s="1"/>
  <c r="H189" i="2"/>
  <c r="I189" i="2" s="1"/>
  <c r="L189" i="2" s="1"/>
  <c r="H188" i="2"/>
  <c r="I188" i="2" s="1"/>
  <c r="L188" i="2" s="1"/>
  <c r="H187" i="2"/>
  <c r="I187" i="2" s="1"/>
  <c r="L187" i="2" s="1"/>
  <c r="H186" i="2"/>
  <c r="I186" i="2" s="1"/>
  <c r="L186" i="2" s="1"/>
  <c r="H185" i="2"/>
  <c r="I185" i="2" s="1"/>
  <c r="L185" i="2" s="1"/>
  <c r="H184" i="2"/>
  <c r="I184" i="2" s="1"/>
  <c r="L184" i="2" s="1"/>
  <c r="H183" i="2"/>
  <c r="I183" i="2" s="1"/>
  <c r="L183" i="2" s="1"/>
  <c r="H182" i="2"/>
  <c r="I182" i="2" s="1"/>
  <c r="L182" i="2" s="1"/>
  <c r="H181" i="2"/>
  <c r="I181" i="2" s="1"/>
  <c r="L181" i="2" s="1"/>
  <c r="H180" i="2"/>
  <c r="I180" i="2" s="1"/>
  <c r="L180" i="2" s="1"/>
  <c r="H179" i="2"/>
  <c r="I179" i="2" s="1"/>
  <c r="L179" i="2" s="1"/>
  <c r="H178" i="2"/>
  <c r="I178" i="2" s="1"/>
  <c r="L178" i="2" s="1"/>
  <c r="H177" i="2"/>
  <c r="I177" i="2" s="1"/>
  <c r="L177" i="2" s="1"/>
  <c r="H176" i="2"/>
  <c r="I176" i="2" s="1"/>
  <c r="L176" i="2" s="1"/>
  <c r="H175" i="2"/>
  <c r="I175" i="2" s="1"/>
  <c r="L175" i="2" s="1"/>
  <c r="H174" i="2"/>
  <c r="I174" i="2" s="1"/>
  <c r="L174" i="2" s="1"/>
  <c r="H173" i="2"/>
  <c r="I173" i="2" s="1"/>
  <c r="L173" i="2" s="1"/>
  <c r="H172" i="2"/>
  <c r="I172" i="2" s="1"/>
  <c r="L172" i="2" s="1"/>
  <c r="H171" i="2"/>
  <c r="I171" i="2" s="1"/>
  <c r="L171" i="2" s="1"/>
  <c r="H170" i="2"/>
  <c r="I170" i="2" s="1"/>
  <c r="L170" i="2" s="1"/>
  <c r="H169" i="2"/>
  <c r="I169" i="2" s="1"/>
  <c r="L169" i="2" s="1"/>
  <c r="H168" i="2"/>
  <c r="I168" i="2" s="1"/>
  <c r="L168" i="2" s="1"/>
  <c r="H167" i="2"/>
  <c r="I167" i="2" s="1"/>
  <c r="L167" i="2" s="1"/>
  <c r="H166" i="2"/>
  <c r="I166" i="2" s="1"/>
  <c r="L166" i="2" s="1"/>
  <c r="H165" i="2"/>
  <c r="I165" i="2" s="1"/>
  <c r="L165" i="2" s="1"/>
  <c r="H164" i="2"/>
  <c r="I164" i="2" s="1"/>
  <c r="L164" i="2" s="1"/>
  <c r="H163" i="2"/>
  <c r="I163" i="2" s="1"/>
  <c r="L163" i="2" s="1"/>
  <c r="H162" i="2"/>
  <c r="I162" i="2" s="1"/>
  <c r="L162" i="2" s="1"/>
  <c r="H161" i="2"/>
  <c r="I161" i="2" s="1"/>
  <c r="L161" i="2" s="1"/>
  <c r="H160" i="2"/>
  <c r="I160" i="2" s="1"/>
  <c r="L160" i="2" s="1"/>
  <c r="H159" i="2"/>
  <c r="I159" i="2" s="1"/>
  <c r="L159" i="2" s="1"/>
  <c r="H158" i="2"/>
  <c r="I158" i="2" s="1"/>
  <c r="L158" i="2" s="1"/>
  <c r="H157" i="2"/>
  <c r="I157" i="2" s="1"/>
  <c r="L157" i="2" s="1"/>
  <c r="H156" i="2"/>
  <c r="I156" i="2" s="1"/>
  <c r="L156" i="2" s="1"/>
  <c r="H155" i="2"/>
  <c r="I155" i="2" s="1"/>
  <c r="L155" i="2" s="1"/>
  <c r="H154" i="2"/>
  <c r="I154" i="2" s="1"/>
  <c r="L154" i="2" s="1"/>
  <c r="H153" i="2"/>
  <c r="I153" i="2" s="1"/>
  <c r="L153" i="2" s="1"/>
  <c r="H152" i="2"/>
  <c r="I152" i="2" s="1"/>
  <c r="L152" i="2" s="1"/>
  <c r="H151" i="2"/>
  <c r="I151" i="2" s="1"/>
  <c r="L151" i="2" s="1"/>
  <c r="H150" i="2"/>
  <c r="I150" i="2" s="1"/>
  <c r="L150" i="2" s="1"/>
  <c r="H149" i="2"/>
  <c r="I149" i="2" s="1"/>
  <c r="L149" i="2" s="1"/>
  <c r="H148" i="2"/>
  <c r="I148" i="2" s="1"/>
  <c r="L148" i="2" s="1"/>
  <c r="H147" i="2"/>
  <c r="I147" i="2" s="1"/>
  <c r="L147" i="2" s="1"/>
  <c r="H146" i="2"/>
  <c r="I146" i="2" s="1"/>
  <c r="L146" i="2" s="1"/>
  <c r="H145" i="2"/>
  <c r="I145" i="2" s="1"/>
  <c r="L145" i="2" s="1"/>
  <c r="H144" i="2"/>
  <c r="I144" i="2" s="1"/>
  <c r="L144" i="2" s="1"/>
  <c r="H143" i="2"/>
  <c r="I143" i="2" s="1"/>
  <c r="L143" i="2" s="1"/>
  <c r="H142" i="2"/>
  <c r="I142" i="2" s="1"/>
  <c r="L142" i="2" s="1"/>
  <c r="H141" i="2"/>
  <c r="I141" i="2" s="1"/>
  <c r="L141" i="2" s="1"/>
  <c r="H140" i="2"/>
  <c r="I140" i="2" s="1"/>
  <c r="L140" i="2" s="1"/>
  <c r="H139" i="2"/>
  <c r="I139" i="2" s="1"/>
  <c r="L139" i="2" s="1"/>
  <c r="H138" i="2"/>
  <c r="I138" i="2" s="1"/>
  <c r="L138" i="2" s="1"/>
  <c r="H137" i="2"/>
  <c r="I137" i="2" s="1"/>
  <c r="L137" i="2" s="1"/>
  <c r="H136" i="2"/>
  <c r="I136" i="2" s="1"/>
  <c r="L136" i="2" s="1"/>
  <c r="H135" i="2"/>
  <c r="I135" i="2" s="1"/>
  <c r="L135" i="2" s="1"/>
  <c r="H134" i="2"/>
  <c r="I134" i="2" s="1"/>
  <c r="L134" i="2" s="1"/>
  <c r="H133" i="2"/>
  <c r="I133" i="2" s="1"/>
  <c r="L133" i="2" s="1"/>
  <c r="H132" i="2"/>
  <c r="I132" i="2" s="1"/>
  <c r="L132" i="2" s="1"/>
  <c r="H131" i="2"/>
  <c r="I131" i="2" s="1"/>
  <c r="L131" i="2" s="1"/>
  <c r="H130" i="2"/>
  <c r="I130" i="2" s="1"/>
  <c r="L130" i="2" s="1"/>
  <c r="H129" i="2"/>
  <c r="I129" i="2" s="1"/>
  <c r="L129" i="2" s="1"/>
  <c r="H128" i="2"/>
  <c r="I128" i="2" s="1"/>
  <c r="L128" i="2" s="1"/>
  <c r="H127" i="2"/>
  <c r="I127" i="2" s="1"/>
  <c r="L127" i="2" s="1"/>
  <c r="H126" i="2"/>
  <c r="I126" i="2" s="1"/>
  <c r="L126" i="2" s="1"/>
  <c r="H125" i="2"/>
  <c r="I125" i="2" s="1"/>
  <c r="L125" i="2" s="1"/>
  <c r="H124" i="2"/>
  <c r="I124" i="2" s="1"/>
  <c r="L124" i="2" s="1"/>
  <c r="H123" i="2"/>
  <c r="I123" i="2" s="1"/>
  <c r="L123" i="2" s="1"/>
  <c r="H122" i="2"/>
  <c r="I122" i="2" s="1"/>
  <c r="L122" i="2" s="1"/>
  <c r="H121" i="2"/>
  <c r="I121" i="2" s="1"/>
  <c r="L121" i="2" s="1"/>
  <c r="H120" i="2"/>
  <c r="I120" i="2" s="1"/>
  <c r="L120" i="2" s="1"/>
  <c r="H119" i="2"/>
  <c r="I119" i="2" s="1"/>
  <c r="L119" i="2" s="1"/>
  <c r="H118" i="2"/>
  <c r="I118" i="2" s="1"/>
  <c r="L118" i="2" s="1"/>
  <c r="H117" i="2"/>
  <c r="I117" i="2" s="1"/>
  <c r="L117" i="2" s="1"/>
  <c r="H116" i="2"/>
  <c r="I116" i="2" s="1"/>
  <c r="L116" i="2" s="1"/>
  <c r="H115" i="2"/>
  <c r="I115" i="2" s="1"/>
  <c r="L115" i="2" s="1"/>
  <c r="H114" i="2"/>
  <c r="I114" i="2" s="1"/>
  <c r="L114" i="2" s="1"/>
  <c r="H113" i="2"/>
  <c r="I113" i="2" s="1"/>
  <c r="L113" i="2" s="1"/>
  <c r="H112" i="2"/>
  <c r="I112" i="2" s="1"/>
  <c r="L112" i="2" s="1"/>
  <c r="H111" i="2"/>
  <c r="I111" i="2" s="1"/>
  <c r="L111" i="2" s="1"/>
  <c r="H110" i="2"/>
  <c r="I110" i="2" s="1"/>
  <c r="L110" i="2" s="1"/>
  <c r="H109" i="2"/>
  <c r="I109" i="2" s="1"/>
  <c r="L109" i="2" s="1"/>
  <c r="H108" i="2"/>
  <c r="I108" i="2" s="1"/>
  <c r="L108" i="2" s="1"/>
  <c r="H107" i="2"/>
  <c r="I107" i="2" s="1"/>
  <c r="L107" i="2" s="1"/>
  <c r="H106" i="2"/>
  <c r="I106" i="2" s="1"/>
  <c r="L106" i="2" s="1"/>
  <c r="H105" i="2"/>
  <c r="I105" i="2" s="1"/>
  <c r="L105" i="2" s="1"/>
  <c r="H104" i="2"/>
  <c r="I104" i="2" s="1"/>
  <c r="L104" i="2" s="1"/>
  <c r="H103" i="2"/>
  <c r="I103" i="2" s="1"/>
  <c r="L103" i="2" s="1"/>
  <c r="H102" i="2"/>
  <c r="I102" i="2" s="1"/>
  <c r="L102" i="2" s="1"/>
  <c r="H101" i="2"/>
  <c r="I101" i="2" s="1"/>
  <c r="L101" i="2" s="1"/>
  <c r="H100" i="2"/>
  <c r="I100" i="2" s="1"/>
  <c r="L100" i="2" s="1"/>
  <c r="H99" i="2"/>
  <c r="I99" i="2" s="1"/>
  <c r="L99" i="2" s="1"/>
  <c r="H98" i="2"/>
  <c r="I98" i="2" s="1"/>
  <c r="L98" i="2" s="1"/>
  <c r="H97" i="2"/>
  <c r="I97" i="2" s="1"/>
  <c r="L97" i="2" s="1"/>
  <c r="H96" i="2"/>
  <c r="I96" i="2" s="1"/>
  <c r="L96" i="2" s="1"/>
  <c r="H95" i="2"/>
  <c r="I95" i="2" s="1"/>
  <c r="L95" i="2" s="1"/>
  <c r="H94" i="2"/>
  <c r="I94" i="2" s="1"/>
  <c r="L94" i="2" s="1"/>
  <c r="H93" i="2"/>
  <c r="I93" i="2" s="1"/>
  <c r="L93" i="2" s="1"/>
  <c r="H92" i="2"/>
  <c r="I92" i="2" s="1"/>
  <c r="L92" i="2" s="1"/>
  <c r="H91" i="2"/>
  <c r="I91" i="2" s="1"/>
  <c r="L91" i="2" s="1"/>
  <c r="H90" i="2"/>
  <c r="I90" i="2" s="1"/>
  <c r="L90" i="2" s="1"/>
  <c r="H89" i="2"/>
  <c r="I89" i="2" s="1"/>
  <c r="L89" i="2" s="1"/>
  <c r="H88" i="2"/>
  <c r="I88" i="2" s="1"/>
  <c r="L88" i="2" s="1"/>
  <c r="H87" i="2"/>
  <c r="I87" i="2" s="1"/>
  <c r="L87" i="2" s="1"/>
  <c r="H86" i="2"/>
  <c r="I86" i="2" s="1"/>
  <c r="L86" i="2" s="1"/>
  <c r="H85" i="2"/>
  <c r="I85" i="2" s="1"/>
  <c r="L85" i="2" s="1"/>
  <c r="H84" i="2"/>
  <c r="I84" i="2" s="1"/>
  <c r="L84" i="2" s="1"/>
  <c r="H83" i="2"/>
  <c r="I83" i="2" s="1"/>
  <c r="L83" i="2" s="1"/>
  <c r="H82" i="2"/>
  <c r="I82" i="2" s="1"/>
  <c r="L82" i="2" s="1"/>
  <c r="H81" i="2"/>
  <c r="I81" i="2" s="1"/>
  <c r="L81" i="2" s="1"/>
  <c r="H80" i="2"/>
  <c r="I80" i="2" s="1"/>
  <c r="L80" i="2" s="1"/>
  <c r="H79" i="2"/>
  <c r="I79" i="2" s="1"/>
  <c r="L79" i="2" s="1"/>
  <c r="H78" i="2"/>
  <c r="I78" i="2" s="1"/>
  <c r="L78" i="2" s="1"/>
  <c r="H77" i="2"/>
  <c r="I77" i="2" s="1"/>
  <c r="L77" i="2" s="1"/>
  <c r="H76" i="2"/>
  <c r="I76" i="2" s="1"/>
  <c r="L76" i="2" s="1"/>
  <c r="H75" i="2"/>
  <c r="I75" i="2" s="1"/>
  <c r="L75" i="2" s="1"/>
  <c r="H74" i="2"/>
  <c r="I74" i="2" s="1"/>
  <c r="L74" i="2" s="1"/>
  <c r="H73" i="2"/>
  <c r="I73" i="2" s="1"/>
  <c r="L73" i="2" s="1"/>
  <c r="H72" i="2"/>
  <c r="I72" i="2" s="1"/>
  <c r="L72" i="2" s="1"/>
  <c r="H71" i="2"/>
  <c r="I71" i="2" s="1"/>
  <c r="L71" i="2" s="1"/>
  <c r="F70" i="2"/>
  <c r="H70" i="2" s="1"/>
  <c r="I70" i="2" s="1"/>
  <c r="L70" i="2" s="1"/>
  <c r="F69" i="2"/>
  <c r="H69" i="2" s="1"/>
  <c r="I69" i="2" s="1"/>
  <c r="L69" i="2" s="1"/>
  <c r="H68" i="2"/>
  <c r="I68" i="2" s="1"/>
  <c r="L68" i="2" s="1"/>
  <c r="H67" i="2"/>
  <c r="I67" i="2" s="1"/>
  <c r="L67" i="2" s="1"/>
  <c r="H66" i="2"/>
  <c r="I66" i="2" s="1"/>
  <c r="L66" i="2" s="1"/>
  <c r="H65" i="2"/>
  <c r="I65" i="2" s="1"/>
  <c r="L65" i="2" s="1"/>
  <c r="H64" i="2"/>
  <c r="I64" i="2" s="1"/>
  <c r="L64" i="2" s="1"/>
  <c r="H63" i="2"/>
  <c r="I63" i="2" s="1"/>
  <c r="L63" i="2" s="1"/>
  <c r="H62" i="2"/>
  <c r="I62" i="2" s="1"/>
  <c r="L62" i="2" s="1"/>
  <c r="H61" i="2"/>
  <c r="I61" i="2" s="1"/>
  <c r="L61" i="2" s="1"/>
  <c r="H60" i="2"/>
  <c r="I60" i="2" s="1"/>
  <c r="L60" i="2" s="1"/>
  <c r="H59" i="2"/>
  <c r="I59" i="2" s="1"/>
  <c r="L59" i="2" s="1"/>
  <c r="H58" i="2"/>
  <c r="I58" i="2" s="1"/>
  <c r="L58" i="2" s="1"/>
  <c r="H57" i="2"/>
  <c r="I57" i="2" s="1"/>
  <c r="L57" i="2" s="1"/>
  <c r="H56" i="2"/>
  <c r="I56" i="2" s="1"/>
  <c r="L56" i="2" s="1"/>
  <c r="H55" i="2"/>
  <c r="I55" i="2" s="1"/>
  <c r="L55" i="2" s="1"/>
  <c r="H54" i="2"/>
  <c r="I54" i="2" s="1"/>
  <c r="L54" i="2" s="1"/>
  <c r="H53" i="2"/>
  <c r="I53" i="2" s="1"/>
  <c r="L53" i="2" s="1"/>
  <c r="H52" i="2"/>
  <c r="I52" i="2" s="1"/>
  <c r="L52" i="2" s="1"/>
  <c r="H51" i="2"/>
  <c r="I51" i="2" s="1"/>
  <c r="L51" i="2" s="1"/>
  <c r="H50" i="2"/>
  <c r="I50" i="2" s="1"/>
  <c r="L50" i="2" s="1"/>
  <c r="H49" i="2"/>
  <c r="I49" i="2" s="1"/>
  <c r="L49" i="2" s="1"/>
  <c r="H48" i="2"/>
  <c r="I48" i="2" s="1"/>
  <c r="L48" i="2" s="1"/>
  <c r="H47" i="2"/>
  <c r="I47" i="2" s="1"/>
  <c r="L47" i="2" s="1"/>
  <c r="H46" i="2"/>
  <c r="I46" i="2" s="1"/>
  <c r="L46" i="2" s="1"/>
  <c r="H45" i="2"/>
  <c r="I45" i="2" s="1"/>
  <c r="L45" i="2" s="1"/>
  <c r="H44" i="2"/>
  <c r="I44" i="2" s="1"/>
  <c r="L44" i="2" s="1"/>
  <c r="H43" i="2"/>
  <c r="I43" i="2" s="1"/>
  <c r="L43" i="2" s="1"/>
  <c r="H42" i="2"/>
  <c r="I42" i="2" s="1"/>
  <c r="L42" i="2" s="1"/>
  <c r="H41" i="2"/>
  <c r="I41" i="2" s="1"/>
  <c r="L41" i="2" s="1"/>
  <c r="H40" i="2"/>
  <c r="I40" i="2" s="1"/>
  <c r="L40" i="2" s="1"/>
  <c r="H39" i="2"/>
  <c r="I39" i="2" s="1"/>
  <c r="L39" i="2" s="1"/>
  <c r="H38" i="2"/>
  <c r="I38" i="2" s="1"/>
  <c r="L38" i="2" s="1"/>
  <c r="H37" i="2"/>
  <c r="I37" i="2" s="1"/>
  <c r="L37" i="2" s="1"/>
  <c r="H36" i="2"/>
  <c r="I36" i="2" s="1"/>
  <c r="L36" i="2" s="1"/>
  <c r="H35" i="2"/>
  <c r="I35" i="2" s="1"/>
  <c r="L35" i="2" s="1"/>
  <c r="H34" i="2"/>
  <c r="I34" i="2" s="1"/>
  <c r="L34" i="2" s="1"/>
  <c r="H33" i="2"/>
  <c r="I33" i="2" s="1"/>
  <c r="L33" i="2" s="1"/>
  <c r="H32" i="2"/>
  <c r="I32" i="2" s="1"/>
  <c r="L32" i="2" s="1"/>
  <c r="H31" i="2"/>
  <c r="I31" i="2" s="1"/>
  <c r="L31" i="2" s="1"/>
  <c r="H30" i="2"/>
  <c r="I30" i="2" s="1"/>
  <c r="L30" i="2" s="1"/>
  <c r="H29" i="2"/>
  <c r="I29" i="2" s="1"/>
  <c r="L29" i="2" s="1"/>
  <c r="H28" i="2"/>
  <c r="I28" i="2" s="1"/>
  <c r="L28" i="2" s="1"/>
  <c r="H27" i="2"/>
  <c r="I27" i="2" s="1"/>
  <c r="L27" i="2" s="1"/>
  <c r="H26" i="2"/>
  <c r="I26" i="2" s="1"/>
  <c r="L26" i="2" s="1"/>
  <c r="H25" i="2"/>
  <c r="I25" i="2" s="1"/>
  <c r="L25" i="2" s="1"/>
  <c r="H24" i="2"/>
  <c r="I24" i="2" s="1"/>
  <c r="L24" i="2" s="1"/>
  <c r="H23" i="2"/>
  <c r="I23" i="2" s="1"/>
  <c r="L23" i="2" s="1"/>
  <c r="H22" i="2"/>
  <c r="I22" i="2" s="1"/>
  <c r="L22" i="2" s="1"/>
  <c r="H21" i="2"/>
  <c r="I21" i="2" s="1"/>
  <c r="L21" i="2" s="1"/>
  <c r="H20" i="2"/>
  <c r="I20" i="2" s="1"/>
  <c r="L20" i="2" s="1"/>
  <c r="H19" i="2"/>
  <c r="I19" i="2" s="1"/>
  <c r="L19" i="2" s="1"/>
  <c r="H18" i="2"/>
  <c r="I18" i="2" s="1"/>
  <c r="L18" i="2" s="1"/>
  <c r="H17" i="2"/>
  <c r="I17" i="2" s="1"/>
  <c r="L17" i="2" s="1"/>
  <c r="H16" i="2"/>
  <c r="I16" i="2" s="1"/>
  <c r="L16" i="2" s="1"/>
  <c r="H15" i="2"/>
  <c r="I15" i="2" s="1"/>
  <c r="L15" i="2" s="1"/>
  <c r="H14" i="2"/>
  <c r="I14" i="2" s="1"/>
  <c r="L14" i="2" s="1"/>
  <c r="H13" i="2"/>
  <c r="I13" i="2" s="1"/>
  <c r="L13" i="2" s="1"/>
  <c r="H12" i="2"/>
  <c r="I12" i="2" s="1"/>
  <c r="L12" i="2" s="1"/>
  <c r="H11" i="2"/>
  <c r="I11" i="2" s="1"/>
  <c r="L11" i="2" s="1"/>
  <c r="H10" i="2"/>
  <c r="I10" i="2" s="1"/>
  <c r="L10" i="2" s="1"/>
  <c r="H9" i="2"/>
  <c r="I9" i="2" s="1"/>
  <c r="L9" i="2" s="1"/>
  <c r="H8" i="2"/>
  <c r="I8" i="2" s="1"/>
  <c r="L8" i="2" s="1"/>
  <c r="H7" i="2"/>
  <c r="I7" i="2" s="1"/>
  <c r="L7" i="2" s="1"/>
  <c r="L430" i="2" l="1"/>
  <c r="L1" i="2" s="1"/>
  <c r="M4" i="2" s="1"/>
  <c r="I430" i="2"/>
  <c r="M454" i="2" l="1"/>
  <c r="M453" i="2"/>
  <c r="M452" i="2"/>
  <c r="M238" i="2"/>
  <c r="M397" i="2"/>
  <c r="M141" i="2"/>
  <c r="M13" i="2"/>
  <c r="M220" i="2"/>
  <c r="M21" i="2"/>
  <c r="M299" i="2"/>
  <c r="M171" i="2"/>
  <c r="M378" i="2"/>
  <c r="M250" i="2"/>
  <c r="M122" i="2"/>
  <c r="M121" i="2"/>
  <c r="M209" i="2"/>
  <c r="M364" i="2"/>
  <c r="M372" i="2"/>
  <c r="M153" i="2"/>
  <c r="M328" i="2"/>
  <c r="M200" i="2"/>
  <c r="M79" i="2"/>
  <c r="M327" i="2"/>
  <c r="M199" i="2"/>
  <c r="M422" i="2"/>
  <c r="M294" i="2"/>
  <c r="M166" i="2"/>
  <c r="M325" i="2"/>
  <c r="M132" i="2"/>
  <c r="M369" i="2"/>
  <c r="M265" i="2"/>
  <c r="M105" i="2"/>
  <c r="M111" i="2"/>
  <c r="M320" i="2"/>
  <c r="M256" i="2"/>
  <c r="M192" i="2"/>
  <c r="M128" i="2"/>
  <c r="M48" i="2"/>
  <c r="M383" i="2"/>
  <c r="M319" i="2"/>
  <c r="M255" i="2"/>
  <c r="M191" i="2"/>
  <c r="M127" i="2"/>
  <c r="M414" i="2"/>
  <c r="M350" i="2"/>
  <c r="M286" i="2"/>
  <c r="M222" i="2"/>
  <c r="M158" i="2"/>
  <c r="M94" i="2"/>
  <c r="M381" i="2"/>
  <c r="M317" i="2"/>
  <c r="M253" i="2"/>
  <c r="M189" i="2"/>
  <c r="M125" i="2"/>
  <c r="M54" i="2"/>
  <c r="M116" i="2"/>
  <c r="M115" i="2"/>
  <c r="M332" i="2"/>
  <c r="M268" i="2"/>
  <c r="M204" i="2"/>
  <c r="M124" i="2"/>
  <c r="M123" i="2"/>
  <c r="M411" i="2"/>
  <c r="M347" i="2"/>
  <c r="M283" i="2"/>
  <c r="M219" i="2"/>
  <c r="M147" i="2"/>
  <c r="M426" i="2"/>
  <c r="M362" i="2"/>
  <c r="M298" i="2"/>
  <c r="M234" i="2"/>
  <c r="M170" i="2"/>
  <c r="M106" i="2"/>
  <c r="M43" i="2"/>
  <c r="M58" i="2"/>
  <c r="M103" i="2"/>
  <c r="M305" i="2"/>
  <c r="M177" i="2"/>
  <c r="M49" i="2"/>
  <c r="M424" i="2"/>
  <c r="M360" i="2"/>
  <c r="M353" i="2"/>
  <c r="M297" i="2"/>
  <c r="M80" i="2"/>
  <c r="M272" i="2"/>
  <c r="M144" i="2"/>
  <c r="M399" i="2"/>
  <c r="M271" i="2"/>
  <c r="M207" i="2"/>
  <c r="M366" i="2"/>
  <c r="M110" i="2"/>
  <c r="M333" i="2"/>
  <c r="M205" i="2"/>
  <c r="M148" i="2"/>
  <c r="M284" i="2"/>
  <c r="M156" i="2"/>
  <c r="M363" i="2"/>
  <c r="M235" i="2"/>
  <c r="M12" i="2"/>
  <c r="M314" i="2"/>
  <c r="M186" i="2"/>
  <c r="M59" i="2"/>
  <c r="M41" i="2"/>
  <c r="M81" i="2"/>
  <c r="M376" i="2"/>
  <c r="M281" i="2"/>
  <c r="M25" i="2"/>
  <c r="M264" i="2"/>
  <c r="M136" i="2"/>
  <c r="M391" i="2"/>
  <c r="M263" i="2"/>
  <c r="M135" i="2"/>
  <c r="M358" i="2"/>
  <c r="M102" i="2"/>
  <c r="M389" i="2"/>
  <c r="M261" i="2"/>
  <c r="M197" i="2"/>
  <c r="M133" i="2"/>
  <c r="M62" i="2"/>
  <c r="M139" i="2"/>
  <c r="M340" i="2"/>
  <c r="M276" i="2"/>
  <c r="M212" i="2"/>
  <c r="M155" i="2"/>
  <c r="M419" i="2"/>
  <c r="M355" i="2"/>
  <c r="M291" i="2"/>
  <c r="M227" i="2"/>
  <c r="M163" i="2"/>
  <c r="M31" i="2"/>
  <c r="M370" i="2"/>
  <c r="M306" i="2"/>
  <c r="M242" i="2"/>
  <c r="M178" i="2"/>
  <c r="M114" i="2"/>
  <c r="M51" i="2"/>
  <c r="M73" i="2"/>
  <c r="M9" i="2"/>
  <c r="M321" i="2"/>
  <c r="M193" i="2"/>
  <c r="M65" i="2"/>
  <c r="M356" i="2"/>
  <c r="M368" i="2"/>
  <c r="M348" i="2"/>
  <c r="M425" i="2"/>
  <c r="M361" i="2"/>
  <c r="M249" i="2"/>
  <c r="M89" i="2"/>
  <c r="M87" i="2"/>
  <c r="M312" i="2"/>
  <c r="M248" i="2"/>
  <c r="M184" i="2"/>
  <c r="M120" i="2"/>
  <c r="M16" i="2"/>
  <c r="M375" i="2"/>
  <c r="M311" i="2"/>
  <c r="M247" i="2"/>
  <c r="M183" i="2"/>
  <c r="M95" i="2"/>
  <c r="M406" i="2"/>
  <c r="M342" i="2"/>
  <c r="M278" i="2"/>
  <c r="M214" i="2"/>
  <c r="M150" i="2"/>
  <c r="M78" i="2"/>
  <c r="M373" i="2"/>
  <c r="M309" i="2"/>
  <c r="M245" i="2"/>
  <c r="M181" i="2"/>
  <c r="M117" i="2"/>
  <c r="M46" i="2"/>
  <c r="M100" i="2"/>
  <c r="M99" i="2"/>
  <c r="M324" i="2"/>
  <c r="M260" i="2"/>
  <c r="M196" i="2"/>
  <c r="M108" i="2"/>
  <c r="M91" i="2"/>
  <c r="M403" i="2"/>
  <c r="M339" i="2"/>
  <c r="M275" i="2"/>
  <c r="M211" i="2"/>
  <c r="M131" i="2"/>
  <c r="M418" i="2"/>
  <c r="M354" i="2"/>
  <c r="M290" i="2"/>
  <c r="M226" i="2"/>
  <c r="M162" i="2"/>
  <c r="M98" i="2"/>
  <c r="M35" i="2"/>
  <c r="M50" i="2"/>
  <c r="M64" i="2"/>
  <c r="M289" i="2"/>
  <c r="M161" i="2"/>
  <c r="M33" i="2"/>
  <c r="M416" i="2"/>
  <c r="M352" i="2"/>
  <c r="M252" i="2"/>
  <c r="M233" i="2"/>
  <c r="M304" i="2"/>
  <c r="M112" i="2"/>
  <c r="M303" i="2"/>
  <c r="M71" i="2"/>
  <c r="M270" i="2"/>
  <c r="M23" i="2"/>
  <c r="M237" i="2"/>
  <c r="M38" i="2"/>
  <c r="M316" i="2"/>
  <c r="M68" i="2"/>
  <c r="M203" i="2"/>
  <c r="M282" i="2"/>
  <c r="M90" i="2"/>
  <c r="M32" i="2"/>
  <c r="M17" i="2"/>
  <c r="M409" i="2"/>
  <c r="M42" i="2"/>
  <c r="M168" i="2"/>
  <c r="M295" i="2"/>
  <c r="M326" i="2"/>
  <c r="M134" i="2"/>
  <c r="M293" i="2"/>
  <c r="M101" i="2"/>
  <c r="M244" i="2"/>
  <c r="M323" i="2"/>
  <c r="M83" i="2"/>
  <c r="M146" i="2"/>
  <c r="M18" i="2"/>
  <c r="M129" i="2"/>
  <c r="M428" i="2"/>
  <c r="M56" i="2"/>
  <c r="M176" i="2"/>
  <c r="M367" i="2"/>
  <c r="M175" i="2"/>
  <c r="M334" i="2"/>
  <c r="M142" i="2"/>
  <c r="M301" i="2"/>
  <c r="M109" i="2"/>
  <c r="M75" i="2"/>
  <c r="M92" i="2"/>
  <c r="M331" i="2"/>
  <c r="M107" i="2"/>
  <c r="M346" i="2"/>
  <c r="M218" i="2"/>
  <c r="M27" i="2"/>
  <c r="M273" i="2"/>
  <c r="M69" i="2"/>
  <c r="M217" i="2"/>
  <c r="M296" i="2"/>
  <c r="M104" i="2"/>
  <c r="M359" i="2"/>
  <c r="M167" i="2"/>
  <c r="M390" i="2"/>
  <c r="M198" i="2"/>
  <c r="M357" i="2"/>
  <c r="M165" i="2"/>
  <c r="M61" i="2"/>
  <c r="M308" i="2"/>
  <c r="M76" i="2"/>
  <c r="M387" i="2"/>
  <c r="M195" i="2"/>
  <c r="M338" i="2"/>
  <c r="M210" i="2"/>
  <c r="M19" i="2"/>
  <c r="M257" i="2"/>
  <c r="M420" i="2"/>
  <c r="M401" i="2"/>
  <c r="M329" i="2"/>
  <c r="M201" i="2"/>
  <c r="M26" i="2"/>
  <c r="M70" i="2"/>
  <c r="M288" i="2"/>
  <c r="M224" i="2"/>
  <c r="M160" i="2"/>
  <c r="M88" i="2"/>
  <c r="M415" i="2"/>
  <c r="M351" i="2"/>
  <c r="M287" i="2"/>
  <c r="M223" i="2"/>
  <c r="M159" i="2"/>
  <c r="M63" i="2"/>
  <c r="M382" i="2"/>
  <c r="M318" i="2"/>
  <c r="M254" i="2"/>
  <c r="M190" i="2"/>
  <c r="M126" i="2"/>
  <c r="M413" i="2"/>
  <c r="M349" i="2"/>
  <c r="M285" i="2"/>
  <c r="M221" i="2"/>
  <c r="M157" i="2"/>
  <c r="M93" i="2"/>
  <c r="M22" i="2"/>
  <c r="M45" i="2"/>
  <c r="M28" i="2"/>
  <c r="M300" i="2"/>
  <c r="M236" i="2"/>
  <c r="M172" i="2"/>
  <c r="M53" i="2"/>
  <c r="M20" i="2"/>
  <c r="M379" i="2"/>
  <c r="M315" i="2"/>
  <c r="M251" i="2"/>
  <c r="M187" i="2"/>
  <c r="M60" i="2"/>
  <c r="M394" i="2"/>
  <c r="M330" i="2"/>
  <c r="M266" i="2"/>
  <c r="M202" i="2"/>
  <c r="M138" i="2"/>
  <c r="M74" i="2"/>
  <c r="M11" i="2"/>
  <c r="M96" i="2"/>
  <c r="M47" i="2"/>
  <c r="M241" i="2"/>
  <c r="M113" i="2"/>
  <c r="M396" i="2"/>
  <c r="M392" i="2"/>
  <c r="M404" i="2"/>
  <c r="M66" i="2"/>
  <c r="M240" i="2"/>
  <c r="M39" i="2"/>
  <c r="M239" i="2"/>
  <c r="M398" i="2"/>
  <c r="M206" i="2"/>
  <c r="M365" i="2"/>
  <c r="M173" i="2"/>
  <c r="M84" i="2"/>
  <c r="M188" i="2"/>
  <c r="M395" i="2"/>
  <c r="M267" i="2"/>
  <c r="M410" i="2"/>
  <c r="M154" i="2"/>
  <c r="M34" i="2"/>
  <c r="M145" i="2"/>
  <c r="M408" i="2"/>
  <c r="M345" i="2"/>
  <c r="M24" i="2"/>
  <c r="M232" i="2"/>
  <c r="M423" i="2"/>
  <c r="M231" i="2"/>
  <c r="M40" i="2"/>
  <c r="M262" i="2"/>
  <c r="M421" i="2"/>
  <c r="M229" i="2"/>
  <c r="M30" i="2"/>
  <c r="M52" i="2"/>
  <c r="M180" i="2"/>
  <c r="M44" i="2"/>
  <c r="M259" i="2"/>
  <c r="M402" i="2"/>
  <c r="M274" i="2"/>
  <c r="M82" i="2"/>
  <c r="M8" i="2"/>
  <c r="M400" i="2"/>
  <c r="M393" i="2"/>
  <c r="M313" i="2"/>
  <c r="M185" i="2"/>
  <c r="M10" i="2"/>
  <c r="M344" i="2"/>
  <c r="M280" i="2"/>
  <c r="M216" i="2"/>
  <c r="M152" i="2"/>
  <c r="M57" i="2"/>
  <c r="M407" i="2"/>
  <c r="M343" i="2"/>
  <c r="M279" i="2"/>
  <c r="M215" i="2"/>
  <c r="M151" i="2"/>
  <c r="M7" i="2"/>
  <c r="M374" i="2"/>
  <c r="M310" i="2"/>
  <c r="M246" i="2"/>
  <c r="M182" i="2"/>
  <c r="M118" i="2"/>
  <c r="M405" i="2"/>
  <c r="M341" i="2"/>
  <c r="M277" i="2"/>
  <c r="M213" i="2"/>
  <c r="M149" i="2"/>
  <c r="M85" i="2"/>
  <c r="M14" i="2"/>
  <c r="M29" i="2"/>
  <c r="M86" i="2"/>
  <c r="M292" i="2"/>
  <c r="M228" i="2"/>
  <c r="M164" i="2"/>
  <c r="M37" i="2"/>
  <c r="M55" i="2"/>
  <c r="M371" i="2"/>
  <c r="M307" i="2"/>
  <c r="M243" i="2"/>
  <c r="M179" i="2"/>
  <c r="M36" i="2"/>
  <c r="M386" i="2"/>
  <c r="M322" i="2"/>
  <c r="M258" i="2"/>
  <c r="M194" i="2"/>
  <c r="M130" i="2"/>
  <c r="M67" i="2"/>
  <c r="M137" i="2"/>
  <c r="M72" i="2"/>
  <c r="M412" i="2"/>
  <c r="M225" i="2"/>
  <c r="M97" i="2"/>
  <c r="M380" i="2"/>
  <c r="M384" i="2"/>
  <c r="M388" i="2"/>
  <c r="M174" i="2"/>
  <c r="M417" i="2"/>
  <c r="M385" i="2"/>
  <c r="M169" i="2"/>
  <c r="M336" i="2"/>
  <c r="M208" i="2"/>
  <c r="M119" i="2"/>
  <c r="M335" i="2"/>
  <c r="M143" i="2"/>
  <c r="M302" i="2"/>
  <c r="M269" i="2"/>
  <c r="M77" i="2"/>
  <c r="M15" i="2"/>
  <c r="M427" i="2"/>
  <c r="M337" i="2"/>
  <c r="M377" i="2"/>
  <c r="M230" i="2"/>
  <c r="M140" i="2"/>
  <c r="M4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Bush, Daniel P.   DPI</author>
  </authors>
  <commentList>
    <comment ref="C3" authorId="0" shapeId="0" xr:uid="{0C3C4958-9114-4229-9495-422E45419833}">
      <text>
        <r>
          <rPr>
            <sz val="9"/>
            <color indexed="81"/>
            <rFont val="Tahoma"/>
            <family val="2"/>
          </rPr>
          <t>and less than 1,000 for Tier 2. For Sparsity Aid, membership EXCLUDES private school Choice, SNSP, and ICS pupils that are added to membership for General Aid purposes.</t>
        </r>
      </text>
    </comment>
    <comment ref="E3" authorId="0" shapeId="0" xr:uid="{E04B74AF-44C2-4A67-B63C-956C2D2AF3C4}">
      <text>
        <r>
          <rPr>
            <sz val="9"/>
            <color indexed="81"/>
            <rFont val="Tahoma"/>
            <family val="2"/>
          </rPr>
          <t>Must be less than 10</t>
        </r>
      </text>
    </comment>
    <comment ref="H3" authorId="0" shapeId="0" xr:uid="{BF07FAF3-6605-42D0-88C2-877D8D11B9CF}">
      <text>
        <r>
          <rPr>
            <sz val="9"/>
            <color indexed="81"/>
            <rFont val="Tahoma"/>
            <family val="2"/>
          </rPr>
          <t>A district eligible in the previous year that loses eligibility due to membership growing above 1,000 is eligible to receive 50% of the previous year's aid. No eligible districts for 2021-22 Sparsity Aid.</t>
        </r>
      </text>
    </comment>
    <comment ref="J3" authorId="0" shapeId="0" xr:uid="{5945A1EE-6ECD-4B63-BD93-5835FA2E4DA7}">
      <text>
        <r>
          <rPr>
            <sz val="9"/>
            <color indexed="81"/>
            <rFont val="Tahoma"/>
            <family val="2"/>
          </rPr>
          <t>Eligibility as of 10/11 is prorated at 96.76% as base eligibility exceeds the appropriation of $27,962,400.</t>
        </r>
      </text>
    </comment>
    <comment ref="M3" authorId="0" shapeId="0" xr:uid="{6F69E9C4-8C79-450E-BFFC-DC8FADE211D3}">
      <text>
        <r>
          <rPr>
            <sz val="9"/>
            <color indexed="81"/>
            <rFont val="Tahoma"/>
            <family val="2"/>
          </rPr>
          <t>The final 5% of the eligible amount is being held back until 11/9 pending any late membership changes that could affect a district's eligibility.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Bush, Daniel P.   DPI</author>
  </authors>
  <commentList>
    <comment ref="C3" authorId="0" shapeId="0" xr:uid="{C1449485-6BF6-48CA-BFDA-FC1CA4DEBC2D}">
      <text>
        <r>
          <rPr>
            <sz val="9"/>
            <color indexed="81"/>
            <rFont val="Tahoma"/>
            <family val="2"/>
          </rPr>
          <t>and less than 1,000 for Tier 2. For Sparsity Aid, membership EXCLUDES private school Choice, SNSP, and ICS pupils that are added to membership for General Aid purposes.</t>
        </r>
      </text>
    </comment>
    <comment ref="E3" authorId="0" shapeId="0" xr:uid="{36CB9DE1-93A8-4A1C-8E71-4D5B92DBDDB8}">
      <text>
        <r>
          <rPr>
            <sz val="9"/>
            <color indexed="81"/>
            <rFont val="Tahoma"/>
            <family val="2"/>
          </rPr>
          <t>Must be less than 10</t>
        </r>
      </text>
    </comment>
    <comment ref="H3" authorId="0" shapeId="0" xr:uid="{DD2E1860-7A58-424E-AED3-0E0C73800D03}">
      <text>
        <r>
          <rPr>
            <sz val="9"/>
            <color indexed="81"/>
            <rFont val="Tahoma"/>
            <family val="2"/>
          </rPr>
          <t>A district eligible in the previous year that loses eligibility due to membership growing above 1,000 is eligible to receive 50% of the previous year's aid. No eligible districts for 2021-22 Sparsity Aid.</t>
        </r>
      </text>
    </comment>
    <comment ref="J3" authorId="0" shapeId="0" xr:uid="{7E6E89F1-C37C-44E5-8AA4-CF815E533C4E}">
      <text>
        <r>
          <rPr>
            <sz val="9"/>
            <color indexed="81"/>
            <rFont val="Tahoma"/>
            <family val="2"/>
          </rPr>
          <t>Eligibility as of 10/11 is prorated at 96.76% as base eligibility exceeds the appropriation of $27,962,400.</t>
        </r>
      </text>
    </comment>
    <comment ref="M3" authorId="0" shapeId="0" xr:uid="{387C2F36-C5E7-4995-B23D-67DF28C09554}">
      <text>
        <r>
          <rPr>
            <sz val="9"/>
            <color indexed="81"/>
            <rFont val="Tahoma"/>
            <family val="2"/>
          </rPr>
          <t>The final 5% of the eligible amount is being held back until 11/9 pending any late membership changes that could affect a district's eligibility.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Bush, Daniel P.   DPI</author>
  </authors>
  <commentList>
    <comment ref="C3" authorId="0" shapeId="0" xr:uid="{D4C4A324-C6AC-41A0-A7BE-F37128854E9A}">
      <text>
        <r>
          <rPr>
            <sz val="9"/>
            <color indexed="81"/>
            <rFont val="Tahoma"/>
            <family val="2"/>
          </rPr>
          <t>and less than 1,000 for Tier 2. For Sparsity Aid, membership EXCLUDES private school Choice, SNSP, and ICS pupils that are added to membership for General Aid purposes.</t>
        </r>
      </text>
    </comment>
    <comment ref="E3" authorId="0" shapeId="0" xr:uid="{2864A488-AEFD-4EC5-9CCF-37C4A0713894}">
      <text>
        <r>
          <rPr>
            <sz val="9"/>
            <color indexed="81"/>
            <rFont val="Tahoma"/>
            <family val="2"/>
          </rPr>
          <t>Must be less than 10</t>
        </r>
      </text>
    </comment>
    <comment ref="H3" authorId="0" shapeId="0" xr:uid="{3D5F3AB0-BFF1-486B-8AD7-3DB1699927F7}">
      <text>
        <r>
          <rPr>
            <sz val="9"/>
            <color indexed="81"/>
            <rFont val="Tahoma"/>
            <family val="2"/>
          </rPr>
          <t>A district eligible in the previous year that loses eligibility due to membership growing above 1,000 is eligible to receive 50% of the previous year's aid. No eligible districts for 2021-22 Sparsity Aid.</t>
        </r>
      </text>
    </comment>
    <comment ref="J3" authorId="0" shapeId="0" xr:uid="{D88948D8-BAE2-4B6B-901B-ECB1AC825748}">
      <text>
        <r>
          <rPr>
            <sz val="9"/>
            <color indexed="81"/>
            <rFont val="Tahoma"/>
            <family val="2"/>
          </rPr>
          <t>Eligibility as of 10/11 is prorated at 96.76% as base eligibility exceeds the appropriation of $27,962,400.</t>
        </r>
      </text>
    </comment>
    <comment ref="M3" authorId="0" shapeId="0" xr:uid="{01A8A0F1-33F3-4F0C-BFD5-F426398A865E}">
      <text>
        <r>
          <rPr>
            <sz val="9"/>
            <color indexed="81"/>
            <rFont val="Tahoma"/>
            <family val="2"/>
          </rPr>
          <t>The final 5% of the eligible amount is being held back until 11/9 pending any late membership changes that could affect a district's eligibility.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Fath</author>
    <author>Fath, Erin K.   DPI</author>
  </authors>
  <commentList>
    <comment ref="F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Erin Fath:</t>
        </r>
        <r>
          <rPr>
            <sz val="9"/>
            <color indexed="81"/>
            <rFont val="Tahoma"/>
            <family val="2"/>
          </rPr>
          <t xml:space="preserve">
These are the figures we have been using to calculate Sparstiy Aid eligibilty.</t>
        </r>
      </text>
    </comment>
    <comment ref="G6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Fath, Erin K.   DPI:</t>
        </r>
        <r>
          <rPr>
            <sz val="9"/>
            <color indexed="81"/>
            <rFont val="Tahoma"/>
            <family val="2"/>
          </rPr>
          <t xml:space="preserve">
FY17 membership that was used for July 1 Estimate of 2017-18 General Aid (excludes resident pupils enrolled in RPCP, WPCP, SNSP.
</t>
        </r>
      </text>
    </comment>
    <comment ref="J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Fath, Erin K.   DPI:</t>
        </r>
        <r>
          <rPr>
            <sz val="9"/>
            <color indexed="81"/>
            <rFont val="Tahoma"/>
            <family val="2"/>
          </rPr>
          <t xml:space="preserve">
If a district lost elig from FY17 to FY18 b/c membership increased above 745, hold harmless payment of 50% of prior year's award is made.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0CFACA-CACC-4B0A-B84F-48978578541F}" name="area_calc_may2018" type="6" refreshedVersion="6" deleted="1" background="1" saveData="1">
    <textPr codePage="437" sourceFile="F:\Boundaries_Project\State_Federal_Funding\area_calc_may2018.txt" tab="0" comma="1">
      <textFields count="11">
        <textField type="skip"/>
        <textField type="text"/>
        <textField/>
        <textField type="text"/>
        <textField type="skip"/>
        <textField type="skip"/>
        <textField type="skip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<sst xmlns="http://schemas.openxmlformats.org/spreadsheetml/2006/main" count="1538" uniqueCount="887">
  <si>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</si>
  <si>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</si>
  <si>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</si>
  <si>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</si>
  <si>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</si>
  <si>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</si>
  <si>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</si>
  <si>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</si>
  <si>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</si>
  <si>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</si>
  <si>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</si>
  <si>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</si>
  <si>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</si>
  <si>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</si>
  <si>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</si>
  <si>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</si>
  <si>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</si>
  <si>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</si>
  <si>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</si>
  <si>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</si>
  <si>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</si>
  <si>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</si>
  <si>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</si>
  <si>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</si>
  <si>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</si>
  <si>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</si>
  <si>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</si>
  <si>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</si>
  <si>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</si>
  <si>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</si>
  <si>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</si>
  <si>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</si>
  <si>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</si>
  <si>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</si>
  <si>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</si>
  <si>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</si>
  <si>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</si>
  <si>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</si>
  <si>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</si>
  <si>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</si>
  <si>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</si>
  <si>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</si>
  <si>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</si>
  <si>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</si>
  <si>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</si>
  <si>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</si>
  <si>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</si>
  <si>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</si>
  <si>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</si>
  <si>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</si>
  <si>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</si>
  <si>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</si>
  <si>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</si>
  <si>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</si>
  <si>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</si>
  <si>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</si>
  <si>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</si>
  <si>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</si>
  <si>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</si>
  <si>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</si>
  <si>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</si>
  <si>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</si>
  <si>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</si>
  <si>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</si>
  <si>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</si>
  <si>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</si>
  <si>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</si>
  <si>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</si>
  <si>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</si>
  <si>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</si>
  <si>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</si>
  <si>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</si>
  <si>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</si>
  <si>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</si>
  <si>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</si>
  <si>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</si>
  <si>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</si>
  <si>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</si>
  <si>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</si>
  <si>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</si>
  <si>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</si>
  <si>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</si>
  <si>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</si>
  <si>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</si>
  <si>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</si>
  <si>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</si>
  <si>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</si>
  <si>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</si>
  <si>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</si>
  <si>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</si>
  <si>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</si>
  <si>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</si>
  <si>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</si>
  <si>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</si>
  <si>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</si>
  <si>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</si>
  <si>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</si>
  <si>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</si>
  <si>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</si>
  <si>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</si>
  <si>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</si>
  <si>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</si>
  <si>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</si>
  <si>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</si>
  <si>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</si>
  <si>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</si>
  <si>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</si>
  <si>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</si>
  <si>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</si>
  <si>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</si>
  <si>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</si>
  <si>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</si>
  <si>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</si>
  <si>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</si>
  <si>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</si>
  <si>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</si>
  <si>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</si>
  <si>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</si>
  <si>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</si>
  <si>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</si>
  <si>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</si>
  <si>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</si>
  <si>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</si>
  <si>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</si>
  <si>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</si>
  <si>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</si>
  <si>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</si>
  <si>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</si>
  <si>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</si>
  <si>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</si>
  <si>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</si>
  <si>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</si>
  <si>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</si>
  <si>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</si>
  <si>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</si>
  <si>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</si>
  <si>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</si>
  <si>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</si>
  <si>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</si>
  <si>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</si>
  <si>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</si>
  <si>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</si>
  <si>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</si>
  <si>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</si>
  <si>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</si>
  <si>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</si>
  <si>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</si>
  <si>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</si>
  <si>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</si>
  <si>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</si>
  <si>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</si>
  <si>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</si>
  <si>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</si>
  <si>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Herman-Neosho-Rubicon*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</si>
  <si>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</si>
  <si>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</si>
  <si>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</si>
  <si>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</si>
  <si>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</si>
  <si>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</si>
  <si>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</si>
  <si>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</si>
  <si>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</si>
  <si>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</si>
  <si>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</si>
  <si>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</si>
  <si>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</si>
  <si>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</si>
  <si>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</si>
  <si>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</si>
  <si>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</si>
  <si>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</si>
  <si>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</si>
  <si>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</si>
  <si>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</si>
  <si>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</si>
  <si>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</si>
  <si>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</si>
  <si>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</si>
  <si>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</si>
  <si>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</si>
  <si>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</si>
  <si>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</si>
  <si>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</si>
  <si>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</si>
  <si>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</si>
  <si>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</si>
  <si>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</si>
  <si>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</si>
  <si>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</si>
  <si>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</si>
  <si>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</si>
  <si>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</si>
  <si>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</si>
  <si>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</si>
  <si>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</si>
  <si>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</si>
  <si>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</si>
  <si>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</si>
  <si>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</si>
  <si>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</si>
  <si>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</si>
  <si>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</si>
  <si>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</si>
  <si>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</si>
  <si>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</si>
  <si>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</si>
  <si>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</si>
  <si>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</si>
  <si>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</si>
  <si>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</si>
  <si>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</si>
  <si>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</si>
  <si>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</si>
  <si>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</si>
  <si>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</si>
  <si>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</si>
  <si>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</si>
  <si>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</si>
  <si>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</si>
  <si>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</si>
  <si>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</si>
  <si>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</si>
  <si>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</si>
  <si>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</si>
  <si>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</si>
  <si>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</si>
  <si>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</si>
  <si>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</si>
  <si>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</si>
  <si>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</si>
  <si>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</si>
  <si>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</si>
  <si>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</si>
  <si>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</si>
  <si>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</si>
  <si>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</si>
  <si>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</si>
  <si>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</si>
  <si>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</si>
  <si>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</si>
  <si>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</si>
  <si>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</si>
  <si>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</si>
  <si>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</si>
  <si>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</si>
  <si>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</si>
  <si>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</si>
  <si>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</si>
  <si>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</si>
  <si>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</si>
  <si>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</si>
  <si>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</si>
  <si>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</si>
  <si>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</si>
  <si>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</si>
  <si>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</si>
  <si>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</si>
  <si>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</si>
  <si>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</si>
  <si>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</si>
  <si>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</si>
  <si>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</si>
  <si>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</si>
  <si>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</si>
  <si>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</si>
  <si>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</si>
  <si>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</si>
  <si>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</si>
  <si>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</si>
  <si>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</si>
  <si>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</si>
  <si>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</si>
  <si>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</si>
  <si>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</si>
  <si>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</si>
  <si>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</si>
  <si>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</si>
  <si>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</si>
  <si>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</si>
  <si>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</si>
  <si>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</si>
  <si>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</si>
  <si>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</si>
  <si>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</si>
  <si>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</si>
  <si>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</si>
  <si>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</si>
  <si>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</si>
  <si>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</si>
  <si>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</si>
  <si>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</si>
  <si>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</si>
  <si>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</si>
  <si>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</si>
  <si>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</si>
  <si>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</si>
  <si>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</si>
  <si>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</si>
  <si>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</si>
  <si>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</si>
  <si>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</si>
  <si>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</si>
  <si>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</si>
  <si>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</si>
  <si>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</si>
  <si>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</si>
  <si>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</si>
  <si>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</si>
  <si>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</si>
  <si>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</si>
  <si>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</si>
  <si>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</si>
  <si>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</si>
  <si>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</si>
  <si>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</si>
  <si>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</si>
  <si>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</si>
  <si>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</si>
  <si>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</si>
  <si>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</si>
  <si>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</si>
  <si>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</si>
  <si>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</si>
  <si>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</si>
  <si>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</si>
  <si>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</si>
  <si>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</si>
  <si>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</si>
  <si>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</si>
  <si>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</si>
  <si>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</si>
  <si>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</si>
  <si>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</si>
  <si>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</si>
  <si>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</si>
  <si>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</si>
  <si>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</si>
  <si>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</si>
  <si>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</si>
  <si>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</si>
  <si>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</si>
  <si>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</si>
  <si>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</si>
  <si>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</si>
  <si>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</si>
  <si>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</si>
  <si>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</si>
  <si>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</si>
  <si>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</si>
  <si>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</si>
  <si>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</si>
  <si>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</si>
  <si>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</si>
  <si>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</si>
  <si>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</si>
  <si>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</si>
  <si>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</si>
  <si>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</si>
  <si>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</si>
  <si>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</si>
  <si>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</si>
  <si>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</si>
  <si>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</si>
  <si>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</si>
  <si>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</si>
  <si>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</si>
  <si>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</si>
  <si>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</si>
  <si>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</si>
  <si>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</si>
  <si>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</si>
  <si>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</si>
  <si>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</si>
  <si>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</si>
  <si>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</si>
  <si>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</si>
  <si>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</si>
  <si>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</si>
  <si>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</si>
  <si>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</si>
  <si>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</si>
  <si>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</si>
  <si>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</si>
  <si>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</si>
  <si>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</si>
  <si>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</si>
  <si>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</si>
  <si>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</si>
  <si>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</si>
  <si>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</si>
  <si>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</si>
  <si>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</si>
  <si>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</si>
  <si>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</si>
  <si>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</si>
  <si>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</si>
  <si>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</si>
  <si>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</si>
  <si>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</si>
  <si>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</si>
  <si>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</si>
  <si>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</si>
  <si>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</si>
  <si>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</si>
  <si>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</si>
  <si>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</si>
  <si>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</si>
  <si>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</si>
  <si>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</si>
  <si>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</si>
  <si>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</si>
  <si>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</si>
  <si>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</si>
  <si>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</si>
  <si>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</si>
  <si>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</si>
  <si>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</si>
  <si>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</si>
  <si>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</si>
  <si>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District Code</t>
  </si>
  <si>
    <t>TOTALS</t>
  </si>
  <si>
    <t>Proration</t>
  </si>
  <si>
    <t>MEMBERSHIP USED FOR JULY 1, 2017 AID ESTIMATE</t>
  </si>
  <si>
    <t>SCOPE</t>
  </si>
  <si>
    <t>Herman-Neosho-Rubicon</t>
  </si>
  <si>
    <t xml:space="preserve">CTY </t>
  </si>
  <si>
    <t>CESA</t>
  </si>
  <si>
    <t xml:space="preserve">NAME </t>
  </si>
  <si>
    <t xml:space="preserve">Abbotsford              </t>
  </si>
  <si>
    <t xml:space="preserve">Adams-Friendship Area   </t>
  </si>
  <si>
    <t xml:space="preserve">Albany                  </t>
  </si>
  <si>
    <t xml:space="preserve">Algoma                  </t>
  </si>
  <si>
    <t xml:space="preserve">Alma                    </t>
  </si>
  <si>
    <t xml:space="preserve">Alma Center             </t>
  </si>
  <si>
    <t xml:space="preserve">Almond-Bancroft         </t>
  </si>
  <si>
    <t xml:space="preserve">Altoona                 </t>
  </si>
  <si>
    <t xml:space="preserve">Amery                   </t>
  </si>
  <si>
    <t xml:space="preserve">Tomorrow River          </t>
  </si>
  <si>
    <t xml:space="preserve">Antigo                  </t>
  </si>
  <si>
    <t xml:space="preserve">Appleton Area           </t>
  </si>
  <si>
    <t xml:space="preserve">Arcadia                 </t>
  </si>
  <si>
    <t xml:space="preserve">Argyle                  </t>
  </si>
  <si>
    <t xml:space="preserve">Ashland                 </t>
  </si>
  <si>
    <t xml:space="preserve">Ashwaubenon             </t>
  </si>
  <si>
    <t xml:space="preserve">Athens                  </t>
  </si>
  <si>
    <t xml:space="preserve">Auburndale              </t>
  </si>
  <si>
    <t xml:space="preserve">Augusta                 </t>
  </si>
  <si>
    <t xml:space="preserve">Baldwin-Woodville Area  </t>
  </si>
  <si>
    <t xml:space="preserve">Unity                   </t>
  </si>
  <si>
    <t xml:space="preserve">Bangor                  </t>
  </si>
  <si>
    <t xml:space="preserve">Baraboo                 </t>
  </si>
  <si>
    <t xml:space="preserve">Barneveld               </t>
  </si>
  <si>
    <t xml:space="preserve">Barron Area             </t>
  </si>
  <si>
    <t xml:space="preserve">Bayfield                </t>
  </si>
  <si>
    <t xml:space="preserve">Beaver Dam              </t>
  </si>
  <si>
    <t xml:space="preserve">Belleville              </t>
  </si>
  <si>
    <t xml:space="preserve">Belmont Community       </t>
  </si>
  <si>
    <t xml:space="preserve">Beloit                  </t>
  </si>
  <si>
    <t xml:space="preserve">Beloit Turner           </t>
  </si>
  <si>
    <t xml:space="preserve">Benton                  </t>
  </si>
  <si>
    <t xml:space="preserve">Berlin Area             </t>
  </si>
  <si>
    <t xml:space="preserve">Birchwood               </t>
  </si>
  <si>
    <t xml:space="preserve">Wisconsin Heights       </t>
  </si>
  <si>
    <t xml:space="preserve">Black River Falls       </t>
  </si>
  <si>
    <t xml:space="preserve">Blair-Taylor            </t>
  </si>
  <si>
    <t xml:space="preserve">Pecatonica Area         </t>
  </si>
  <si>
    <t xml:space="preserve">Bloomer                 </t>
  </si>
  <si>
    <t xml:space="preserve">Bonduel                 </t>
  </si>
  <si>
    <t xml:space="preserve">Boscobel                </t>
  </si>
  <si>
    <t xml:space="preserve">North Lakeland          </t>
  </si>
  <si>
    <t xml:space="preserve">Bowler                  </t>
  </si>
  <si>
    <t xml:space="preserve">Boyceville Community    </t>
  </si>
  <si>
    <t xml:space="preserve">Brighton #1             </t>
  </si>
  <si>
    <t xml:space="preserve">Brillion                </t>
  </si>
  <si>
    <t xml:space="preserve">Bristol #1              </t>
  </si>
  <si>
    <t xml:space="preserve">Brodhead                </t>
  </si>
  <si>
    <t xml:space="preserve">Elmbrook                </t>
  </si>
  <si>
    <t xml:space="preserve">Brown Deer              </t>
  </si>
  <si>
    <t xml:space="preserve">Bruce                   </t>
  </si>
  <si>
    <t xml:space="preserve">Burlington Area         </t>
  </si>
  <si>
    <t xml:space="preserve">Butternut               </t>
  </si>
  <si>
    <t xml:space="preserve">Cadott Community        </t>
  </si>
  <si>
    <t xml:space="preserve">Cambria-Friesland       </t>
  </si>
  <si>
    <t xml:space="preserve">Cambridge               </t>
  </si>
  <si>
    <t xml:space="preserve">Cameron                 </t>
  </si>
  <si>
    <t xml:space="preserve">Campbellsport           </t>
  </si>
  <si>
    <t xml:space="preserve">Cashton                 </t>
  </si>
  <si>
    <t xml:space="preserve">Cassville               </t>
  </si>
  <si>
    <t xml:space="preserve">Cedarburg               </t>
  </si>
  <si>
    <t xml:space="preserve">Chequamegon             </t>
  </si>
  <si>
    <t xml:space="preserve">Chetek-Weyerhaeuser     </t>
  </si>
  <si>
    <t xml:space="preserve">Chilton                 </t>
  </si>
  <si>
    <t xml:space="preserve">Chippewa Falls Area     </t>
  </si>
  <si>
    <t xml:space="preserve">Clayton                 </t>
  </si>
  <si>
    <t xml:space="preserve">Clear Lake              </t>
  </si>
  <si>
    <t xml:space="preserve">Clinton Community       </t>
  </si>
  <si>
    <t xml:space="preserve">Clintonville            </t>
  </si>
  <si>
    <t xml:space="preserve">Cochrane-Fountain City  </t>
  </si>
  <si>
    <t xml:space="preserve">Colby                   </t>
  </si>
  <si>
    <t xml:space="preserve">Coleman                 </t>
  </si>
  <si>
    <t xml:space="preserve">Colfax                  </t>
  </si>
  <si>
    <t xml:space="preserve">Columbus                </t>
  </si>
  <si>
    <t xml:space="preserve">Cornell                 </t>
  </si>
  <si>
    <t xml:space="preserve">Crandon                 </t>
  </si>
  <si>
    <t xml:space="preserve">Crivitz                 </t>
  </si>
  <si>
    <t xml:space="preserve">Cuba City               </t>
  </si>
  <si>
    <t xml:space="preserve">Cudahy                  </t>
  </si>
  <si>
    <t xml:space="preserve">Cumberland              </t>
  </si>
  <si>
    <t xml:space="preserve">Darlington Community    </t>
  </si>
  <si>
    <t xml:space="preserve">Deerfield Community     </t>
  </si>
  <si>
    <t xml:space="preserve">Deforest Area           </t>
  </si>
  <si>
    <t xml:space="preserve">Kettle Moraine          </t>
  </si>
  <si>
    <t xml:space="preserve">Delavan-Darien          </t>
  </si>
  <si>
    <t xml:space="preserve">Denmark                 </t>
  </si>
  <si>
    <t xml:space="preserve">Depere                  </t>
  </si>
  <si>
    <t xml:space="preserve">Desoto Area             </t>
  </si>
  <si>
    <t xml:space="preserve">Dodgeville              </t>
  </si>
  <si>
    <t xml:space="preserve">Dover #1                </t>
  </si>
  <si>
    <t xml:space="preserve">Drummond                </t>
  </si>
  <si>
    <t xml:space="preserve">Durand                  </t>
  </si>
  <si>
    <t xml:space="preserve">Northland Pines         </t>
  </si>
  <si>
    <t xml:space="preserve">East Troy Community     </t>
  </si>
  <si>
    <t xml:space="preserve">Eau Claire Area         </t>
  </si>
  <si>
    <t xml:space="preserve">Edgar                   </t>
  </si>
  <si>
    <t xml:space="preserve">Edgerton                </t>
  </si>
  <si>
    <t xml:space="preserve">Elcho                   </t>
  </si>
  <si>
    <t xml:space="preserve">Eleva-Strum             </t>
  </si>
  <si>
    <t xml:space="preserve">Elkhart Lake-Glenbeulah </t>
  </si>
  <si>
    <t xml:space="preserve">Elkhorn Area            </t>
  </si>
  <si>
    <t xml:space="preserve">Elk Mound Area          </t>
  </si>
  <si>
    <t xml:space="preserve">Ellsworth Community     </t>
  </si>
  <si>
    <t xml:space="preserve">Elmwood                 </t>
  </si>
  <si>
    <t xml:space="preserve">Royall                  </t>
  </si>
  <si>
    <t xml:space="preserve">Erin                    </t>
  </si>
  <si>
    <t xml:space="preserve">Evansville Community    </t>
  </si>
  <si>
    <t xml:space="preserve">Fall Creek              </t>
  </si>
  <si>
    <t xml:space="preserve">Fall River              </t>
  </si>
  <si>
    <t xml:space="preserve">Fennimore Community     </t>
  </si>
  <si>
    <t xml:space="preserve">Lac Du Flambeau #1      </t>
  </si>
  <si>
    <t xml:space="preserve">Florence                </t>
  </si>
  <si>
    <t xml:space="preserve">Fond Du Lac             </t>
  </si>
  <si>
    <t xml:space="preserve">Fontana J8              </t>
  </si>
  <si>
    <t xml:space="preserve">Fort Atkinson           </t>
  </si>
  <si>
    <t xml:space="preserve">Fox Point J2            </t>
  </si>
  <si>
    <t xml:space="preserve">Maple Dale-Indian Hill  </t>
  </si>
  <si>
    <t xml:space="preserve">Franklin Public         </t>
  </si>
  <si>
    <t xml:space="preserve">Frederic                </t>
  </si>
  <si>
    <t xml:space="preserve">Northern Ozaukee        </t>
  </si>
  <si>
    <t xml:space="preserve">Freedom Area            </t>
  </si>
  <si>
    <t xml:space="preserve">Galesville-Ettrick      </t>
  </si>
  <si>
    <t xml:space="preserve">North Crawford          </t>
  </si>
  <si>
    <t xml:space="preserve">Geneva J4               </t>
  </si>
  <si>
    <t xml:space="preserve">Genoa City J2           </t>
  </si>
  <si>
    <t xml:space="preserve">Germantown              </t>
  </si>
  <si>
    <t xml:space="preserve">Gibraltar Area          </t>
  </si>
  <si>
    <t xml:space="preserve">Gillett                 </t>
  </si>
  <si>
    <t xml:space="preserve">Gilman                  </t>
  </si>
  <si>
    <t xml:space="preserve">Gilmanton               </t>
  </si>
  <si>
    <t xml:space="preserve">Nicolet UHS             </t>
  </si>
  <si>
    <t xml:space="preserve">Glendale-River Hills    </t>
  </si>
  <si>
    <t xml:space="preserve">Glenwood City           </t>
  </si>
  <si>
    <t xml:space="preserve">Goodman-Armstrong       </t>
  </si>
  <si>
    <t xml:space="preserve">Grafton                 </t>
  </si>
  <si>
    <t xml:space="preserve">Granton Area            </t>
  </si>
  <si>
    <t xml:space="preserve">Grantsburg              </t>
  </si>
  <si>
    <t xml:space="preserve">Black Hawk              </t>
  </si>
  <si>
    <t xml:space="preserve">Green Bay Area          </t>
  </si>
  <si>
    <t xml:space="preserve">Greendale               </t>
  </si>
  <si>
    <t xml:space="preserve">Greenfield              </t>
  </si>
  <si>
    <t xml:space="preserve">Green Lake              </t>
  </si>
  <si>
    <t xml:space="preserve">Greenwood               </t>
  </si>
  <si>
    <t xml:space="preserve">Gresham                 </t>
  </si>
  <si>
    <t xml:space="preserve">Hamilton                </t>
  </si>
  <si>
    <t xml:space="preserve">Saint Croix Central     </t>
  </si>
  <si>
    <t xml:space="preserve">Hartford UHS            </t>
  </si>
  <si>
    <t xml:space="preserve">Hartford J1             </t>
  </si>
  <si>
    <t xml:space="preserve">Arrowhead UHS           </t>
  </si>
  <si>
    <t xml:space="preserve">Hartland-Lakeside J3    </t>
  </si>
  <si>
    <t xml:space="preserve">Hayward Community       </t>
  </si>
  <si>
    <t xml:space="preserve">Southwestern Wisconsin  </t>
  </si>
  <si>
    <t xml:space="preserve">Highland                </t>
  </si>
  <si>
    <t xml:space="preserve">Hilbert                 </t>
  </si>
  <si>
    <t xml:space="preserve">Hillsboro               </t>
  </si>
  <si>
    <t xml:space="preserve">Holmen                  </t>
  </si>
  <si>
    <t xml:space="preserve">Horicon                 </t>
  </si>
  <si>
    <t xml:space="preserve">Hortonville             </t>
  </si>
  <si>
    <t xml:space="preserve">Howard-Suamico          </t>
  </si>
  <si>
    <t xml:space="preserve">Howards Grove           </t>
  </si>
  <si>
    <t xml:space="preserve">Hudson                  </t>
  </si>
  <si>
    <t xml:space="preserve">Hurley                  </t>
  </si>
  <si>
    <t xml:space="preserve">Hustisford              </t>
  </si>
  <si>
    <t xml:space="preserve">Independence            </t>
  </si>
  <si>
    <t xml:space="preserve">Iola-Scandinavia        </t>
  </si>
  <si>
    <t xml:space="preserve">Iowa-Grant              </t>
  </si>
  <si>
    <t xml:space="preserve">Ithaca                  </t>
  </si>
  <si>
    <t xml:space="preserve">Janesville              </t>
  </si>
  <si>
    <t xml:space="preserve">Jefferson               </t>
  </si>
  <si>
    <t xml:space="preserve">Johnson Creek           </t>
  </si>
  <si>
    <t xml:space="preserve">Juda                    </t>
  </si>
  <si>
    <t xml:space="preserve">Dodgeland               </t>
  </si>
  <si>
    <t xml:space="preserve">Kaukauna Area           </t>
  </si>
  <si>
    <t xml:space="preserve">Kenosha                 </t>
  </si>
  <si>
    <t xml:space="preserve">Kewaskum                </t>
  </si>
  <si>
    <t xml:space="preserve">Kewaunee                </t>
  </si>
  <si>
    <t xml:space="preserve">Kiel Area               </t>
  </si>
  <si>
    <t xml:space="preserve">Kimberly Area           </t>
  </si>
  <si>
    <t xml:space="preserve">Kohler                  </t>
  </si>
  <si>
    <t xml:space="preserve">Lacrosse                </t>
  </si>
  <si>
    <t xml:space="preserve">Ladysmith               </t>
  </si>
  <si>
    <t xml:space="preserve">Lafarge                 </t>
  </si>
  <si>
    <t xml:space="preserve">Lake Geneva-Genoa UHS   </t>
  </si>
  <si>
    <t xml:space="preserve">Lake Geneva J1          </t>
  </si>
  <si>
    <t xml:space="preserve">Lake Holcombe           </t>
  </si>
  <si>
    <t xml:space="preserve">Lake Mills Area         </t>
  </si>
  <si>
    <t xml:space="preserve">Lancaster Community     </t>
  </si>
  <si>
    <t xml:space="preserve">Laona                   </t>
  </si>
  <si>
    <t xml:space="preserve">Lena                    </t>
  </si>
  <si>
    <t xml:space="preserve">Linn J4                 </t>
  </si>
  <si>
    <t xml:space="preserve">Linn J6                 </t>
  </si>
  <si>
    <t xml:space="preserve">Richmond                </t>
  </si>
  <si>
    <t xml:space="preserve">Little Chute Area       </t>
  </si>
  <si>
    <t xml:space="preserve">Lodi                    </t>
  </si>
  <si>
    <t xml:space="preserve">Lomira                  </t>
  </si>
  <si>
    <t xml:space="preserve">Loyal                   </t>
  </si>
  <si>
    <t xml:space="preserve">Luck                    </t>
  </si>
  <si>
    <t xml:space="preserve">Luxemburg-Casco         </t>
  </si>
  <si>
    <t xml:space="preserve">Madison Metropolitan    </t>
  </si>
  <si>
    <t xml:space="preserve">Manawa                  </t>
  </si>
  <si>
    <t xml:space="preserve">Manitowoc               </t>
  </si>
  <si>
    <t xml:space="preserve">Maple                   </t>
  </si>
  <si>
    <t xml:space="preserve">Marathon City           </t>
  </si>
  <si>
    <t xml:space="preserve">Marinette               </t>
  </si>
  <si>
    <t xml:space="preserve">Marion                  </t>
  </si>
  <si>
    <t xml:space="preserve">Markesan                </t>
  </si>
  <si>
    <t xml:space="preserve">Marshall                </t>
  </si>
  <si>
    <t xml:space="preserve">Marshfield              </t>
  </si>
  <si>
    <t xml:space="preserve">Mauston                 </t>
  </si>
  <si>
    <t xml:space="preserve">Mayville                </t>
  </si>
  <si>
    <t xml:space="preserve">McFarland               </t>
  </si>
  <si>
    <t xml:space="preserve">Medford Area            </t>
  </si>
  <si>
    <t xml:space="preserve">Mellen                  </t>
  </si>
  <si>
    <t xml:space="preserve">Melrose-Mindoro         </t>
  </si>
  <si>
    <t xml:space="preserve">Menasha                 </t>
  </si>
  <si>
    <t xml:space="preserve">Menominee Indian        </t>
  </si>
  <si>
    <t xml:space="preserve">Menomonee Falls         </t>
  </si>
  <si>
    <t xml:space="preserve">Menomonie Area          </t>
  </si>
  <si>
    <t xml:space="preserve">Mequon-Thiensville      </t>
  </si>
  <si>
    <t xml:space="preserve">Mercer                  </t>
  </si>
  <si>
    <t xml:space="preserve">Merrill Area            </t>
  </si>
  <si>
    <t xml:space="preserve">Swallow                 </t>
  </si>
  <si>
    <t xml:space="preserve">North Lake              </t>
  </si>
  <si>
    <t xml:space="preserve">Merton Community        </t>
  </si>
  <si>
    <t xml:space="preserve">Middleton-Cross Plains  </t>
  </si>
  <si>
    <t xml:space="preserve">Milton                  </t>
  </si>
  <si>
    <t xml:space="preserve">Milwaukee               </t>
  </si>
  <si>
    <t xml:space="preserve">Mineral Point           </t>
  </si>
  <si>
    <t xml:space="preserve">Minocqua J1             </t>
  </si>
  <si>
    <t xml:space="preserve">Lakeland UHS            </t>
  </si>
  <si>
    <t xml:space="preserve">Northwood               </t>
  </si>
  <si>
    <t xml:space="preserve">Mishicot                </t>
  </si>
  <si>
    <t xml:space="preserve">Mondovi                 </t>
  </si>
  <si>
    <t xml:space="preserve">Monona Grove            </t>
  </si>
  <si>
    <t xml:space="preserve">Monroe                  </t>
  </si>
  <si>
    <t xml:space="preserve">Montello                </t>
  </si>
  <si>
    <t xml:space="preserve">Monticello              </t>
  </si>
  <si>
    <t xml:space="preserve">Mosinee                 </t>
  </si>
  <si>
    <t xml:space="preserve">Mount Horeb Area        </t>
  </si>
  <si>
    <t xml:space="preserve">Mukwonago               </t>
  </si>
  <si>
    <t xml:space="preserve">Riverdale               </t>
  </si>
  <si>
    <t xml:space="preserve">Muskego-Norway          </t>
  </si>
  <si>
    <t xml:space="preserve">Lake Country            </t>
  </si>
  <si>
    <t xml:space="preserve">Necedah Area            </t>
  </si>
  <si>
    <t xml:space="preserve">Neenah                  </t>
  </si>
  <si>
    <t xml:space="preserve">Neillsville             </t>
  </si>
  <si>
    <t xml:space="preserve">Nekoosa                 </t>
  </si>
  <si>
    <t xml:space="preserve">New Auburn              </t>
  </si>
  <si>
    <t xml:space="preserve">New Berlin              </t>
  </si>
  <si>
    <t xml:space="preserve">New Glarus              </t>
  </si>
  <si>
    <t xml:space="preserve">New Holstein            </t>
  </si>
  <si>
    <t xml:space="preserve">New Lisbon              </t>
  </si>
  <si>
    <t xml:space="preserve">New London              </t>
  </si>
  <si>
    <t xml:space="preserve">New Richmond            </t>
  </si>
  <si>
    <t xml:space="preserve">Niagara                 </t>
  </si>
  <si>
    <t xml:space="preserve">Norris                  </t>
  </si>
  <si>
    <t xml:space="preserve">North Fond Du Lac       </t>
  </si>
  <si>
    <t xml:space="preserve">Norwalk-Ontario-Wilton  </t>
  </si>
  <si>
    <t xml:space="preserve">Norway J7               </t>
  </si>
  <si>
    <t xml:space="preserve">Oak Creek-Franklin      </t>
  </si>
  <si>
    <t xml:space="preserve">Oakfield                </t>
  </si>
  <si>
    <t xml:space="preserve">Oconomowoc Area         </t>
  </si>
  <si>
    <t xml:space="preserve">Oconto                  </t>
  </si>
  <si>
    <t xml:space="preserve">Oconto Falls            </t>
  </si>
  <si>
    <t xml:space="preserve">Omro                    </t>
  </si>
  <si>
    <t xml:space="preserve">Onalaska                </t>
  </si>
  <si>
    <t xml:space="preserve">Oostburg                </t>
  </si>
  <si>
    <t xml:space="preserve">Oregon                  </t>
  </si>
  <si>
    <t xml:space="preserve">Parkview                </t>
  </si>
  <si>
    <t xml:space="preserve">Osceola                 </t>
  </si>
  <si>
    <t xml:space="preserve">Oshkosh Area            </t>
  </si>
  <si>
    <t xml:space="preserve">Osseo-Fairchild         </t>
  </si>
  <si>
    <t xml:space="preserve">Owen-Withee             </t>
  </si>
  <si>
    <t xml:space="preserve">Palmyra-Eagle Area      </t>
  </si>
  <si>
    <t xml:space="preserve">Pardeeville Area        </t>
  </si>
  <si>
    <t xml:space="preserve">Paris J1                </t>
  </si>
  <si>
    <t xml:space="preserve">Beecher-Dunbar-Pembine  </t>
  </si>
  <si>
    <t xml:space="preserve">Pepin Area              </t>
  </si>
  <si>
    <t xml:space="preserve">Peshtigo                </t>
  </si>
  <si>
    <t xml:space="preserve">Pewaukee                </t>
  </si>
  <si>
    <t xml:space="preserve">Phelps                  </t>
  </si>
  <si>
    <t xml:space="preserve">Phillips                </t>
  </si>
  <si>
    <t xml:space="preserve">Pittsville              </t>
  </si>
  <si>
    <t xml:space="preserve">Tri-County Area         </t>
  </si>
  <si>
    <t xml:space="preserve">Platteville             </t>
  </si>
  <si>
    <t xml:space="preserve">Plum City               </t>
  </si>
  <si>
    <t xml:space="preserve">Plymouth                </t>
  </si>
  <si>
    <t xml:space="preserve">Portage Community       </t>
  </si>
  <si>
    <t xml:space="preserve">Port Edwards            </t>
  </si>
  <si>
    <t xml:space="preserve">South Shore             </t>
  </si>
  <si>
    <t xml:space="preserve">Potosi                  </t>
  </si>
  <si>
    <t xml:space="preserve">Poynette                </t>
  </si>
  <si>
    <t xml:space="preserve">Prairie Du Chien Area   </t>
  </si>
  <si>
    <t xml:space="preserve">Prairie Farm            </t>
  </si>
  <si>
    <t xml:space="preserve">Prentice                </t>
  </si>
  <si>
    <t xml:space="preserve">Prescott                </t>
  </si>
  <si>
    <t xml:space="preserve">Princeton               </t>
  </si>
  <si>
    <t xml:space="preserve">Pulaski Community       </t>
  </si>
  <si>
    <t xml:space="preserve">Racine                  </t>
  </si>
  <si>
    <t xml:space="preserve">Randall J1              </t>
  </si>
  <si>
    <t xml:space="preserve">Randolph                </t>
  </si>
  <si>
    <t xml:space="preserve">Random Lake             </t>
  </si>
  <si>
    <t xml:space="preserve">Raymond #14             </t>
  </si>
  <si>
    <t xml:space="preserve">North Cape              </t>
  </si>
  <si>
    <t xml:space="preserve">Reedsburg               </t>
  </si>
  <si>
    <t xml:space="preserve">Reedsville              </t>
  </si>
  <si>
    <t xml:space="preserve">Rhinelander             </t>
  </si>
  <si>
    <t xml:space="preserve">Rib Lake                </t>
  </si>
  <si>
    <t xml:space="preserve">Rice Lake Area          </t>
  </si>
  <si>
    <t xml:space="preserve">Richfield J1            </t>
  </si>
  <si>
    <t xml:space="preserve">Friess Lake             </t>
  </si>
  <si>
    <t xml:space="preserve">Richland                </t>
  </si>
  <si>
    <t xml:space="preserve">Rio Community           </t>
  </si>
  <si>
    <t xml:space="preserve">Ripon Area              </t>
  </si>
  <si>
    <t xml:space="preserve">River Falls             </t>
  </si>
  <si>
    <t xml:space="preserve">River Ridge             </t>
  </si>
  <si>
    <t xml:space="preserve">Rosendale-Brandon       </t>
  </si>
  <si>
    <t xml:space="preserve">Rosholt                 </t>
  </si>
  <si>
    <t xml:space="preserve">D C Everest Area        </t>
  </si>
  <si>
    <t xml:space="preserve">Saint Croix Falls       </t>
  </si>
  <si>
    <t xml:space="preserve">Saint Francis           </t>
  </si>
  <si>
    <t xml:space="preserve">Central/Westosha UHS    </t>
  </si>
  <si>
    <t xml:space="preserve">Salem                   </t>
  </si>
  <si>
    <t xml:space="preserve">Sauk Prairie            </t>
  </si>
  <si>
    <t xml:space="preserve">Seneca                  </t>
  </si>
  <si>
    <t xml:space="preserve">Sevastopol              </t>
  </si>
  <si>
    <t xml:space="preserve">Seymour Community       </t>
  </si>
  <si>
    <t xml:space="preserve">Sharon J11              </t>
  </si>
  <si>
    <t xml:space="preserve">Shawano                 </t>
  </si>
  <si>
    <t xml:space="preserve">Sheboygan Area          </t>
  </si>
  <si>
    <t xml:space="preserve">Sheboygan Falls         </t>
  </si>
  <si>
    <t xml:space="preserve">Shell Lake              </t>
  </si>
  <si>
    <t xml:space="preserve">Shiocton                </t>
  </si>
  <si>
    <t xml:space="preserve">Shorewood               </t>
  </si>
  <si>
    <t xml:space="preserve">Shullsburg              </t>
  </si>
  <si>
    <t xml:space="preserve">Silver Lake J1          </t>
  </si>
  <si>
    <t xml:space="preserve">Siren                   </t>
  </si>
  <si>
    <t xml:space="preserve">Slinger                 </t>
  </si>
  <si>
    <t xml:space="preserve">Solon Springs           </t>
  </si>
  <si>
    <t xml:space="preserve">Somerset                </t>
  </si>
  <si>
    <t xml:space="preserve">South Milwaukee         </t>
  </si>
  <si>
    <t xml:space="preserve">Southern Door County    </t>
  </si>
  <si>
    <t xml:space="preserve">Sparta Area             </t>
  </si>
  <si>
    <t xml:space="preserve">Spencer                 </t>
  </si>
  <si>
    <t xml:space="preserve">Spooner                 </t>
  </si>
  <si>
    <t xml:space="preserve">River Valley            </t>
  </si>
  <si>
    <t xml:space="preserve">Spring Valley           </t>
  </si>
  <si>
    <t xml:space="preserve">Stanley-Boyd Area       </t>
  </si>
  <si>
    <t xml:space="preserve">Stevens Point Area      </t>
  </si>
  <si>
    <t xml:space="preserve">Stockbridge             </t>
  </si>
  <si>
    <t xml:space="preserve">Stoughton Area          </t>
  </si>
  <si>
    <t xml:space="preserve">Stratford               </t>
  </si>
  <si>
    <t xml:space="preserve">Sturgeon Bay            </t>
  </si>
  <si>
    <t xml:space="preserve">Sun Prairie Area        </t>
  </si>
  <si>
    <t xml:space="preserve">Superior                </t>
  </si>
  <si>
    <t xml:space="preserve">Suring                  </t>
  </si>
  <si>
    <t xml:space="preserve">Thorp                   </t>
  </si>
  <si>
    <t xml:space="preserve">Three Lakes             </t>
  </si>
  <si>
    <t xml:space="preserve">Tigerton                </t>
  </si>
  <si>
    <t xml:space="preserve">Tomah Area              </t>
  </si>
  <si>
    <t xml:space="preserve">Tomahawk                </t>
  </si>
  <si>
    <t xml:space="preserve">Flambeau                </t>
  </si>
  <si>
    <t xml:space="preserve">Turtle Lake             </t>
  </si>
  <si>
    <t xml:space="preserve">Twin Lakes #4           </t>
  </si>
  <si>
    <t xml:space="preserve">Two Rivers              </t>
  </si>
  <si>
    <t xml:space="preserve">Union Grove UHS         </t>
  </si>
  <si>
    <t xml:space="preserve">Union Grove J1          </t>
  </si>
  <si>
    <t xml:space="preserve">Valders Area            </t>
  </si>
  <si>
    <t xml:space="preserve">Verona Area             </t>
  </si>
  <si>
    <t xml:space="preserve">Kickapoo Area           </t>
  </si>
  <si>
    <t xml:space="preserve">Viroqua Area            </t>
  </si>
  <si>
    <t xml:space="preserve">Wabeno Area             </t>
  </si>
  <si>
    <t xml:space="preserve">Big Foot UHS            </t>
  </si>
  <si>
    <t xml:space="preserve">Walworth J1             </t>
  </si>
  <si>
    <t xml:space="preserve">Washburn                </t>
  </si>
  <si>
    <t xml:space="preserve">Washington              </t>
  </si>
  <si>
    <t xml:space="preserve">Waterford UHS           </t>
  </si>
  <si>
    <t xml:space="preserve">Washington-Caldwell     </t>
  </si>
  <si>
    <t xml:space="preserve">Waterford Graded        </t>
  </si>
  <si>
    <t xml:space="preserve">Waterloo                </t>
  </si>
  <si>
    <t xml:space="preserve">Watertown               </t>
  </si>
  <si>
    <t xml:space="preserve">Waukesha                </t>
  </si>
  <si>
    <t xml:space="preserve">Waunakee Community      </t>
  </si>
  <si>
    <t xml:space="preserve">Waupaca                 </t>
  </si>
  <si>
    <t xml:space="preserve">Waupun                  </t>
  </si>
  <si>
    <t xml:space="preserve">Wausau                  </t>
  </si>
  <si>
    <t xml:space="preserve">Wausaukee               </t>
  </si>
  <si>
    <t xml:space="preserve">Wautoma Area            </t>
  </si>
  <si>
    <t xml:space="preserve">Wauwatosa               </t>
  </si>
  <si>
    <t xml:space="preserve">Wauzeka-Steuben         </t>
  </si>
  <si>
    <t xml:space="preserve">Webster                 </t>
  </si>
  <si>
    <t xml:space="preserve">West Allis              </t>
  </si>
  <si>
    <t xml:space="preserve">West Bend               </t>
  </si>
  <si>
    <t xml:space="preserve">Westby Area             </t>
  </si>
  <si>
    <t xml:space="preserve">West Depere             </t>
  </si>
  <si>
    <t xml:space="preserve">Westfield               </t>
  </si>
  <si>
    <t xml:space="preserve">Weston                  </t>
  </si>
  <si>
    <t xml:space="preserve">West Salem              </t>
  </si>
  <si>
    <t xml:space="preserve">Weyauwega-Fremont       </t>
  </si>
  <si>
    <t xml:space="preserve">Wheatland J1            </t>
  </si>
  <si>
    <t xml:space="preserve">Whitefish Bay           </t>
  </si>
  <si>
    <t xml:space="preserve">Whitehall               </t>
  </si>
  <si>
    <t xml:space="preserve">White Lake              </t>
  </si>
  <si>
    <t xml:space="preserve">Whitewater              </t>
  </si>
  <si>
    <t xml:space="preserve">Whitnall                </t>
  </si>
  <si>
    <t xml:space="preserve">Wild Rose               </t>
  </si>
  <si>
    <t xml:space="preserve">Williams Bay            </t>
  </si>
  <si>
    <t xml:space="preserve">Wilmot UHS              </t>
  </si>
  <si>
    <t xml:space="preserve">Winneconne Community    </t>
  </si>
  <si>
    <t xml:space="preserve">Winter                  </t>
  </si>
  <si>
    <t xml:space="preserve">Wisconsin Dells         </t>
  </si>
  <si>
    <t xml:space="preserve">Wisconsin Rapids        </t>
  </si>
  <si>
    <t xml:space="preserve">Wittenberg-Birnamwood   </t>
  </si>
  <si>
    <t xml:space="preserve">Wonewoc-Union Center    </t>
  </si>
  <si>
    <t xml:space="preserve">Woodruff J1             </t>
  </si>
  <si>
    <t xml:space="preserve">Wrightstown Community   </t>
  </si>
  <si>
    <t xml:space="preserve">Yorkville J2            </t>
  </si>
  <si>
    <t>*Herman-Neosho-Rubicon</t>
  </si>
  <si>
    <t xml:space="preserve">Herman #22              </t>
  </si>
  <si>
    <t xml:space="preserve">Neosho J3               </t>
  </si>
  <si>
    <t xml:space="preserve">Rubicon J6              </t>
  </si>
  <si>
    <t>HNR</t>
  </si>
  <si>
    <t>NEWLY ELIGIBLE under current law</t>
  </si>
  <si>
    <t>LOSE ELIGIBILITY under current law</t>
  </si>
  <si>
    <t>N/A</t>
  </si>
  <si>
    <t>code check</t>
  </si>
  <si>
    <r>
      <t>Factors used for FY18 Sparsity Aid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</si>
  <si>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Total Square Miles </t>
  </si>
  <si>
    <t>FY17 Membership</t>
  </si>
  <si>
    <t>Mem/Sq Mile</t>
  </si>
  <si>
    <t>Eligible for Aid in FY18?</t>
  </si>
  <si>
    <t>FY18 Aid Eligibiltiy</t>
  </si>
  <si>
    <t>Chap 20 appr.</t>
  </si>
  <si>
    <t>Remainig in Appropriation</t>
  </si>
  <si>
    <t>FY Aid Aid Award (reflects proration)</t>
  </si>
  <si>
    <t>Eligible for Stop Gap Aid in FY18? (lost elig in FY17)</t>
  </si>
  <si>
    <t>Stop Gap Aid amount</t>
  </si>
  <si>
    <t>Stop Gap Aid</t>
  </si>
  <si>
    <t xml:space="preserve">Holy Hill Area          </t>
  </si>
  <si>
    <t>*HOLY HILL School Disrict (sum area and membership from FL and RJ1)</t>
  </si>
  <si>
    <t>Code</t>
  </si>
  <si>
    <t>District</t>
  </si>
  <si>
    <t>Area
(sq. mi.)</t>
  </si>
  <si>
    <t>"Stop Gap" Eligibility</t>
  </si>
  <si>
    <t>Base 2020-21 Eligibility</t>
  </si>
  <si>
    <t>Prorated 2020-21 Eligibility</t>
  </si>
  <si>
    <t>Holy Hill Area</t>
  </si>
  <si>
    <t>2020-21 Membership</t>
  </si>
  <si>
    <t>2021-22 Tier 1  Eligibility</t>
  </si>
  <si>
    <t>2021-22 Tier 2  Eligibility</t>
  </si>
  <si>
    <t>Wisconsin Department of Public Instruction | 2021-22 Sparsity Aid Eligibility - FINAL</t>
  </si>
  <si>
    <t>First 95%
Paid 9/20/21</t>
  </si>
  <si>
    <t>Total Aid Payments</t>
  </si>
  <si>
    <t>October 28, 2021</t>
  </si>
  <si>
    <t>Eligibility (Rounded)</t>
  </si>
  <si>
    <t>Last 5%
Paid 11/8</t>
  </si>
  <si>
    <r>
      <t xml:space="preserve">Membership
</t>
    </r>
    <r>
      <rPr>
        <b/>
        <i/>
        <sz val="11"/>
        <color theme="1"/>
        <rFont val="Calibri"/>
        <family val="2"/>
      </rPr>
      <t xml:space="preserve">÷ </t>
    </r>
    <r>
      <rPr>
        <b/>
        <i/>
        <sz val="11"/>
        <color theme="1"/>
        <rFont val="Calibri"/>
        <family val="2"/>
        <scheme val="minor"/>
      </rPr>
      <t>Area</t>
    </r>
  </si>
  <si>
    <t>November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</si>
</sst>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0%"/>
    <numFmt numFmtId="167" formatCode="0.0000000000%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1" applyNumberFormat="1" applyFont="1" applyFill="1"/>
    <xf numFmtId="0" fontId="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wrapText="1"/>
    </xf>
    <xf numFmtId="165" fontId="11" fillId="0" borderId="0" xfId="1" applyNumberFormat="1" applyFont="1" applyFill="1" applyAlignment="1">
      <alignment horizontal="center" wrapText="1"/>
    </xf>
    <xf numFmtId="4" fontId="0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165" fontId="2" fillId="0" borderId="1" xfId="1" applyNumberFormat="1" applyFont="1" applyFill="1" applyBorder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2" fontId="0" fillId="0" borderId="0" xfId="1" applyNumberFormat="1" applyFont="1" applyFill="1"/>
    <xf numFmtId="2" fontId="11" fillId="0" borderId="0" xfId="1" applyNumberFormat="1" applyFont="1" applyFill="1" applyAlignment="1">
      <alignment horizontal="center" wrapText="1"/>
    </xf>
    <xf numFmtId="2" fontId="12" fillId="0" borderId="0" xfId="1" applyNumberFormat="1" applyFont="1" applyFill="1" applyProtection="1">
      <protection locked="0"/>
    </xf>
    <xf numFmtId="2" fontId="12" fillId="0" borderId="0" xfId="1" applyNumberFormat="1" applyFont="1" applyFill="1" applyAlignment="1" applyProtection="1">
      <alignment horizontal="right"/>
      <protection locked="0"/>
    </xf>
    <xf numFmtId="2" fontId="12" fillId="0" borderId="0" xfId="1" applyNumberFormat="1" applyFont="1" applyFill="1" applyAlignment="1">
      <alignment horizontal="right"/>
    </xf>
    <xf numFmtId="2" fontId="2" fillId="0" borderId="1" xfId="1" applyNumberFormat="1" applyFont="1" applyFill="1" applyBorder="1"/>
    <xf numFmtId="2" fontId="12" fillId="0" borderId="0" xfId="1" applyNumberFormat="1" applyFont="1" applyFill="1"/>
    <xf numFmtId="2" fontId="0" fillId="0" borderId="0" xfId="0" applyNumberFormat="1" applyFont="1" applyFill="1"/>
    <xf numFmtId="2" fontId="11" fillId="0" borderId="0" xfId="0" applyNumberFormat="1" applyFont="1" applyFill="1" applyAlignment="1">
      <alignment horizontal="center" wrapText="1"/>
    </xf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164" fontId="0" fillId="0" borderId="0" xfId="2" applyNumberFormat="1" applyFont="1"/>
    <xf numFmtId="164" fontId="11" fillId="0" borderId="0" xfId="2" applyNumberFormat="1" applyFont="1" applyFill="1" applyAlignment="1">
      <alignment horizontal="center" wrapText="1"/>
    </xf>
    <xf numFmtId="164" fontId="2" fillId="0" borderId="1" xfId="2" applyNumberFormat="1" applyFont="1" applyFill="1" applyBorder="1"/>
    <xf numFmtId="164" fontId="2" fillId="0" borderId="0" xfId="2" applyNumberFormat="1" applyFont="1"/>
    <xf numFmtId="0" fontId="2" fillId="0" borderId="0" xfId="0" applyFont="1"/>
    <xf numFmtId="164" fontId="1" fillId="0" borderId="0" xfId="2" applyNumberFormat="1" applyFont="1"/>
    <xf numFmtId="0" fontId="0" fillId="0" borderId="0" xfId="0" applyFont="1"/>
    <xf numFmtId="166" fontId="2" fillId="0" borderId="0" xfId="3" applyNumberFormat="1" applyFont="1"/>
    <xf numFmtId="167" fontId="2" fillId="0" borderId="0" xfId="3" applyNumberFormat="1" applyFont="1"/>
    <xf numFmtId="167" fontId="0" fillId="0" borderId="0" xfId="3" applyNumberFormat="1" applyFont="1"/>
    <xf numFmtId="0" fontId="0" fillId="0" borderId="0" xfId="0" applyFont="1" applyFill="1" applyBorder="1"/>
    <xf numFmtId="165" fontId="0" fillId="0" borderId="0" xfId="1" applyNumberFormat="1" applyFont="1" applyFill="1" applyBorder="1"/>
    <xf numFmtId="2" fontId="0" fillId="0" borderId="0" xfId="0" applyNumberFormat="1" applyFont="1" applyFill="1" applyBorder="1"/>
    <xf numFmtId="164" fontId="0" fillId="0" borderId="0" xfId="2" applyNumberFormat="1" applyFont="1" applyFill="1" applyBorder="1"/>
    <xf numFmtId="164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/>
    <xf numFmtId="0" fontId="12" fillId="0" borderId="0" xfId="0" applyFont="1" applyFill="1" applyBorder="1"/>
    <xf numFmtId="164" fontId="13" fillId="0" borderId="0" xfId="2" applyNumberFormat="1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2" fontId="13" fillId="0" borderId="0" xfId="1" applyNumberFormat="1" applyFont="1" applyFill="1" applyAlignment="1" applyProtection="1">
      <alignment horizontal="right"/>
      <protection locked="0"/>
    </xf>
    <xf numFmtId="165" fontId="13" fillId="0" borderId="0" xfId="1" applyNumberFormat="1" applyFont="1" applyFill="1"/>
    <xf numFmtId="2" fontId="13" fillId="0" borderId="0" xfId="0" applyNumberFormat="1" applyFont="1" applyFill="1"/>
    <xf numFmtId="0" fontId="13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2" fontId="15" fillId="0" borderId="0" xfId="1" applyNumberFormat="1" applyFont="1" applyFill="1" applyAlignment="1" applyProtection="1">
      <alignment horizontal="right"/>
      <protection locked="0"/>
    </xf>
    <xf numFmtId="165" fontId="15" fillId="0" borderId="0" xfId="1" applyNumberFormat="1" applyFont="1" applyFill="1"/>
    <xf numFmtId="2" fontId="15" fillId="0" borderId="0" xfId="0" applyNumberFormat="1" applyFont="1" applyFill="1"/>
    <xf numFmtId="0" fontId="15" fillId="0" borderId="0" xfId="0" applyFont="1"/>
    <xf numFmtId="164" fontId="15" fillId="0" borderId="0" xfId="2" applyNumberFormat="1" applyFont="1"/>
    <xf numFmtId="0" fontId="15" fillId="0" borderId="0" xfId="0" applyFont="1" applyFill="1" applyBorder="1"/>
    <xf numFmtId="0" fontId="2" fillId="0" borderId="0" xfId="0" applyFont="1" applyFill="1" applyBorder="1"/>
    <xf numFmtId="164" fontId="14" fillId="0" borderId="0" xfId="2" applyNumberFormat="1" applyFont="1" applyFill="1" applyBorder="1" applyAlignment="1">
      <alignment horizontal="center" vertical="center" wrapText="1"/>
    </xf>
    <xf numFmtId="49" fontId="0" fillId="0" borderId="0" xfId="0" applyNumberFormat="1"/>
    <xf numFmtId="164" fontId="14" fillId="2" borderId="0" xfId="2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2" fontId="0" fillId="0" borderId="0" xfId="0" applyNumberFormat="1"/>
    <xf numFmtId="2" fontId="0" fillId="0" borderId="0" xfId="1" applyNumberFormat="1" applyFont="1" applyFill="1" applyBorder="1"/>
    <xf numFmtId="44" fontId="0" fillId="0" borderId="0" xfId="0" applyNumberFormat="1"/>
    <xf numFmtId="44" fontId="14" fillId="0" borderId="0" xfId="2" applyNumberFormat="1" applyFont="1" applyFill="1" applyBorder="1" applyAlignment="1">
      <alignment horizontal="center" vertical="center" wrapText="1"/>
    </xf>
    <xf numFmtId="44" fontId="2" fillId="0" borderId="0" xfId="1" applyNumberFormat="1" applyFont="1" applyFill="1" applyBorder="1" applyAlignment="1">
      <alignment horizontal="left"/>
    </xf>
    <xf numFmtId="44" fontId="0" fillId="0" borderId="0" xfId="2" applyNumberFormat="1" applyFont="1" applyFill="1" applyBorder="1"/>
    <xf numFmtId="164" fontId="0" fillId="0" borderId="0" xfId="0" applyNumberFormat="1"/>
    <xf numFmtId="164" fontId="0" fillId="0" borderId="0" xfId="3" applyNumberFormat="1" applyFont="1"/>
    <xf numFmtId="164" fontId="0" fillId="0" borderId="0" xfId="1" applyNumberFormat="1" applyFont="1" applyFill="1" applyBorder="1"/>
    <xf numFmtId="164" fontId="2" fillId="2" borderId="0" xfId="1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4" fontId="2" fillId="0" borderId="1" xfId="2" applyNumberFormat="1" applyFont="1" applyFill="1" applyBorder="1"/>
    <xf numFmtId="168" fontId="0" fillId="0" borderId="0" xfId="3" applyNumberFormat="1" applyFont="1" applyFill="1" applyBorder="1"/>
    <xf numFmtId="2" fontId="0" fillId="0" borderId="0" xfId="0" applyNumberFormat="1" applyFill="1"/>
    <xf numFmtId="164" fontId="0" fillId="0" borderId="0" xfId="0" applyNumberFormat="1" applyFill="1"/>
    <xf numFmtId="44" fontId="0" fillId="0" borderId="0" xfId="0" applyNumberFormat="1" applyFill="1"/>
    <xf numFmtId="49" fontId="0" fillId="0" borderId="0" xfId="0" applyNumberFormat="1" applyFill="1"/>
    <xf numFmtId="164" fontId="0" fillId="0" borderId="0" xfId="3" applyNumberFormat="1" applyFont="1" applyFill="1"/>
    <xf numFmtId="164" fontId="2" fillId="0" borderId="0" xfId="1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0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ea_calc_may2018_1" connectionId="1" xr16:uid="{8229FD1C-C3A4-428B-8EC0-9B68A2B48DA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ea_calc_may2018_1" connectionId="1" xr16:uid="{0C0F0E52-885B-498A-98F8-9C941C0B9738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ea_calc_may2018_1" connectionId="1" xr16:uid="{B185AE20-538E-4499-A3B6-F39AA6852126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CE21-1FF5-438C-AC67-305D6DC6B831}">
  <dimension ref="A1:P189"/>
  <sheetViews>
    <sheetView tabSelected="1" workbookViewId="0">
      <pane xSplit="2" ySplit="3" topLeftCell="C173" activePane="bottomRight" state="frozen"/>
      <selection pane="topRight" activeCell="D1" sqref="D1"/>
      <selection pane="bottomLeft" activeCell="A7" sqref="A7"/>
      <selection pane="bottomRight" activeCell="N190" sqref="N190"/>
    </sheetView>
  </sheetViews>
  <sheetFormatPr defaultColWidth="9.28515625" defaultRowHeight="15" x14ac:dyDescent="0.25"/>
  <cols>
    <col min="1" max="1" width="6" style="49" bestFit="1" customWidth="1"/>
    <col min="2" max="2" width="22.28515625" style="44" bestFit="1" customWidth="1"/>
    <col min="3" max="3" width="14.28515625" style="45" customWidth="1"/>
    <col min="4" max="4" width="14.28515625" style="76" customWidth="1"/>
    <col min="5" max="5" width="14.28515625" style="46" customWidth="1"/>
    <col min="6" max="9" width="14.28515625" style="48" customWidth="1"/>
    <col min="10" max="10" width="15.140625" style="80" hidden="1" customWidth="1"/>
    <col min="11" max="11" width="14.28515625" style="47" customWidth="1"/>
    <col min="12" max="14" width="14.28515625" style="48" customWidth="1"/>
    <col min="15" max="16384" width="9.28515625" style="44"/>
  </cols>
  <sheetData>
    <row r="1" spans="1:16" s="2" customFormat="1" x14ac:dyDescent="0.25">
      <c r="A1" s="7" t="s">
        <v>879</v>
      </c>
      <c r="D1" s="95"/>
      <c r="E1" s="95"/>
      <c r="I1" s="96"/>
      <c r="J1" s="97"/>
      <c r="K1" s="96"/>
      <c r="L1" s="96"/>
      <c r="M1" s="96"/>
      <c r="N1" s="96"/>
    </row>
    <row r="2" spans="1:16" s="2" customFormat="1" x14ac:dyDescent="0.25">
      <c r="A2" s="98" t="s">
        <v>886</v>
      </c>
      <c r="D2" s="95"/>
      <c r="E2" s="95"/>
      <c r="I2" s="96"/>
      <c r="J2" s="97"/>
      <c r="K2" s="96"/>
      <c r="L2" s="99"/>
      <c r="M2" s="96"/>
      <c r="N2" s="96"/>
    </row>
    <row r="3" spans="1:16" s="90" customFormat="1" ht="30" customHeight="1" x14ac:dyDescent="0.25">
      <c r="A3" s="85" t="s">
        <v>869</v>
      </c>
      <c r="B3" s="86" t="s">
        <v>870</v>
      </c>
      <c r="C3" s="87" t="s">
        <v>876</v>
      </c>
      <c r="D3" s="88" t="s">
        <v>871</v>
      </c>
      <c r="E3" s="89" t="s">
        <v>885</v>
      </c>
      <c r="F3" s="71" t="s">
        <v>877</v>
      </c>
      <c r="G3" s="71" t="s">
        <v>878</v>
      </c>
      <c r="H3" s="71" t="s">
        <v>872</v>
      </c>
      <c r="I3" s="71" t="s">
        <v>873</v>
      </c>
      <c r="J3" s="78" t="s">
        <v>874</v>
      </c>
      <c r="K3" s="71" t="s">
        <v>883</v>
      </c>
      <c r="L3" s="71" t="s">
        <v>880</v>
      </c>
      <c r="M3" s="71" t="s">
        <v>884</v>
      </c>
      <c r="N3" s="71" t="s">
        <v>881</v>
      </c>
    </row>
    <row r="4" spans="1:16" x14ac:dyDescent="0.25">
      <c r="A4" s="50">
        <v>63</v>
      </c>
      <c r="B4" s="51" t="s">
        <v>2</v>
      </c>
      <c r="C4" s="45">
        <v>410</v>
      </c>
      <c r="D4" s="76">
        <v>67.224280656521515</v>
      </c>
      <c r="E4" s="76">
        <v>6.0989867945909415</v>
      </c>
      <c r="F4" s="45">
        <v>164000</v>
      </c>
      <c r="G4" s="45">
        <v>0</v>
      </c>
      <c r="H4" s="45">
        <v>0</v>
      </c>
      <c r="I4" s="83">
        <v>164000</v>
      </c>
      <c r="J4" s="79">
        <v>158688.69795109055</v>
      </c>
      <c r="K4" s="100">
        <v>158689</v>
      </c>
      <c r="L4" s="48">
        <v>150758</v>
      </c>
      <c r="M4" s="48">
        <v>7931</v>
      </c>
      <c r="N4" s="48">
        <v>158689</v>
      </c>
      <c r="P4" s="94"/>
    </row>
    <row r="5" spans="1:16" ht="15" customHeight="1" x14ac:dyDescent="0.25">
      <c r="A5" s="50">
        <v>84</v>
      </c>
      <c r="B5" s="51" t="s">
        <v>4</v>
      </c>
      <c r="C5" s="45">
        <v>222</v>
      </c>
      <c r="D5" s="76">
        <v>136.7320621710505</v>
      </c>
      <c r="E5" s="76">
        <v>1.623613338927633</v>
      </c>
      <c r="F5" s="45">
        <v>88800</v>
      </c>
      <c r="G5" s="45">
        <v>0</v>
      </c>
      <c r="H5" s="45">
        <v>0</v>
      </c>
      <c r="I5" s="83">
        <v>88800</v>
      </c>
      <c r="J5" s="79">
        <v>85924.124256444149</v>
      </c>
      <c r="K5" s="100">
        <v>85924</v>
      </c>
      <c r="L5" s="48">
        <v>81631</v>
      </c>
      <c r="M5" s="48">
        <v>4293</v>
      </c>
      <c r="N5" s="48">
        <v>85924</v>
      </c>
      <c r="P5" s="94"/>
    </row>
    <row r="6" spans="1:16" ht="15" customHeight="1" x14ac:dyDescent="0.25">
      <c r="A6" s="50">
        <v>91</v>
      </c>
      <c r="B6" s="51" t="s">
        <v>5</v>
      </c>
      <c r="C6" s="45">
        <v>533</v>
      </c>
      <c r="D6" s="76">
        <v>133.42990589305882</v>
      </c>
      <c r="E6" s="76">
        <v>3.9946067295227503</v>
      </c>
      <c r="F6" s="45">
        <v>213200</v>
      </c>
      <c r="G6" s="45">
        <v>0</v>
      </c>
      <c r="H6" s="45">
        <v>0</v>
      </c>
      <c r="I6" s="83">
        <v>213200</v>
      </c>
      <c r="J6" s="79">
        <v>206295.3073364177</v>
      </c>
      <c r="K6" s="100">
        <v>206295</v>
      </c>
      <c r="L6" s="48">
        <v>196354</v>
      </c>
      <c r="M6" s="48">
        <v>9941</v>
      </c>
      <c r="N6" s="48">
        <v>206295</v>
      </c>
      <c r="P6" s="94"/>
    </row>
    <row r="7" spans="1:16" ht="15" customHeight="1" x14ac:dyDescent="0.25">
      <c r="A7" s="50">
        <v>105</v>
      </c>
      <c r="B7" s="51" t="s">
        <v>6</v>
      </c>
      <c r="C7" s="45">
        <v>434</v>
      </c>
      <c r="D7" s="76">
        <v>108.33522183286189</v>
      </c>
      <c r="E7" s="76">
        <v>4.0060840108821605</v>
      </c>
      <c r="F7" s="45">
        <v>173600</v>
      </c>
      <c r="G7" s="45">
        <v>0</v>
      </c>
      <c r="H7" s="45">
        <v>0</v>
      </c>
      <c r="I7" s="83">
        <v>173600</v>
      </c>
      <c r="J7" s="79">
        <v>167977.79246530071</v>
      </c>
      <c r="K7" s="100">
        <v>167978</v>
      </c>
      <c r="L7" s="48">
        <v>159583</v>
      </c>
      <c r="M7" s="48">
        <v>8395</v>
      </c>
      <c r="N7" s="48">
        <v>167978</v>
      </c>
      <c r="P7" s="94"/>
    </row>
    <row r="8" spans="1:16" ht="15" customHeight="1" x14ac:dyDescent="0.25">
      <c r="A8" s="50">
        <v>161</v>
      </c>
      <c r="B8" s="51" t="s">
        <v>13</v>
      </c>
      <c r="C8" s="45">
        <v>286</v>
      </c>
      <c r="D8" s="76">
        <v>83.248368478364398</v>
      </c>
      <c r="E8" s="76">
        <v>3.4355027639289912</v>
      </c>
      <c r="F8" s="45">
        <v>114400</v>
      </c>
      <c r="G8" s="45">
        <v>0</v>
      </c>
      <c r="H8" s="45">
        <v>0</v>
      </c>
      <c r="I8" s="83">
        <v>114400</v>
      </c>
      <c r="J8" s="79">
        <v>110695.04296100463</v>
      </c>
      <c r="K8" s="100">
        <v>110695</v>
      </c>
      <c r="L8" s="48">
        <v>105163</v>
      </c>
      <c r="M8" s="48">
        <v>5532</v>
      </c>
      <c r="N8" s="48">
        <v>110695</v>
      </c>
      <c r="P8" s="94"/>
    </row>
    <row r="9" spans="1:16" ht="15" customHeight="1" x14ac:dyDescent="0.25">
      <c r="A9" s="50">
        <v>196</v>
      </c>
      <c r="B9" s="51" t="s">
        <v>16</v>
      </c>
      <c r="C9" s="45">
        <v>380</v>
      </c>
      <c r="D9" s="76">
        <v>156.28999280997047</v>
      </c>
      <c r="E9" s="76">
        <v>2.4313776791968604</v>
      </c>
      <c r="F9" s="45">
        <v>152000</v>
      </c>
      <c r="G9" s="45">
        <v>0</v>
      </c>
      <c r="H9" s="45">
        <v>0</v>
      </c>
      <c r="I9" s="83">
        <v>152000</v>
      </c>
      <c r="J9" s="79">
        <v>147077.32980832781</v>
      </c>
      <c r="K9" s="100">
        <v>147077</v>
      </c>
      <c r="L9" s="48">
        <v>139727</v>
      </c>
      <c r="M9" s="48">
        <v>7350</v>
      </c>
      <c r="N9" s="48">
        <v>147077</v>
      </c>
      <c r="P9" s="94"/>
    </row>
    <row r="10" spans="1:16" ht="15" customHeight="1" x14ac:dyDescent="0.25">
      <c r="A10" s="50">
        <v>203</v>
      </c>
      <c r="B10" s="51" t="s">
        <v>17</v>
      </c>
      <c r="C10" s="45">
        <v>747</v>
      </c>
      <c r="D10" s="76">
        <v>150.77547556175884</v>
      </c>
      <c r="E10" s="76">
        <v>4.9543866283082814</v>
      </c>
      <c r="F10" s="45">
        <v>0</v>
      </c>
      <c r="G10" s="45">
        <v>74700</v>
      </c>
      <c r="H10" s="45">
        <v>0</v>
      </c>
      <c r="I10" s="83">
        <v>74700</v>
      </c>
      <c r="J10" s="79">
        <v>72280.766688697942</v>
      </c>
      <c r="K10" s="100">
        <v>72281</v>
      </c>
      <c r="L10" s="48">
        <v>68669</v>
      </c>
      <c r="M10" s="48">
        <v>3612</v>
      </c>
      <c r="N10" s="48">
        <v>72281</v>
      </c>
      <c r="P10" s="94"/>
    </row>
    <row r="11" spans="1:16" ht="15" customHeight="1" x14ac:dyDescent="0.25">
      <c r="A11" s="50">
        <v>217</v>
      </c>
      <c r="B11" s="51" t="s">
        <v>18</v>
      </c>
      <c r="C11" s="45">
        <v>599</v>
      </c>
      <c r="D11" s="76">
        <v>165.51049228444336</v>
      </c>
      <c r="E11" s="76">
        <v>3.6191059052049059</v>
      </c>
      <c r="F11" s="45">
        <v>239600</v>
      </c>
      <c r="G11" s="45">
        <v>0</v>
      </c>
      <c r="H11" s="45">
        <v>0</v>
      </c>
      <c r="I11" s="83">
        <v>239600</v>
      </c>
      <c r="J11" s="79">
        <v>231840.31725049569</v>
      </c>
      <c r="K11" s="100">
        <v>231840</v>
      </c>
      <c r="L11" s="48">
        <v>219887</v>
      </c>
      <c r="M11" s="48">
        <v>11953</v>
      </c>
      <c r="N11" s="48">
        <v>231840</v>
      </c>
      <c r="P11" s="94"/>
    </row>
    <row r="12" spans="1:16" ht="15" customHeight="1" x14ac:dyDescent="0.25">
      <c r="A12" s="50">
        <v>245</v>
      </c>
      <c r="B12" s="51" t="s">
        <v>21</v>
      </c>
      <c r="C12" s="45">
        <v>598</v>
      </c>
      <c r="D12" s="76">
        <v>94.776908677727945</v>
      </c>
      <c r="E12" s="76">
        <v>6.3095537546322893</v>
      </c>
      <c r="F12" s="45">
        <v>239200</v>
      </c>
      <c r="G12" s="45">
        <v>0</v>
      </c>
      <c r="H12" s="45">
        <v>0</v>
      </c>
      <c r="I12" s="83">
        <v>239200</v>
      </c>
      <c r="J12" s="79">
        <v>231453.27164573694</v>
      </c>
      <c r="K12" s="100">
        <v>231453</v>
      </c>
      <c r="L12" s="48">
        <v>219887</v>
      </c>
      <c r="M12" s="48">
        <v>11566</v>
      </c>
      <c r="N12" s="48">
        <v>231453</v>
      </c>
      <c r="P12" s="94"/>
    </row>
    <row r="13" spans="1:16" ht="15" customHeight="1" x14ac:dyDescent="0.25">
      <c r="A13" s="50">
        <v>287</v>
      </c>
      <c r="B13" s="51" t="s">
        <v>23</v>
      </c>
      <c r="C13" s="45">
        <v>411</v>
      </c>
      <c r="D13" s="76">
        <v>67.131266177077904</v>
      </c>
      <c r="E13" s="76">
        <v>6.1223335027805081</v>
      </c>
      <c r="F13" s="45">
        <v>164400</v>
      </c>
      <c r="G13" s="45">
        <v>0</v>
      </c>
      <c r="H13" s="45">
        <v>0</v>
      </c>
      <c r="I13" s="83">
        <v>164400</v>
      </c>
      <c r="J13" s="79">
        <v>159075.7435558493</v>
      </c>
      <c r="K13" s="100">
        <v>159076</v>
      </c>
      <c r="L13" s="48">
        <v>151126</v>
      </c>
      <c r="M13" s="48">
        <v>7950</v>
      </c>
      <c r="N13" s="48">
        <v>159076</v>
      </c>
      <c r="P13" s="94"/>
    </row>
    <row r="14" spans="1:16" ht="15" customHeight="1" x14ac:dyDescent="0.25">
      <c r="A14" s="50">
        <v>315</v>
      </c>
      <c r="B14" s="51" t="s">
        <v>25</v>
      </c>
      <c r="C14" s="45">
        <v>431</v>
      </c>
      <c r="D14" s="76">
        <v>216.76874492512553</v>
      </c>
      <c r="E14" s="76">
        <v>1.9882940234251596</v>
      </c>
      <c r="F14" s="45">
        <v>172400</v>
      </c>
      <c r="G14" s="45">
        <v>0</v>
      </c>
      <c r="H14" s="45">
        <v>0</v>
      </c>
      <c r="I14" s="83">
        <v>172400</v>
      </c>
      <c r="J14" s="79">
        <v>166816.65565102446</v>
      </c>
      <c r="K14" s="100">
        <v>166817</v>
      </c>
      <c r="L14" s="48">
        <v>158480</v>
      </c>
      <c r="M14" s="48">
        <v>8337</v>
      </c>
      <c r="N14" s="48">
        <v>166817</v>
      </c>
      <c r="P14" s="94"/>
    </row>
    <row r="15" spans="1:16" ht="15" customHeight="1" x14ac:dyDescent="0.25">
      <c r="A15" s="50">
        <v>4263</v>
      </c>
      <c r="B15" s="51" t="s">
        <v>279</v>
      </c>
      <c r="C15" s="45">
        <v>239</v>
      </c>
      <c r="D15" s="76">
        <v>221.90736876922116</v>
      </c>
      <c r="E15" s="76">
        <v>1.0770259740610724</v>
      </c>
      <c r="F15" s="45">
        <v>95600</v>
      </c>
      <c r="G15" s="45">
        <v>0</v>
      </c>
      <c r="H15" s="45">
        <v>0</v>
      </c>
      <c r="I15" s="83">
        <v>95600</v>
      </c>
      <c r="J15" s="79">
        <v>92503.899537343023</v>
      </c>
      <c r="K15" s="100">
        <v>92504</v>
      </c>
      <c r="L15" s="48">
        <v>87881</v>
      </c>
      <c r="M15" s="48">
        <v>4623</v>
      </c>
      <c r="N15" s="48">
        <v>92504</v>
      </c>
      <c r="P15" s="94"/>
    </row>
    <row r="16" spans="1:16" ht="15" customHeight="1" x14ac:dyDescent="0.25">
      <c r="A16" s="50">
        <v>364</v>
      </c>
      <c r="B16" s="51" t="s">
        <v>28</v>
      </c>
      <c r="C16" s="45">
        <v>349</v>
      </c>
      <c r="D16" s="76">
        <v>101.32695282417194</v>
      </c>
      <c r="E16" s="76">
        <v>3.444295819352269</v>
      </c>
      <c r="F16" s="45">
        <v>139600</v>
      </c>
      <c r="G16" s="45">
        <v>0</v>
      </c>
      <c r="H16" s="45">
        <v>0</v>
      </c>
      <c r="I16" s="83">
        <v>139600</v>
      </c>
      <c r="J16" s="79">
        <v>135078.91606080634</v>
      </c>
      <c r="K16" s="100">
        <v>135079</v>
      </c>
      <c r="L16" s="48">
        <v>128329</v>
      </c>
      <c r="M16" s="48">
        <v>6750</v>
      </c>
      <c r="N16" s="48">
        <v>135079</v>
      </c>
      <c r="P16" s="94"/>
    </row>
    <row r="17" spans="1:16" ht="15" customHeight="1" x14ac:dyDescent="0.25">
      <c r="A17" s="50">
        <v>427</v>
      </c>
      <c r="B17" s="51" t="s">
        <v>31</v>
      </c>
      <c r="C17" s="45">
        <v>236</v>
      </c>
      <c r="D17" s="76">
        <v>32.44091824381384</v>
      </c>
      <c r="E17" s="76">
        <v>7.27476325504451</v>
      </c>
      <c r="F17" s="45">
        <v>94400</v>
      </c>
      <c r="G17" s="45">
        <v>0</v>
      </c>
      <c r="H17" s="45">
        <v>0</v>
      </c>
      <c r="I17" s="83">
        <v>94400</v>
      </c>
      <c r="J17" s="79">
        <v>91342.762723066757</v>
      </c>
      <c r="K17" s="100">
        <v>91343</v>
      </c>
      <c r="L17" s="48">
        <v>86778</v>
      </c>
      <c r="M17" s="48">
        <v>4565</v>
      </c>
      <c r="N17" s="48">
        <v>91343</v>
      </c>
      <c r="P17" s="94"/>
    </row>
    <row r="18" spans="1:16" ht="15" customHeight="1" x14ac:dyDescent="0.25">
      <c r="A18" s="50">
        <v>6013</v>
      </c>
      <c r="B18" s="51" t="s">
        <v>375</v>
      </c>
      <c r="C18" s="45">
        <v>505</v>
      </c>
      <c r="D18" s="76">
        <v>76.111552989294339</v>
      </c>
      <c r="E18" s="76">
        <v>6.6349979755508608</v>
      </c>
      <c r="F18" s="45">
        <v>202000</v>
      </c>
      <c r="G18" s="45">
        <v>0</v>
      </c>
      <c r="H18" s="45">
        <v>0</v>
      </c>
      <c r="I18" s="83">
        <v>202000</v>
      </c>
      <c r="J18" s="79">
        <v>195458.03040317251</v>
      </c>
      <c r="K18" s="100">
        <v>195458</v>
      </c>
      <c r="L18" s="48">
        <v>185690</v>
      </c>
      <c r="M18" s="48">
        <v>9768</v>
      </c>
      <c r="N18" s="48">
        <v>195458</v>
      </c>
      <c r="P18" s="94"/>
    </row>
    <row r="19" spans="1:16" ht="15" customHeight="1" x14ac:dyDescent="0.25">
      <c r="A19" s="50">
        <v>441</v>
      </c>
      <c r="B19" s="51" t="s">
        <v>33</v>
      </c>
      <c r="C19" s="45">
        <v>204</v>
      </c>
      <c r="D19" s="76">
        <v>231.54983089191853</v>
      </c>
      <c r="E19" s="76">
        <v>0.88101986174726221</v>
      </c>
      <c r="F19" s="45">
        <v>81600</v>
      </c>
      <c r="G19" s="45">
        <v>0</v>
      </c>
      <c r="H19" s="45">
        <v>0</v>
      </c>
      <c r="I19" s="83">
        <v>81600</v>
      </c>
      <c r="J19" s="79">
        <v>78957.303370786511</v>
      </c>
      <c r="K19" s="100">
        <v>78957</v>
      </c>
      <c r="L19" s="48">
        <v>75011</v>
      </c>
      <c r="M19" s="48">
        <v>3946</v>
      </c>
      <c r="N19" s="48">
        <v>78957</v>
      </c>
      <c r="P19" s="94"/>
    </row>
    <row r="20" spans="1:16" ht="15" customHeight="1" x14ac:dyDescent="0.25">
      <c r="A20" s="50">
        <v>2240</v>
      </c>
      <c r="B20" s="51" t="s">
        <v>138</v>
      </c>
      <c r="C20" s="45">
        <v>397</v>
      </c>
      <c r="D20" s="76">
        <v>133.63947332068867</v>
      </c>
      <c r="E20" s="76">
        <v>2.9706791723680088</v>
      </c>
      <c r="F20" s="45">
        <v>158800</v>
      </c>
      <c r="G20" s="45">
        <v>0</v>
      </c>
      <c r="H20" s="45">
        <v>0</v>
      </c>
      <c r="I20" s="83">
        <v>158800</v>
      </c>
      <c r="J20" s="79">
        <v>153657.10508922671</v>
      </c>
      <c r="K20" s="100">
        <v>153657</v>
      </c>
      <c r="L20" s="48">
        <v>145978</v>
      </c>
      <c r="M20" s="48">
        <v>7679</v>
      </c>
      <c r="N20" s="48">
        <v>153657</v>
      </c>
      <c r="P20" s="94"/>
    </row>
    <row r="21" spans="1:16" ht="15" customHeight="1" x14ac:dyDescent="0.25">
      <c r="A21" s="50">
        <v>485</v>
      </c>
      <c r="B21" s="51" t="s">
        <v>36</v>
      </c>
      <c r="C21" s="45">
        <v>633</v>
      </c>
      <c r="D21" s="76">
        <v>176.07311475568525</v>
      </c>
      <c r="E21" s="76">
        <v>3.5950974166518002</v>
      </c>
      <c r="F21" s="45">
        <v>253200</v>
      </c>
      <c r="G21" s="45">
        <v>0</v>
      </c>
      <c r="H21" s="45">
        <v>0</v>
      </c>
      <c r="I21" s="83">
        <v>253200</v>
      </c>
      <c r="J21" s="79">
        <v>244999.86781229344</v>
      </c>
      <c r="K21" s="100">
        <v>245000</v>
      </c>
      <c r="L21" s="48">
        <v>232757</v>
      </c>
      <c r="M21" s="48">
        <v>12243</v>
      </c>
      <c r="N21" s="48">
        <v>245000</v>
      </c>
      <c r="P21" s="94"/>
    </row>
    <row r="22" spans="1:16" ht="15" customHeight="1" x14ac:dyDescent="0.25">
      <c r="A22" s="50">
        <v>602</v>
      </c>
      <c r="B22" s="51" t="s">
        <v>39</v>
      </c>
      <c r="C22" s="45">
        <v>724</v>
      </c>
      <c r="D22" s="76">
        <v>148.75967212318454</v>
      </c>
      <c r="E22" s="76">
        <v>4.8669104312119744</v>
      </c>
      <c r="F22" s="45">
        <v>289600</v>
      </c>
      <c r="G22" s="45">
        <v>0</v>
      </c>
      <c r="H22" s="45">
        <v>0</v>
      </c>
      <c r="I22" s="83">
        <v>289600</v>
      </c>
      <c r="J22" s="79">
        <v>280221.01784534036</v>
      </c>
      <c r="K22" s="100">
        <v>280221</v>
      </c>
      <c r="L22" s="48">
        <v>266585</v>
      </c>
      <c r="M22" s="48">
        <v>13636</v>
      </c>
      <c r="N22" s="48">
        <v>280221</v>
      </c>
      <c r="P22" s="94"/>
    </row>
    <row r="23" spans="1:16" ht="15" customHeight="1" x14ac:dyDescent="0.25">
      <c r="A23" s="50">
        <v>609</v>
      </c>
      <c r="B23" s="51" t="s">
        <v>40</v>
      </c>
      <c r="C23" s="45">
        <v>772</v>
      </c>
      <c r="D23" s="76">
        <v>174.74773378185148</v>
      </c>
      <c r="E23" s="76">
        <v>4.4177969195511047</v>
      </c>
      <c r="F23" s="45">
        <v>0</v>
      </c>
      <c r="G23" s="45">
        <v>77200</v>
      </c>
      <c r="H23" s="45">
        <v>0</v>
      </c>
      <c r="I23" s="83">
        <v>77200</v>
      </c>
      <c r="J23" s="79">
        <v>74699.801718440183</v>
      </c>
      <c r="K23" s="100">
        <v>74700</v>
      </c>
      <c r="L23" s="48">
        <v>70967</v>
      </c>
      <c r="M23" s="48">
        <v>3733</v>
      </c>
      <c r="N23" s="48">
        <v>74700</v>
      </c>
      <c r="P23" s="94"/>
    </row>
    <row r="24" spans="1:16" ht="15" customHeight="1" x14ac:dyDescent="0.25">
      <c r="A24" s="50">
        <v>623</v>
      </c>
      <c r="B24" s="51" t="s">
        <v>42</v>
      </c>
      <c r="C24" s="45">
        <v>385</v>
      </c>
      <c r="D24" s="76">
        <v>125.39299060532325</v>
      </c>
      <c r="E24" s="76">
        <v>3.0703470596039502</v>
      </c>
      <c r="F24" s="45">
        <v>154000</v>
      </c>
      <c r="G24" s="45">
        <v>0</v>
      </c>
      <c r="H24" s="45">
        <v>0</v>
      </c>
      <c r="I24" s="83">
        <v>154000</v>
      </c>
      <c r="J24" s="79">
        <v>149012.55783212162</v>
      </c>
      <c r="K24" s="100">
        <v>149013</v>
      </c>
      <c r="L24" s="48">
        <v>141566</v>
      </c>
      <c r="M24" s="48">
        <v>7447</v>
      </c>
      <c r="N24" s="48">
        <v>149013</v>
      </c>
      <c r="P24" s="94"/>
    </row>
    <row r="25" spans="1:16" ht="15" customHeight="1" x14ac:dyDescent="0.25">
      <c r="A25" s="50">
        <v>637</v>
      </c>
      <c r="B25" s="51" t="s">
        <v>43</v>
      </c>
      <c r="C25" s="45">
        <v>700</v>
      </c>
      <c r="D25" s="76">
        <v>161.90252522572001</v>
      </c>
      <c r="E25" s="76">
        <v>4.3235891412075222</v>
      </c>
      <c r="F25" s="45">
        <v>280000</v>
      </c>
      <c r="G25" s="45">
        <v>0</v>
      </c>
      <c r="H25" s="45">
        <v>0</v>
      </c>
      <c r="I25" s="83">
        <v>280000</v>
      </c>
      <c r="J25" s="79">
        <v>270931.92333113018</v>
      </c>
      <c r="K25" s="100">
        <v>270932</v>
      </c>
      <c r="L25" s="48">
        <v>257392</v>
      </c>
      <c r="M25" s="48">
        <v>13540</v>
      </c>
      <c r="N25" s="48">
        <v>270932</v>
      </c>
      <c r="P25" s="94"/>
    </row>
    <row r="26" spans="1:16" ht="15" customHeight="1" x14ac:dyDescent="0.25">
      <c r="A26" s="50">
        <v>657</v>
      </c>
      <c r="B26" s="51" t="s">
        <v>44</v>
      </c>
      <c r="C26" s="45">
        <v>127</v>
      </c>
      <c r="D26" s="76">
        <v>33.707917018023522</v>
      </c>
      <c r="E26" s="76">
        <v>3.7676608712455737</v>
      </c>
      <c r="F26" s="45">
        <v>50800</v>
      </c>
      <c r="G26" s="45">
        <v>0</v>
      </c>
      <c r="H26" s="45">
        <v>0</v>
      </c>
      <c r="I26" s="83">
        <v>50800</v>
      </c>
      <c r="J26" s="79">
        <v>49154.79180436219</v>
      </c>
      <c r="K26" s="100">
        <v>49155</v>
      </c>
      <c r="L26" s="48">
        <v>46698</v>
      </c>
      <c r="M26" s="48">
        <v>2457</v>
      </c>
      <c r="N26" s="48">
        <v>49155</v>
      </c>
      <c r="P26" s="94"/>
    </row>
    <row r="27" spans="1:16" ht="15" customHeight="1" x14ac:dyDescent="0.25">
      <c r="A27" s="50">
        <v>700</v>
      </c>
      <c r="B27" s="51" t="s">
        <v>47</v>
      </c>
      <c r="C27" s="45">
        <v>970</v>
      </c>
      <c r="D27" s="76">
        <v>99.260705911246077</v>
      </c>
      <c r="E27" s="76">
        <v>9.7722456343129895</v>
      </c>
      <c r="F27" s="45">
        <v>0</v>
      </c>
      <c r="G27" s="45">
        <v>97000</v>
      </c>
      <c r="H27" s="45">
        <v>0</v>
      </c>
      <c r="I27" s="83">
        <v>97000</v>
      </c>
      <c r="J27" s="79">
        <v>93858.559153998678</v>
      </c>
      <c r="K27" s="100">
        <v>93859</v>
      </c>
      <c r="L27" s="48">
        <v>89168</v>
      </c>
      <c r="M27" s="48">
        <v>4691</v>
      </c>
      <c r="N27" s="48">
        <v>93859</v>
      </c>
      <c r="P27" s="94"/>
    </row>
    <row r="28" spans="1:16" ht="15" customHeight="1" x14ac:dyDescent="0.25">
      <c r="A28" s="50">
        <v>735</v>
      </c>
      <c r="B28" s="51" t="s">
        <v>50</v>
      </c>
      <c r="C28" s="45">
        <v>500</v>
      </c>
      <c r="D28" s="76">
        <v>270.46520126806473</v>
      </c>
      <c r="E28" s="76">
        <v>1.8486666589852263</v>
      </c>
      <c r="F28" s="45">
        <v>200000</v>
      </c>
      <c r="G28" s="45">
        <v>0</v>
      </c>
      <c r="H28" s="45">
        <v>0</v>
      </c>
      <c r="I28" s="83">
        <v>200000</v>
      </c>
      <c r="J28" s="79">
        <v>193522.8023793787</v>
      </c>
      <c r="K28" s="100">
        <v>193523</v>
      </c>
      <c r="L28" s="48">
        <v>183852</v>
      </c>
      <c r="M28" s="48">
        <v>9671</v>
      </c>
      <c r="N28" s="48">
        <v>193523</v>
      </c>
      <c r="P28" s="94"/>
    </row>
    <row r="29" spans="1:16" ht="15" customHeight="1" x14ac:dyDescent="0.25">
      <c r="A29" s="50">
        <v>840</v>
      </c>
      <c r="B29" s="51" t="s">
        <v>52</v>
      </c>
      <c r="C29" s="45">
        <v>134</v>
      </c>
      <c r="D29" s="76">
        <v>233.34181891136183</v>
      </c>
      <c r="E29" s="76">
        <v>0.57426483013274954</v>
      </c>
      <c r="F29" s="45">
        <v>53600</v>
      </c>
      <c r="G29" s="45">
        <v>0</v>
      </c>
      <c r="H29" s="45">
        <v>0</v>
      </c>
      <c r="I29" s="83">
        <v>53600</v>
      </c>
      <c r="J29" s="79">
        <v>51864.111037673494</v>
      </c>
      <c r="K29" s="100">
        <v>51864</v>
      </c>
      <c r="L29" s="48">
        <v>49273</v>
      </c>
      <c r="M29" s="48">
        <v>2591</v>
      </c>
      <c r="N29" s="48">
        <v>51864</v>
      </c>
      <c r="P29" s="94"/>
    </row>
    <row r="30" spans="1:16" ht="15" customHeight="1" x14ac:dyDescent="0.25">
      <c r="A30" s="50">
        <v>870</v>
      </c>
      <c r="B30" s="51" t="s">
        <v>53</v>
      </c>
      <c r="C30" s="45">
        <v>812</v>
      </c>
      <c r="D30" s="76">
        <v>152.24272793317326</v>
      </c>
      <c r="E30" s="76">
        <v>5.3335880867585761</v>
      </c>
      <c r="F30" s="45">
        <v>0</v>
      </c>
      <c r="G30" s="45">
        <v>81200</v>
      </c>
      <c r="H30" s="45">
        <v>0</v>
      </c>
      <c r="I30" s="83">
        <v>81200</v>
      </c>
      <c r="J30" s="79">
        <v>78570.25776602776</v>
      </c>
      <c r="K30" s="100">
        <v>78570</v>
      </c>
      <c r="L30" s="48">
        <v>74643</v>
      </c>
      <c r="M30" s="48">
        <v>3927</v>
      </c>
      <c r="N30" s="48">
        <v>78570</v>
      </c>
      <c r="P30" s="94"/>
    </row>
    <row r="31" spans="1:16" ht="15" customHeight="1" x14ac:dyDescent="0.25">
      <c r="A31" s="50">
        <v>882</v>
      </c>
      <c r="B31" s="51" t="s">
        <v>54</v>
      </c>
      <c r="C31" s="45">
        <v>341</v>
      </c>
      <c r="D31" s="76">
        <v>83.635345353762247</v>
      </c>
      <c r="E31" s="76">
        <v>4.0772235537216019</v>
      </c>
      <c r="F31" s="45">
        <v>136400</v>
      </c>
      <c r="G31" s="45">
        <v>0</v>
      </c>
      <c r="H31" s="45">
        <v>0</v>
      </c>
      <c r="I31" s="83">
        <v>136400</v>
      </c>
      <c r="J31" s="79">
        <v>131982.55122273628</v>
      </c>
      <c r="K31" s="100">
        <v>131983</v>
      </c>
      <c r="L31" s="48">
        <v>125387</v>
      </c>
      <c r="M31" s="48">
        <v>6596</v>
      </c>
      <c r="N31" s="48">
        <v>131983</v>
      </c>
      <c r="P31" s="94"/>
    </row>
    <row r="32" spans="1:16" ht="15" customHeight="1" x14ac:dyDescent="0.25">
      <c r="A32" s="50">
        <v>980</v>
      </c>
      <c r="B32" s="51" t="s">
        <v>58</v>
      </c>
      <c r="C32" s="45">
        <v>558</v>
      </c>
      <c r="D32" s="76">
        <v>117.14538128510328</v>
      </c>
      <c r="E32" s="76">
        <v>4.7633119964154975</v>
      </c>
      <c r="F32" s="45">
        <v>223200</v>
      </c>
      <c r="G32" s="45">
        <v>0</v>
      </c>
      <c r="H32" s="45">
        <v>0</v>
      </c>
      <c r="I32" s="83">
        <v>223200</v>
      </c>
      <c r="J32" s="79">
        <v>215971.44745538663</v>
      </c>
      <c r="K32" s="100">
        <v>215971</v>
      </c>
      <c r="L32" s="48">
        <v>205178</v>
      </c>
      <c r="M32" s="48">
        <v>10793</v>
      </c>
      <c r="N32" s="48">
        <v>215971</v>
      </c>
      <c r="P32" s="94"/>
    </row>
    <row r="33" spans="1:16" ht="15" customHeight="1" x14ac:dyDescent="0.25">
      <c r="A33" s="50">
        <v>994</v>
      </c>
      <c r="B33" s="51" t="s">
        <v>59</v>
      </c>
      <c r="C33" s="45">
        <v>236</v>
      </c>
      <c r="D33" s="76">
        <v>90.369018534971346</v>
      </c>
      <c r="E33" s="76">
        <v>2.6115144750484571</v>
      </c>
      <c r="F33" s="45">
        <v>94400</v>
      </c>
      <c r="G33" s="45">
        <v>0</v>
      </c>
      <c r="H33" s="45">
        <v>0</v>
      </c>
      <c r="I33" s="83">
        <v>94400</v>
      </c>
      <c r="J33" s="79">
        <v>91342.762723066757</v>
      </c>
      <c r="K33" s="100">
        <v>91343</v>
      </c>
      <c r="L33" s="48">
        <v>86778</v>
      </c>
      <c r="M33" s="48">
        <v>4565</v>
      </c>
      <c r="N33" s="48">
        <v>91343</v>
      </c>
      <c r="P33" s="94"/>
    </row>
    <row r="34" spans="1:16" ht="15" customHeight="1" x14ac:dyDescent="0.25">
      <c r="A34" s="50">
        <v>1071</v>
      </c>
      <c r="B34" s="51" t="s">
        <v>62</v>
      </c>
      <c r="C34" s="45">
        <v>741</v>
      </c>
      <c r="D34" s="76">
        <v>737.2306693724081</v>
      </c>
      <c r="E34" s="76">
        <v>1.005112823956172</v>
      </c>
      <c r="F34" s="45">
        <v>296400</v>
      </c>
      <c r="G34" s="45">
        <v>0</v>
      </c>
      <c r="H34" s="45">
        <v>0</v>
      </c>
      <c r="I34" s="83">
        <v>296400</v>
      </c>
      <c r="J34" s="79">
        <v>286800.79312623927</v>
      </c>
      <c r="K34" s="100">
        <v>286801</v>
      </c>
      <c r="L34" s="48">
        <v>272470</v>
      </c>
      <c r="M34" s="48">
        <v>14331</v>
      </c>
      <c r="N34" s="48">
        <v>286801</v>
      </c>
      <c r="P34" s="94"/>
    </row>
    <row r="35" spans="1:16" ht="15" customHeight="1" x14ac:dyDescent="0.25">
      <c r="A35" s="50">
        <v>1120</v>
      </c>
      <c r="B35" s="51" t="s">
        <v>66</v>
      </c>
      <c r="C35" s="45">
        <v>300</v>
      </c>
      <c r="D35" s="76">
        <v>57.609848758762539</v>
      </c>
      <c r="E35" s="76">
        <v>5.2074429366449184</v>
      </c>
      <c r="F35" s="45">
        <v>120000</v>
      </c>
      <c r="G35" s="45">
        <v>0</v>
      </c>
      <c r="H35" s="45">
        <v>0</v>
      </c>
      <c r="I35" s="83">
        <v>120000</v>
      </c>
      <c r="J35" s="79">
        <v>116113.68142762722</v>
      </c>
      <c r="K35" s="100">
        <v>116114</v>
      </c>
      <c r="L35" s="48">
        <v>110311</v>
      </c>
      <c r="M35" s="48">
        <v>5803</v>
      </c>
      <c r="N35" s="48">
        <v>116114</v>
      </c>
      <c r="P35" s="94"/>
    </row>
    <row r="36" spans="1:16" ht="15" customHeight="1" x14ac:dyDescent="0.25">
      <c r="A36" s="50">
        <v>1127</v>
      </c>
      <c r="B36" s="51" t="s">
        <v>67</v>
      </c>
      <c r="C36" s="45">
        <v>589</v>
      </c>
      <c r="D36" s="76">
        <v>107.73959265469421</v>
      </c>
      <c r="E36" s="76">
        <v>5.4668853435129199</v>
      </c>
      <c r="F36" s="45">
        <v>235600</v>
      </c>
      <c r="G36" s="45">
        <v>0</v>
      </c>
      <c r="H36" s="45">
        <v>0</v>
      </c>
      <c r="I36" s="83">
        <v>235600</v>
      </c>
      <c r="J36" s="79">
        <v>227969.86120290813</v>
      </c>
      <c r="K36" s="100">
        <v>227970</v>
      </c>
      <c r="L36" s="48">
        <v>216577</v>
      </c>
      <c r="M36" s="48">
        <v>11393</v>
      </c>
      <c r="N36" s="48">
        <v>227970</v>
      </c>
      <c r="P36" s="94"/>
    </row>
    <row r="37" spans="1:16" ht="15" customHeight="1" x14ac:dyDescent="0.25">
      <c r="A37" s="50">
        <v>1134</v>
      </c>
      <c r="B37" s="51" t="s">
        <v>68</v>
      </c>
      <c r="C37" s="45">
        <v>968</v>
      </c>
      <c r="D37" s="76">
        <v>111.54879579313639</v>
      </c>
      <c r="E37" s="76">
        <v>8.6778166731187714</v>
      </c>
      <c r="F37" s="45">
        <v>0</v>
      </c>
      <c r="G37" s="45">
        <v>96800</v>
      </c>
      <c r="H37" s="45">
        <v>0</v>
      </c>
      <c r="I37" s="83">
        <v>96800</v>
      </c>
      <c r="J37" s="79">
        <v>93665.036351619303</v>
      </c>
      <c r="K37" s="100">
        <v>93665</v>
      </c>
      <c r="L37" s="48">
        <v>88985</v>
      </c>
      <c r="M37" s="48">
        <v>4680</v>
      </c>
      <c r="N37" s="48">
        <v>93665</v>
      </c>
      <c r="P37" s="94"/>
    </row>
    <row r="38" spans="1:16" ht="15" customHeight="1" x14ac:dyDescent="0.25">
      <c r="A38" s="50">
        <v>1155</v>
      </c>
      <c r="B38" s="51" t="s">
        <v>70</v>
      </c>
      <c r="C38" s="45">
        <v>577</v>
      </c>
      <c r="D38" s="76">
        <v>160.54177121777545</v>
      </c>
      <c r="E38" s="76">
        <v>3.5940801924833479</v>
      </c>
      <c r="F38" s="45">
        <v>230800</v>
      </c>
      <c r="G38" s="45">
        <v>0</v>
      </c>
      <c r="H38" s="45">
        <v>0</v>
      </c>
      <c r="I38" s="83">
        <v>230800</v>
      </c>
      <c r="J38" s="79">
        <v>223325.31394580303</v>
      </c>
      <c r="K38" s="100">
        <v>223325</v>
      </c>
      <c r="L38" s="48">
        <v>212164</v>
      </c>
      <c r="M38" s="48">
        <v>11161</v>
      </c>
      <c r="N38" s="48">
        <v>223325</v>
      </c>
      <c r="P38" s="94"/>
    </row>
    <row r="39" spans="1:16" ht="15" customHeight="1" x14ac:dyDescent="0.25">
      <c r="A39" s="50">
        <v>1162</v>
      </c>
      <c r="B39" s="51" t="s">
        <v>71</v>
      </c>
      <c r="C39" s="45">
        <v>968</v>
      </c>
      <c r="D39" s="76">
        <v>163.40418539985316</v>
      </c>
      <c r="E39" s="76">
        <v>5.9239608681459748</v>
      </c>
      <c r="F39" s="45">
        <v>0</v>
      </c>
      <c r="G39" s="45">
        <v>96800</v>
      </c>
      <c r="H39" s="45">
        <v>0</v>
      </c>
      <c r="I39" s="83">
        <v>96800</v>
      </c>
      <c r="J39" s="79">
        <v>93665.036351619303</v>
      </c>
      <c r="K39" s="100">
        <v>93665</v>
      </c>
      <c r="L39" s="48">
        <v>88985</v>
      </c>
      <c r="M39" s="48">
        <v>4680</v>
      </c>
      <c r="N39" s="48">
        <v>93665</v>
      </c>
      <c r="P39" s="94"/>
    </row>
    <row r="40" spans="1:16" ht="15" customHeight="1" x14ac:dyDescent="0.25">
      <c r="A40" s="50">
        <v>1169</v>
      </c>
      <c r="B40" s="51" t="s">
        <v>72</v>
      </c>
      <c r="C40" s="45">
        <v>660</v>
      </c>
      <c r="D40" s="76">
        <v>191.67175426627477</v>
      </c>
      <c r="E40" s="76">
        <v>3.4433868596158042</v>
      </c>
      <c r="F40" s="45">
        <v>264000</v>
      </c>
      <c r="G40" s="45">
        <v>0</v>
      </c>
      <c r="H40" s="45">
        <v>0</v>
      </c>
      <c r="I40" s="83">
        <v>264000</v>
      </c>
      <c r="J40" s="79">
        <v>255450.0991407799</v>
      </c>
      <c r="K40" s="100">
        <v>255450</v>
      </c>
      <c r="L40" s="48">
        <v>242684</v>
      </c>
      <c r="M40" s="48">
        <v>12766</v>
      </c>
      <c r="N40" s="48">
        <v>255450</v>
      </c>
      <c r="P40" s="94"/>
    </row>
    <row r="41" spans="1:16" ht="15" customHeight="1" x14ac:dyDescent="0.25">
      <c r="A41" s="50">
        <v>1176</v>
      </c>
      <c r="B41" s="51" t="s">
        <v>73</v>
      </c>
      <c r="C41" s="45">
        <v>755</v>
      </c>
      <c r="D41" s="76">
        <v>183.50491386427032</v>
      </c>
      <c r="E41" s="76">
        <v>4.1143312410611355</v>
      </c>
      <c r="F41" s="45">
        <v>0</v>
      </c>
      <c r="G41" s="45">
        <v>75500</v>
      </c>
      <c r="H41" s="45">
        <v>0</v>
      </c>
      <c r="I41" s="83">
        <v>75500</v>
      </c>
      <c r="J41" s="79">
        <v>73054.857898215458</v>
      </c>
      <c r="K41" s="100">
        <v>73055</v>
      </c>
      <c r="L41" s="48">
        <v>69404</v>
      </c>
      <c r="M41" s="48">
        <v>3651</v>
      </c>
      <c r="N41" s="48">
        <v>73055</v>
      </c>
      <c r="P41" s="94"/>
    </row>
    <row r="42" spans="1:16" ht="15" customHeight="1" x14ac:dyDescent="0.25">
      <c r="A42" s="50">
        <v>1204</v>
      </c>
      <c r="B42" s="51" t="s">
        <v>75</v>
      </c>
      <c r="C42" s="45">
        <v>405</v>
      </c>
      <c r="D42" s="76">
        <v>101.00150877238941</v>
      </c>
      <c r="E42" s="76">
        <v>4.0098410897275034</v>
      </c>
      <c r="F42" s="45">
        <v>162000</v>
      </c>
      <c r="G42" s="45">
        <v>0</v>
      </c>
      <c r="H42" s="45">
        <v>0</v>
      </c>
      <c r="I42" s="83">
        <v>162000</v>
      </c>
      <c r="J42" s="79">
        <v>156753.46992729677</v>
      </c>
      <c r="K42" s="100">
        <v>156753</v>
      </c>
      <c r="L42" s="48">
        <v>148920</v>
      </c>
      <c r="M42" s="48">
        <v>7833</v>
      </c>
      <c r="N42" s="48">
        <v>156753</v>
      </c>
      <c r="P42" s="94"/>
    </row>
    <row r="43" spans="1:16" ht="15" customHeight="1" x14ac:dyDescent="0.25">
      <c r="A43" s="50">
        <v>1218</v>
      </c>
      <c r="B43" s="51" t="s">
        <v>76</v>
      </c>
      <c r="C43" s="45">
        <v>897</v>
      </c>
      <c r="D43" s="76">
        <v>529.53342695721722</v>
      </c>
      <c r="E43" s="76">
        <v>1.6939440540218655</v>
      </c>
      <c r="F43" s="45">
        <v>0</v>
      </c>
      <c r="G43" s="45">
        <v>89700</v>
      </c>
      <c r="H43" s="45">
        <v>0</v>
      </c>
      <c r="I43" s="83">
        <v>89700</v>
      </c>
      <c r="J43" s="79">
        <v>86794.976867151345</v>
      </c>
      <c r="K43" s="100">
        <v>86795</v>
      </c>
      <c r="L43" s="48">
        <v>82457</v>
      </c>
      <c r="M43" s="48">
        <v>4338</v>
      </c>
      <c r="N43" s="48">
        <v>86795</v>
      </c>
      <c r="P43" s="94"/>
    </row>
    <row r="44" spans="1:16" ht="15" customHeight="1" x14ac:dyDescent="0.25">
      <c r="A44" s="50">
        <v>1232</v>
      </c>
      <c r="B44" s="51" t="s">
        <v>77</v>
      </c>
      <c r="C44" s="45">
        <v>749</v>
      </c>
      <c r="D44" s="76">
        <v>285.2781325472198</v>
      </c>
      <c r="E44" s="76">
        <v>2.6255079325998603</v>
      </c>
      <c r="F44" s="45">
        <v>0</v>
      </c>
      <c r="G44" s="45">
        <v>74900</v>
      </c>
      <c r="H44" s="45">
        <v>0</v>
      </c>
      <c r="I44" s="83">
        <v>74900</v>
      </c>
      <c r="J44" s="79">
        <v>72474.289491077332</v>
      </c>
      <c r="K44" s="100">
        <v>72474</v>
      </c>
      <c r="L44" s="48">
        <v>68852</v>
      </c>
      <c r="M44" s="48">
        <v>3622</v>
      </c>
      <c r="N44" s="48">
        <v>72474</v>
      </c>
      <c r="P44" s="94"/>
    </row>
    <row r="45" spans="1:16" ht="15" customHeight="1" x14ac:dyDescent="0.25">
      <c r="A45" s="50">
        <v>1246</v>
      </c>
      <c r="B45" s="51" t="s">
        <v>78</v>
      </c>
      <c r="C45" s="45">
        <v>611</v>
      </c>
      <c r="D45" s="76">
        <v>78.570151134867615</v>
      </c>
      <c r="E45" s="76">
        <v>7.7764900687438328</v>
      </c>
      <c r="F45" s="45">
        <v>244400</v>
      </c>
      <c r="G45" s="45">
        <v>0</v>
      </c>
      <c r="H45" s="45">
        <v>0</v>
      </c>
      <c r="I45" s="83">
        <v>244400</v>
      </c>
      <c r="J45" s="79">
        <v>236484.86450760078</v>
      </c>
      <c r="K45" s="100">
        <v>236485</v>
      </c>
      <c r="L45" s="48">
        <v>224666</v>
      </c>
      <c r="M45" s="48">
        <v>11819</v>
      </c>
      <c r="N45" s="48">
        <v>236485</v>
      </c>
      <c r="P45" s="94"/>
    </row>
    <row r="46" spans="1:16" ht="15" customHeight="1" x14ac:dyDescent="0.25">
      <c r="A46" s="50">
        <v>1260</v>
      </c>
      <c r="B46" s="51" t="s">
        <v>80</v>
      </c>
      <c r="C46" s="45">
        <v>909</v>
      </c>
      <c r="D46" s="76">
        <v>186.52414347701352</v>
      </c>
      <c r="E46" s="76">
        <v>4.8733637536420131</v>
      </c>
      <c r="F46" s="45">
        <v>0</v>
      </c>
      <c r="G46" s="45">
        <v>90900</v>
      </c>
      <c r="H46" s="45">
        <v>0</v>
      </c>
      <c r="I46" s="83">
        <v>90900</v>
      </c>
      <c r="J46" s="79">
        <v>87956.113681427625</v>
      </c>
      <c r="K46" s="100">
        <v>87956</v>
      </c>
      <c r="L46" s="48">
        <v>83561</v>
      </c>
      <c r="M46" s="48">
        <v>4395</v>
      </c>
      <c r="N46" s="48">
        <v>87956</v>
      </c>
      <c r="P46" s="94"/>
    </row>
    <row r="47" spans="1:16" ht="15" customHeight="1" x14ac:dyDescent="0.25">
      <c r="A47" s="50">
        <v>1295</v>
      </c>
      <c r="B47" s="51" t="s">
        <v>81</v>
      </c>
      <c r="C47" s="45">
        <v>865</v>
      </c>
      <c r="D47" s="76">
        <v>159.78840387056269</v>
      </c>
      <c r="E47" s="76">
        <v>5.4134091025822944</v>
      </c>
      <c r="F47" s="45">
        <v>0</v>
      </c>
      <c r="G47" s="45">
        <v>86500</v>
      </c>
      <c r="H47" s="45">
        <v>0</v>
      </c>
      <c r="I47" s="83">
        <v>86500</v>
      </c>
      <c r="J47" s="79">
        <v>83698.612029081298</v>
      </c>
      <c r="K47" s="100">
        <v>83699</v>
      </c>
      <c r="L47" s="48">
        <v>79516</v>
      </c>
      <c r="M47" s="48">
        <v>4183</v>
      </c>
      <c r="N47" s="48">
        <v>83699</v>
      </c>
      <c r="P47" s="94"/>
    </row>
    <row r="48" spans="1:16" ht="15" customHeight="1" x14ac:dyDescent="0.25">
      <c r="A48" s="50">
        <v>1421</v>
      </c>
      <c r="B48" s="51" t="s">
        <v>88</v>
      </c>
      <c r="C48" s="45">
        <v>520</v>
      </c>
      <c r="D48" s="76">
        <v>153.40521824508696</v>
      </c>
      <c r="E48" s="76">
        <v>3.3897151997086894</v>
      </c>
      <c r="F48" s="45">
        <v>208000</v>
      </c>
      <c r="G48" s="45">
        <v>0</v>
      </c>
      <c r="H48" s="45">
        <v>0</v>
      </c>
      <c r="I48" s="83">
        <v>208000</v>
      </c>
      <c r="J48" s="79">
        <v>201263.71447455385</v>
      </c>
      <c r="K48" s="100">
        <v>201264</v>
      </c>
      <c r="L48" s="48">
        <v>191206</v>
      </c>
      <c r="M48" s="48">
        <v>10058</v>
      </c>
      <c r="N48" s="48">
        <v>201264</v>
      </c>
      <c r="P48" s="94"/>
    </row>
    <row r="49" spans="1:16" ht="15" customHeight="1" x14ac:dyDescent="0.25">
      <c r="A49" s="50">
        <v>2744</v>
      </c>
      <c r="B49" s="51" t="s">
        <v>173</v>
      </c>
      <c r="C49" s="45">
        <v>679</v>
      </c>
      <c r="D49" s="76">
        <v>85.119398014882179</v>
      </c>
      <c r="E49" s="76">
        <v>7.9770300993116097</v>
      </c>
      <c r="F49" s="45">
        <v>271600</v>
      </c>
      <c r="G49" s="45">
        <v>0</v>
      </c>
      <c r="H49" s="45">
        <v>0</v>
      </c>
      <c r="I49" s="83">
        <v>271600</v>
      </c>
      <c r="J49" s="79">
        <v>262803.96563119628</v>
      </c>
      <c r="K49" s="100">
        <v>262804</v>
      </c>
      <c r="L49" s="48">
        <v>249670</v>
      </c>
      <c r="M49" s="48">
        <v>13134</v>
      </c>
      <c r="N49" s="48">
        <v>262804</v>
      </c>
      <c r="P49" s="94"/>
    </row>
    <row r="50" spans="1:16" ht="15" customHeight="1" x14ac:dyDescent="0.25">
      <c r="A50" s="50">
        <v>1449</v>
      </c>
      <c r="B50" s="51" t="s">
        <v>90</v>
      </c>
      <c r="C50" s="45">
        <v>91</v>
      </c>
      <c r="D50" s="76">
        <v>11.28723991034315</v>
      </c>
      <c r="E50" s="76">
        <v>8.0622012753189942</v>
      </c>
      <c r="F50" s="45">
        <v>36400</v>
      </c>
      <c r="G50" s="45">
        <v>0</v>
      </c>
      <c r="H50" s="45">
        <v>0</v>
      </c>
      <c r="I50" s="83">
        <v>36400</v>
      </c>
      <c r="J50" s="79">
        <v>35221.150033046928</v>
      </c>
      <c r="K50" s="100">
        <v>35221</v>
      </c>
      <c r="L50" s="48">
        <v>33461</v>
      </c>
      <c r="M50" s="48">
        <v>1760</v>
      </c>
      <c r="N50" s="48">
        <v>35221</v>
      </c>
      <c r="P50" s="94"/>
    </row>
    <row r="51" spans="1:16" ht="15" customHeight="1" x14ac:dyDescent="0.25">
      <c r="A51" s="50">
        <v>1491</v>
      </c>
      <c r="B51" s="51" t="s">
        <v>91</v>
      </c>
      <c r="C51" s="45">
        <v>367</v>
      </c>
      <c r="D51" s="76">
        <v>675.39767249153465</v>
      </c>
      <c r="E51" s="76">
        <v>0.54338357229769685</v>
      </c>
      <c r="F51" s="45">
        <v>146800</v>
      </c>
      <c r="G51" s="45">
        <v>0</v>
      </c>
      <c r="H51" s="45">
        <v>0</v>
      </c>
      <c r="I51" s="83">
        <v>146800</v>
      </c>
      <c r="J51" s="79">
        <v>142045.73694646396</v>
      </c>
      <c r="K51" s="100">
        <v>142046</v>
      </c>
      <c r="L51" s="48">
        <v>134948</v>
      </c>
      <c r="M51" s="48">
        <v>7098</v>
      </c>
      <c r="N51" s="48">
        <v>142046</v>
      </c>
      <c r="P51" s="94"/>
    </row>
    <row r="52" spans="1:16" ht="15" customHeight="1" x14ac:dyDescent="0.25">
      <c r="A52" s="50">
        <v>1561</v>
      </c>
      <c r="B52" s="51" t="s">
        <v>96</v>
      </c>
      <c r="C52" s="45">
        <v>569</v>
      </c>
      <c r="D52" s="76">
        <v>81.38838326989729</v>
      </c>
      <c r="E52" s="76">
        <v>6.9911697116909455</v>
      </c>
      <c r="F52" s="45">
        <v>227600</v>
      </c>
      <c r="G52" s="45">
        <v>0</v>
      </c>
      <c r="H52" s="45">
        <v>0</v>
      </c>
      <c r="I52" s="83">
        <v>227600</v>
      </c>
      <c r="J52" s="79">
        <v>220228.94910773297</v>
      </c>
      <c r="K52" s="100">
        <v>220229</v>
      </c>
      <c r="L52" s="48">
        <v>209223</v>
      </c>
      <c r="M52" s="48">
        <v>11006</v>
      </c>
      <c r="N52" s="48">
        <v>220229</v>
      </c>
      <c r="P52" s="94"/>
    </row>
    <row r="53" spans="1:16" ht="15" customHeight="1" x14ac:dyDescent="0.25">
      <c r="A53" s="50">
        <v>1582</v>
      </c>
      <c r="B53" s="51" t="s">
        <v>98</v>
      </c>
      <c r="C53" s="45">
        <v>283</v>
      </c>
      <c r="D53" s="76">
        <v>322.49919863958445</v>
      </c>
      <c r="E53" s="76">
        <v>0.87752156034431705</v>
      </c>
      <c r="F53" s="45">
        <v>113200</v>
      </c>
      <c r="G53" s="45">
        <v>0</v>
      </c>
      <c r="H53" s="45">
        <v>0</v>
      </c>
      <c r="I53" s="83">
        <v>113200</v>
      </c>
      <c r="J53" s="79">
        <v>109533.90614672835</v>
      </c>
      <c r="K53" s="100">
        <v>109534</v>
      </c>
      <c r="L53" s="48">
        <v>104060</v>
      </c>
      <c r="M53" s="48">
        <v>5474</v>
      </c>
      <c r="N53" s="48">
        <v>109534</v>
      </c>
      <c r="P53" s="94"/>
    </row>
    <row r="54" spans="1:16" ht="15" customHeight="1" x14ac:dyDescent="0.25">
      <c r="A54" s="50">
        <v>1600</v>
      </c>
      <c r="B54" s="51" t="s">
        <v>99</v>
      </c>
      <c r="C54" s="45">
        <v>621</v>
      </c>
      <c r="D54" s="76">
        <v>125.36838949099952</v>
      </c>
      <c r="E54" s="76">
        <v>4.9534017508024464</v>
      </c>
      <c r="F54" s="45">
        <v>248400</v>
      </c>
      <c r="G54" s="45">
        <v>0</v>
      </c>
      <c r="H54" s="45">
        <v>0</v>
      </c>
      <c r="I54" s="83">
        <v>248400</v>
      </c>
      <c r="J54" s="79">
        <v>240355.32055518837</v>
      </c>
      <c r="K54" s="100">
        <v>240355</v>
      </c>
      <c r="L54" s="48">
        <v>228344</v>
      </c>
      <c r="M54" s="48">
        <v>12011</v>
      </c>
      <c r="N54" s="48">
        <v>240355</v>
      </c>
      <c r="P54" s="94"/>
    </row>
    <row r="55" spans="1:16" ht="15" customHeight="1" x14ac:dyDescent="0.25">
      <c r="A55" s="50">
        <v>1631</v>
      </c>
      <c r="B55" s="51" t="s">
        <v>100</v>
      </c>
      <c r="C55" s="45">
        <v>428</v>
      </c>
      <c r="D55" s="76">
        <v>54.349523747188414</v>
      </c>
      <c r="E55" s="76">
        <v>7.8749540104689713</v>
      </c>
      <c r="F55" s="45">
        <v>171200</v>
      </c>
      <c r="G55" s="45">
        <v>0</v>
      </c>
      <c r="H55" s="45">
        <v>0</v>
      </c>
      <c r="I55" s="83">
        <v>171200</v>
      </c>
      <c r="J55" s="79">
        <v>165655.51883674818</v>
      </c>
      <c r="K55" s="100">
        <v>165656</v>
      </c>
      <c r="L55" s="48">
        <v>157377</v>
      </c>
      <c r="M55" s="48">
        <v>8279</v>
      </c>
      <c r="N55" s="48">
        <v>165656</v>
      </c>
      <c r="P55" s="94"/>
    </row>
    <row r="56" spans="1:16" ht="15" customHeight="1" x14ac:dyDescent="0.25">
      <c r="A56" s="50">
        <v>1666</v>
      </c>
      <c r="B56" s="51" t="s">
        <v>104</v>
      </c>
      <c r="C56" s="45">
        <v>315</v>
      </c>
      <c r="D56" s="76">
        <v>97.803073503273524</v>
      </c>
      <c r="E56" s="76">
        <v>3.2207576788418288</v>
      </c>
      <c r="F56" s="45">
        <v>126000</v>
      </c>
      <c r="G56" s="45">
        <v>0</v>
      </c>
      <c r="H56" s="45">
        <v>0</v>
      </c>
      <c r="I56" s="83">
        <v>126000</v>
      </c>
      <c r="J56" s="79">
        <v>121919.36549900859</v>
      </c>
      <c r="K56" s="100">
        <v>121919</v>
      </c>
      <c r="L56" s="48">
        <v>115827</v>
      </c>
      <c r="M56" s="48">
        <v>6092</v>
      </c>
      <c r="N56" s="48">
        <v>121919</v>
      </c>
      <c r="P56" s="94"/>
    </row>
    <row r="57" spans="1:16" ht="15" customHeight="1" x14ac:dyDescent="0.25">
      <c r="A57" s="50">
        <v>1687</v>
      </c>
      <c r="B57" s="51" t="s">
        <v>106</v>
      </c>
      <c r="C57" s="45">
        <v>228</v>
      </c>
      <c r="D57" s="76">
        <v>24.080276715624251</v>
      </c>
      <c r="E57" s="76">
        <v>9.4683297327752243</v>
      </c>
      <c r="F57" s="45">
        <v>91200</v>
      </c>
      <c r="G57" s="45">
        <v>0</v>
      </c>
      <c r="H57" s="45">
        <v>0</v>
      </c>
      <c r="I57" s="83">
        <v>91200</v>
      </c>
      <c r="J57" s="79">
        <v>88246.397884996695</v>
      </c>
      <c r="K57" s="100">
        <v>88246</v>
      </c>
      <c r="L57" s="48">
        <v>83837</v>
      </c>
      <c r="M57" s="48">
        <v>4409</v>
      </c>
      <c r="N57" s="48">
        <v>88246</v>
      </c>
      <c r="P57" s="94"/>
    </row>
    <row r="58" spans="1:16" ht="15" customHeight="1" x14ac:dyDescent="0.25">
      <c r="A58" s="50">
        <v>1729</v>
      </c>
      <c r="B58" s="51" t="s">
        <v>108</v>
      </c>
      <c r="C58" s="45">
        <v>746</v>
      </c>
      <c r="D58" s="76">
        <v>106.63298565925594</v>
      </c>
      <c r="E58" s="76">
        <v>6.9959590401400886</v>
      </c>
      <c r="F58" s="45">
        <v>0</v>
      </c>
      <c r="G58" s="45">
        <v>74600</v>
      </c>
      <c r="H58" s="45">
        <v>0</v>
      </c>
      <c r="I58" s="83">
        <v>74600</v>
      </c>
      <c r="J58" s="79">
        <v>72184.005287508262</v>
      </c>
      <c r="K58" s="100">
        <v>72184</v>
      </c>
      <c r="L58" s="48">
        <v>68577</v>
      </c>
      <c r="M58" s="48">
        <v>3607</v>
      </c>
      <c r="N58" s="48">
        <v>72184</v>
      </c>
      <c r="P58" s="94"/>
    </row>
    <row r="59" spans="1:16" ht="15" customHeight="1" x14ac:dyDescent="0.25">
      <c r="A59" s="50">
        <v>1813</v>
      </c>
      <c r="B59" s="51" t="s">
        <v>110</v>
      </c>
      <c r="C59" s="45">
        <v>715</v>
      </c>
      <c r="D59" s="76">
        <v>145.97948791663936</v>
      </c>
      <c r="E59" s="76">
        <v>4.8979484049724586</v>
      </c>
      <c r="F59" s="45">
        <v>286000</v>
      </c>
      <c r="G59" s="45">
        <v>0</v>
      </c>
      <c r="H59" s="45">
        <v>0</v>
      </c>
      <c r="I59" s="83">
        <v>286000</v>
      </c>
      <c r="J59" s="79">
        <v>276737.60740251158</v>
      </c>
      <c r="K59" s="100">
        <v>276738</v>
      </c>
      <c r="L59" s="48">
        <v>262908</v>
      </c>
      <c r="M59" s="48">
        <v>13830</v>
      </c>
      <c r="N59" s="48">
        <v>276738</v>
      </c>
      <c r="P59" s="94"/>
    </row>
    <row r="60" spans="1:16" ht="15" customHeight="1" x14ac:dyDescent="0.25">
      <c r="A60" s="50">
        <v>5757</v>
      </c>
      <c r="B60" s="51" t="s">
        <v>363</v>
      </c>
      <c r="C60" s="45">
        <v>547</v>
      </c>
      <c r="D60" s="76">
        <v>402.16216008381912</v>
      </c>
      <c r="E60" s="76">
        <v>1.3601478564915048</v>
      </c>
      <c r="F60" s="45">
        <v>218800</v>
      </c>
      <c r="G60" s="45">
        <v>0</v>
      </c>
      <c r="H60" s="45">
        <v>0</v>
      </c>
      <c r="I60" s="83">
        <v>218800</v>
      </c>
      <c r="J60" s="79">
        <v>211713.94580304032</v>
      </c>
      <c r="K60" s="100">
        <v>211714</v>
      </c>
      <c r="L60" s="48">
        <v>201134</v>
      </c>
      <c r="M60" s="48">
        <v>10580</v>
      </c>
      <c r="N60" s="48">
        <v>211714</v>
      </c>
      <c r="P60" s="94"/>
    </row>
    <row r="61" spans="1:16" ht="15" customHeight="1" x14ac:dyDescent="0.25">
      <c r="A61" s="50">
        <v>1855</v>
      </c>
      <c r="B61" s="51" t="s">
        <v>112</v>
      </c>
      <c r="C61" s="45">
        <v>455</v>
      </c>
      <c r="D61" s="76">
        <v>497.10487621507122</v>
      </c>
      <c r="E61" s="76">
        <v>0.91529981251510673</v>
      </c>
      <c r="F61" s="45">
        <v>182000</v>
      </c>
      <c r="G61" s="45">
        <v>0</v>
      </c>
      <c r="H61" s="45">
        <v>0</v>
      </c>
      <c r="I61" s="83">
        <v>182000</v>
      </c>
      <c r="J61" s="79">
        <v>176105.75016523464</v>
      </c>
      <c r="K61" s="100">
        <v>176106</v>
      </c>
      <c r="L61" s="48">
        <v>167305</v>
      </c>
      <c r="M61" s="48">
        <v>8801</v>
      </c>
      <c r="N61" s="48">
        <v>176106</v>
      </c>
      <c r="P61" s="94"/>
    </row>
    <row r="62" spans="1:16" ht="15" customHeight="1" x14ac:dyDescent="0.25">
      <c r="A62" s="50">
        <v>1939</v>
      </c>
      <c r="B62" s="51" t="s">
        <v>119</v>
      </c>
      <c r="C62" s="45">
        <v>508</v>
      </c>
      <c r="D62" s="76">
        <v>152.23608685824865</v>
      </c>
      <c r="E62" s="76">
        <v>3.3369223453110251</v>
      </c>
      <c r="F62" s="45">
        <v>203200</v>
      </c>
      <c r="G62" s="45">
        <v>0</v>
      </c>
      <c r="H62" s="45">
        <v>0</v>
      </c>
      <c r="I62" s="83">
        <v>203200</v>
      </c>
      <c r="J62" s="79">
        <v>196619.16721744876</v>
      </c>
      <c r="K62" s="100">
        <v>196619</v>
      </c>
      <c r="L62" s="48">
        <v>186794</v>
      </c>
      <c r="M62" s="48">
        <v>9825</v>
      </c>
      <c r="N62" s="48">
        <v>196619</v>
      </c>
      <c r="P62" s="94"/>
    </row>
    <row r="63" spans="1:16" ht="15" customHeight="1" x14ac:dyDescent="0.25">
      <c r="A63" s="50">
        <v>2114</v>
      </c>
      <c r="B63" s="51" t="s">
        <v>127</v>
      </c>
      <c r="C63" s="45">
        <v>501</v>
      </c>
      <c r="D63" s="76">
        <v>138.96444748042836</v>
      </c>
      <c r="E63" s="76">
        <v>3.6052386713555671</v>
      </c>
      <c r="F63" s="45">
        <v>200400</v>
      </c>
      <c r="G63" s="45">
        <v>0</v>
      </c>
      <c r="H63" s="45">
        <v>0</v>
      </c>
      <c r="I63" s="83">
        <v>200400</v>
      </c>
      <c r="J63" s="79">
        <v>193909.84798413748</v>
      </c>
      <c r="K63" s="100">
        <v>193910</v>
      </c>
      <c r="L63" s="48">
        <v>184219</v>
      </c>
      <c r="M63" s="48">
        <v>9691</v>
      </c>
      <c r="N63" s="48">
        <v>193910</v>
      </c>
      <c r="P63" s="94"/>
    </row>
    <row r="64" spans="1:16" ht="15" customHeight="1" x14ac:dyDescent="0.25">
      <c r="A64" s="50">
        <v>2128</v>
      </c>
      <c r="B64" s="51" t="s">
        <v>128</v>
      </c>
      <c r="C64" s="45">
        <v>553</v>
      </c>
      <c r="D64" s="76">
        <v>110.99732844534834</v>
      </c>
      <c r="E64" s="76">
        <v>4.982101891508858</v>
      </c>
      <c r="F64" s="45">
        <v>221200</v>
      </c>
      <c r="G64" s="45">
        <v>0</v>
      </c>
      <c r="H64" s="45">
        <v>0</v>
      </c>
      <c r="I64" s="83">
        <v>221200</v>
      </c>
      <c r="J64" s="79">
        <v>214036.21943159285</v>
      </c>
      <c r="K64" s="100">
        <v>214036</v>
      </c>
      <c r="L64" s="48">
        <v>203340</v>
      </c>
      <c r="M64" s="48">
        <v>10696</v>
      </c>
      <c r="N64" s="48">
        <v>214036</v>
      </c>
      <c r="P64" s="94"/>
    </row>
    <row r="65" spans="1:16" ht="15" customHeight="1" x14ac:dyDescent="0.25">
      <c r="A65" s="50">
        <v>2135</v>
      </c>
      <c r="B65" s="51" t="s">
        <v>129</v>
      </c>
      <c r="C65" s="45">
        <v>334</v>
      </c>
      <c r="D65" s="76">
        <v>333.96512519359061</v>
      </c>
      <c r="E65" s="76">
        <v>1.0001044264918055</v>
      </c>
      <c r="F65" s="45">
        <v>133600</v>
      </c>
      <c r="G65" s="45">
        <v>0</v>
      </c>
      <c r="H65" s="45">
        <v>0</v>
      </c>
      <c r="I65" s="83">
        <v>133600</v>
      </c>
      <c r="J65" s="79">
        <v>129273.23198942498</v>
      </c>
      <c r="K65" s="100">
        <v>129273</v>
      </c>
      <c r="L65" s="48">
        <v>122813</v>
      </c>
      <c r="M65" s="48">
        <v>6460</v>
      </c>
      <c r="N65" s="48">
        <v>129273</v>
      </c>
      <c r="P65" s="94"/>
    </row>
    <row r="66" spans="1:16" x14ac:dyDescent="0.25">
      <c r="A66" s="50">
        <v>2142</v>
      </c>
      <c r="B66" s="51" t="s">
        <v>130</v>
      </c>
      <c r="C66" s="45">
        <v>163</v>
      </c>
      <c r="D66" s="76">
        <v>95.784745684938358</v>
      </c>
      <c r="E66" s="76">
        <v>1.7017323461519707</v>
      </c>
      <c r="F66" s="45">
        <v>65200</v>
      </c>
      <c r="G66" s="45">
        <v>0</v>
      </c>
      <c r="H66" s="45">
        <v>0</v>
      </c>
      <c r="I66" s="83">
        <v>65200</v>
      </c>
      <c r="J66" s="79">
        <v>63088.43357567746</v>
      </c>
      <c r="K66" s="100">
        <v>63088</v>
      </c>
      <c r="L66" s="48">
        <v>59936</v>
      </c>
      <c r="M66" s="48">
        <v>3152</v>
      </c>
      <c r="N66" s="48">
        <v>63088</v>
      </c>
      <c r="P66" s="94"/>
    </row>
    <row r="67" spans="1:16" ht="15" customHeight="1" x14ac:dyDescent="0.25">
      <c r="A67" s="50">
        <v>2198</v>
      </c>
      <c r="B67" s="51" t="s">
        <v>133</v>
      </c>
      <c r="C67" s="45">
        <v>699</v>
      </c>
      <c r="D67" s="76">
        <v>115.40797413330313</v>
      </c>
      <c r="E67" s="76">
        <v>6.0567738516284244</v>
      </c>
      <c r="F67" s="45">
        <v>279600</v>
      </c>
      <c r="G67" s="45">
        <v>0</v>
      </c>
      <c r="H67" s="45">
        <v>0</v>
      </c>
      <c r="I67" s="83">
        <v>279600</v>
      </c>
      <c r="J67" s="79">
        <v>270544.87772637146</v>
      </c>
      <c r="K67" s="100">
        <v>270545</v>
      </c>
      <c r="L67" s="48">
        <v>257024</v>
      </c>
      <c r="M67" s="48">
        <v>13521</v>
      </c>
      <c r="N67" s="48">
        <v>270545</v>
      </c>
      <c r="P67" s="94"/>
    </row>
    <row r="68" spans="1:16" ht="15" customHeight="1" x14ac:dyDescent="0.25">
      <c r="A68" s="50">
        <v>2212</v>
      </c>
      <c r="B68" s="51" t="s">
        <v>134</v>
      </c>
      <c r="C68" s="45">
        <v>105</v>
      </c>
      <c r="D68" s="76">
        <v>159.05039017472384</v>
      </c>
      <c r="E68" s="76">
        <v>0.6601681384412379</v>
      </c>
      <c r="F68" s="45">
        <v>42000</v>
      </c>
      <c r="G68" s="45">
        <v>0</v>
      </c>
      <c r="H68" s="45">
        <v>0</v>
      </c>
      <c r="I68" s="83">
        <v>42000</v>
      </c>
      <c r="J68" s="79">
        <v>40639.788499669528</v>
      </c>
      <c r="K68" s="100">
        <v>40640</v>
      </c>
      <c r="L68" s="48">
        <v>38609</v>
      </c>
      <c r="M68" s="48">
        <v>2031</v>
      </c>
      <c r="N68" s="48">
        <v>40640</v>
      </c>
      <c r="P68" s="94"/>
    </row>
    <row r="69" spans="1:16" ht="15" customHeight="1" x14ac:dyDescent="0.25">
      <c r="A69" s="50">
        <v>2226</v>
      </c>
      <c r="B69" s="51" t="s">
        <v>136</v>
      </c>
      <c r="C69" s="45">
        <v>238</v>
      </c>
      <c r="D69" s="76">
        <v>77.661724144675603</v>
      </c>
      <c r="E69" s="76">
        <v>3.0645727045234161</v>
      </c>
      <c r="F69" s="45">
        <v>95200</v>
      </c>
      <c r="G69" s="45">
        <v>0</v>
      </c>
      <c r="H69" s="45">
        <v>0</v>
      </c>
      <c r="I69" s="83">
        <v>95200</v>
      </c>
      <c r="J69" s="79">
        <v>92116.853932584272</v>
      </c>
      <c r="K69" s="100">
        <v>92117</v>
      </c>
      <c r="L69" s="48">
        <v>87513</v>
      </c>
      <c r="M69" s="48">
        <v>4604</v>
      </c>
      <c r="N69" s="48">
        <v>92117</v>
      </c>
      <c r="P69" s="94"/>
    </row>
    <row r="70" spans="1:16" ht="15" customHeight="1" x14ac:dyDescent="0.25">
      <c r="A70" s="50">
        <v>2233</v>
      </c>
      <c r="B70" s="51" t="s">
        <v>137</v>
      </c>
      <c r="C70" s="45">
        <v>835</v>
      </c>
      <c r="D70" s="76">
        <v>262.60729288744307</v>
      </c>
      <c r="E70" s="76">
        <v>3.1796527461935034</v>
      </c>
      <c r="F70" s="45">
        <v>0</v>
      </c>
      <c r="G70" s="45">
        <v>83500</v>
      </c>
      <c r="H70" s="45">
        <v>0</v>
      </c>
      <c r="I70" s="83">
        <v>83500</v>
      </c>
      <c r="J70" s="79">
        <v>80795.769993390611</v>
      </c>
      <c r="K70" s="100">
        <v>80796</v>
      </c>
      <c r="L70" s="48">
        <v>76758</v>
      </c>
      <c r="M70" s="48">
        <v>4038</v>
      </c>
      <c r="N70" s="48">
        <v>80796</v>
      </c>
      <c r="P70" s="94"/>
    </row>
    <row r="71" spans="1:16" ht="15" customHeight="1" x14ac:dyDescent="0.25">
      <c r="A71" s="50">
        <v>2310</v>
      </c>
      <c r="B71" s="51" t="s">
        <v>142</v>
      </c>
      <c r="C71" s="45">
        <v>273</v>
      </c>
      <c r="D71" s="76">
        <v>41.127870912995554</v>
      </c>
      <c r="E71" s="76">
        <v>6.6378344888681715</v>
      </c>
      <c r="F71" s="45">
        <v>109200</v>
      </c>
      <c r="G71" s="45">
        <v>0</v>
      </c>
      <c r="H71" s="45">
        <v>0</v>
      </c>
      <c r="I71" s="83">
        <v>109200</v>
      </c>
      <c r="J71" s="79">
        <v>105663.45009914077</v>
      </c>
      <c r="K71" s="100">
        <v>105663</v>
      </c>
      <c r="L71" s="48">
        <v>100383</v>
      </c>
      <c r="M71" s="48">
        <v>5280</v>
      </c>
      <c r="N71" s="48">
        <v>105663</v>
      </c>
      <c r="P71" s="94"/>
    </row>
    <row r="72" spans="1:16" ht="15" customHeight="1" x14ac:dyDescent="0.25">
      <c r="A72" s="50">
        <v>2394</v>
      </c>
      <c r="B72" s="51" t="s">
        <v>143</v>
      </c>
      <c r="C72" s="45">
        <v>383</v>
      </c>
      <c r="D72" s="76">
        <v>148.99510648908273</v>
      </c>
      <c r="E72" s="76">
        <v>2.5705542217123987</v>
      </c>
      <c r="F72" s="45">
        <v>153200</v>
      </c>
      <c r="G72" s="45">
        <v>0</v>
      </c>
      <c r="H72" s="45">
        <v>0</v>
      </c>
      <c r="I72" s="83">
        <v>153200</v>
      </c>
      <c r="J72" s="79">
        <v>148238.46662260409</v>
      </c>
      <c r="K72" s="100">
        <v>148238</v>
      </c>
      <c r="L72" s="48">
        <v>140831</v>
      </c>
      <c r="M72" s="48">
        <v>7407</v>
      </c>
      <c r="N72" s="48">
        <v>148238</v>
      </c>
      <c r="P72" s="94"/>
    </row>
    <row r="73" spans="1:16" ht="15" customHeight="1" x14ac:dyDescent="0.25">
      <c r="A73" s="50">
        <v>2415</v>
      </c>
      <c r="B73" s="51" t="s">
        <v>144</v>
      </c>
      <c r="C73" s="45">
        <v>238</v>
      </c>
      <c r="D73" s="76">
        <v>55.892996652511961</v>
      </c>
      <c r="E73" s="76">
        <v>4.2581363364653972</v>
      </c>
      <c r="F73" s="45">
        <v>95200</v>
      </c>
      <c r="G73" s="45">
        <v>0</v>
      </c>
      <c r="H73" s="45">
        <v>0</v>
      </c>
      <c r="I73" s="83">
        <v>95200</v>
      </c>
      <c r="J73" s="79">
        <v>92116.853932584272</v>
      </c>
      <c r="K73" s="100">
        <v>92117</v>
      </c>
      <c r="L73" s="48">
        <v>87513</v>
      </c>
      <c r="M73" s="48">
        <v>4604</v>
      </c>
      <c r="N73" s="48">
        <v>92117</v>
      </c>
      <c r="P73" s="94"/>
    </row>
    <row r="74" spans="1:16" ht="15" customHeight="1" x14ac:dyDescent="0.25">
      <c r="A74" s="50">
        <v>2525</v>
      </c>
      <c r="B74" s="51" t="s">
        <v>425</v>
      </c>
      <c r="C74" s="45">
        <v>319</v>
      </c>
      <c r="D74" s="76">
        <v>82.184068162871171</v>
      </c>
      <c r="E74" s="76">
        <v>3.881530899246926</v>
      </c>
      <c r="F74" s="45">
        <v>127600</v>
      </c>
      <c r="G74" s="45">
        <v>0</v>
      </c>
      <c r="H74" s="45">
        <v>0</v>
      </c>
      <c r="I74" s="83">
        <v>127600</v>
      </c>
      <c r="J74" s="79">
        <v>123467.54791804362</v>
      </c>
      <c r="K74" s="100">
        <v>123468</v>
      </c>
      <c r="L74" s="48">
        <v>117297</v>
      </c>
      <c r="M74" s="48">
        <v>6171</v>
      </c>
      <c r="N74" s="48">
        <v>123468</v>
      </c>
      <c r="P74" s="94"/>
    </row>
    <row r="75" spans="1:16" ht="15" customHeight="1" x14ac:dyDescent="0.25">
      <c r="A75" s="50">
        <v>2527</v>
      </c>
      <c r="B75" s="51" t="s">
        <v>154</v>
      </c>
      <c r="C75" s="45">
        <v>311</v>
      </c>
      <c r="D75" s="76">
        <v>72.660375108224969</v>
      </c>
      <c r="E75" s="76">
        <v>4.2801870969806703</v>
      </c>
      <c r="F75" s="45">
        <v>124400</v>
      </c>
      <c r="G75" s="45">
        <v>0</v>
      </c>
      <c r="H75" s="45">
        <v>0</v>
      </c>
      <c r="I75" s="83">
        <v>124400</v>
      </c>
      <c r="J75" s="79">
        <v>120371.18307997356</v>
      </c>
      <c r="K75" s="100">
        <v>120371</v>
      </c>
      <c r="L75" s="48">
        <v>114356</v>
      </c>
      <c r="M75" s="48">
        <v>6015</v>
      </c>
      <c r="N75" s="48">
        <v>120371</v>
      </c>
      <c r="P75" s="94"/>
    </row>
    <row r="76" spans="1:16" ht="15" customHeight="1" x14ac:dyDescent="0.25">
      <c r="A76" s="50">
        <v>2534</v>
      </c>
      <c r="B76" s="51" t="s">
        <v>155</v>
      </c>
      <c r="C76" s="45">
        <v>452</v>
      </c>
      <c r="D76" s="76">
        <v>53.170111630749695</v>
      </c>
      <c r="E76" s="76">
        <v>8.5010165699670335</v>
      </c>
      <c r="F76" s="45">
        <v>180800</v>
      </c>
      <c r="G76" s="45">
        <v>0</v>
      </c>
      <c r="H76" s="45">
        <v>0</v>
      </c>
      <c r="I76" s="83">
        <v>180800</v>
      </c>
      <c r="J76" s="79">
        <v>174944.61335095836</v>
      </c>
      <c r="K76" s="100">
        <v>174945</v>
      </c>
      <c r="L76" s="48">
        <v>166202</v>
      </c>
      <c r="M76" s="48">
        <v>8743</v>
      </c>
      <c r="N76" s="48">
        <v>174945</v>
      </c>
      <c r="P76" s="94"/>
    </row>
    <row r="77" spans="1:16" ht="15" customHeight="1" x14ac:dyDescent="0.25">
      <c r="A77" s="50">
        <v>2541</v>
      </c>
      <c r="B77" s="51" t="s">
        <v>156</v>
      </c>
      <c r="C77" s="45">
        <v>498</v>
      </c>
      <c r="D77" s="76">
        <v>139.60351448685529</v>
      </c>
      <c r="E77" s="76">
        <v>3.5672454366962976</v>
      </c>
      <c r="F77" s="45">
        <v>199200</v>
      </c>
      <c r="G77" s="45">
        <v>0</v>
      </c>
      <c r="H77" s="45">
        <v>0</v>
      </c>
      <c r="I77" s="83">
        <v>199200</v>
      </c>
      <c r="J77" s="79">
        <v>192748.7111698612</v>
      </c>
      <c r="K77" s="100">
        <v>192749</v>
      </c>
      <c r="L77" s="48">
        <v>183116</v>
      </c>
      <c r="M77" s="48">
        <v>9633</v>
      </c>
      <c r="N77" s="48">
        <v>192749</v>
      </c>
      <c r="P77" s="94"/>
    </row>
    <row r="78" spans="1:16" ht="15" customHeight="1" x14ac:dyDescent="0.25">
      <c r="A78" s="50">
        <v>2618</v>
      </c>
      <c r="B78" s="51" t="s">
        <v>163</v>
      </c>
      <c r="C78" s="45">
        <v>501</v>
      </c>
      <c r="D78" s="76">
        <v>480.52431594083595</v>
      </c>
      <c r="E78" s="76">
        <v>1.0426111299260141</v>
      </c>
      <c r="F78" s="45">
        <v>200400</v>
      </c>
      <c r="G78" s="45">
        <v>0</v>
      </c>
      <c r="H78" s="45">
        <v>0</v>
      </c>
      <c r="I78" s="83">
        <v>200400</v>
      </c>
      <c r="J78" s="79">
        <v>193909.84798413748</v>
      </c>
      <c r="K78" s="100">
        <v>193910</v>
      </c>
      <c r="L78" s="48">
        <v>184219</v>
      </c>
      <c r="M78" s="48">
        <v>9691</v>
      </c>
      <c r="N78" s="48">
        <v>193910</v>
      </c>
      <c r="P78" s="94"/>
    </row>
    <row r="79" spans="1:16" ht="15" customHeight="1" x14ac:dyDescent="0.25">
      <c r="A79" s="50">
        <v>2625</v>
      </c>
      <c r="B79" s="51" t="s">
        <v>164</v>
      </c>
      <c r="C79" s="45">
        <v>385</v>
      </c>
      <c r="D79" s="76">
        <v>51.40226542097588</v>
      </c>
      <c r="E79" s="76">
        <v>7.4899422592937288</v>
      </c>
      <c r="F79" s="45">
        <v>154000</v>
      </c>
      <c r="G79" s="45">
        <v>0</v>
      </c>
      <c r="H79" s="45">
        <v>0</v>
      </c>
      <c r="I79" s="83">
        <v>154000</v>
      </c>
      <c r="J79" s="79">
        <v>149012.55783212162</v>
      </c>
      <c r="K79" s="100">
        <v>149013</v>
      </c>
      <c r="L79" s="48">
        <v>141566</v>
      </c>
      <c r="M79" s="48">
        <v>7447</v>
      </c>
      <c r="N79" s="48">
        <v>149013</v>
      </c>
      <c r="P79" s="94"/>
    </row>
    <row r="80" spans="1:16" ht="15" customHeight="1" x14ac:dyDescent="0.25">
      <c r="A80" s="50">
        <v>2632</v>
      </c>
      <c r="B80" s="51" t="s">
        <v>165</v>
      </c>
      <c r="C80" s="45">
        <v>473</v>
      </c>
      <c r="D80" s="76">
        <v>94.154461752288356</v>
      </c>
      <c r="E80" s="76">
        <v>5.0236599646697471</v>
      </c>
      <c r="F80" s="45">
        <v>189200</v>
      </c>
      <c r="G80" s="45">
        <v>0</v>
      </c>
      <c r="H80" s="45">
        <v>0</v>
      </c>
      <c r="I80" s="83">
        <v>189200</v>
      </c>
      <c r="J80" s="79">
        <v>183072.57105089226</v>
      </c>
      <c r="K80" s="100">
        <v>183073</v>
      </c>
      <c r="L80" s="48">
        <v>173924</v>
      </c>
      <c r="M80" s="48">
        <v>9149</v>
      </c>
      <c r="N80" s="48">
        <v>183073</v>
      </c>
      <c r="P80" s="94"/>
    </row>
    <row r="81" spans="1:16" x14ac:dyDescent="0.25">
      <c r="A81" s="50">
        <v>2639</v>
      </c>
      <c r="B81" s="51" t="s">
        <v>166</v>
      </c>
      <c r="C81" s="45">
        <v>638</v>
      </c>
      <c r="D81" s="76">
        <v>133.52875766986634</v>
      </c>
      <c r="E81" s="76">
        <v>4.7779969733364673</v>
      </c>
      <c r="F81" s="45">
        <v>255200</v>
      </c>
      <c r="G81" s="45">
        <v>0</v>
      </c>
      <c r="H81" s="45">
        <v>0</v>
      </c>
      <c r="I81" s="83">
        <v>255200</v>
      </c>
      <c r="J81" s="79">
        <v>246935.09583608725</v>
      </c>
      <c r="K81" s="100">
        <v>246935</v>
      </c>
      <c r="L81" s="48">
        <v>234595</v>
      </c>
      <c r="M81" s="48">
        <v>12340</v>
      </c>
      <c r="N81" s="48">
        <v>246935</v>
      </c>
      <c r="P81" s="94"/>
    </row>
    <row r="82" spans="1:16" ht="15" customHeight="1" x14ac:dyDescent="0.25">
      <c r="A82" s="50">
        <v>2646</v>
      </c>
      <c r="B82" s="51" t="s">
        <v>167</v>
      </c>
      <c r="C82" s="45">
        <v>702</v>
      </c>
      <c r="D82" s="76">
        <v>165.29769964294218</v>
      </c>
      <c r="E82" s="76">
        <v>4.2468830571531413</v>
      </c>
      <c r="F82" s="45">
        <v>280800</v>
      </c>
      <c r="G82" s="45">
        <v>0</v>
      </c>
      <c r="H82" s="45">
        <v>0</v>
      </c>
      <c r="I82" s="83">
        <v>280800</v>
      </c>
      <c r="J82" s="79">
        <v>271706.01454064774</v>
      </c>
      <c r="K82" s="100">
        <v>271706</v>
      </c>
      <c r="L82" s="48">
        <v>258128</v>
      </c>
      <c r="M82" s="48">
        <v>13578</v>
      </c>
      <c r="N82" s="48">
        <v>271706</v>
      </c>
      <c r="P82" s="94"/>
    </row>
    <row r="83" spans="1:16" ht="15" customHeight="1" x14ac:dyDescent="0.25">
      <c r="A83" s="50">
        <v>2660</v>
      </c>
      <c r="B83" s="51" t="s">
        <v>168</v>
      </c>
      <c r="C83" s="45">
        <v>294</v>
      </c>
      <c r="D83" s="76">
        <v>87.240908982467744</v>
      </c>
      <c r="E83" s="76">
        <v>3.3699786422340385</v>
      </c>
      <c r="F83" s="45">
        <v>117600</v>
      </c>
      <c r="G83" s="45">
        <v>0</v>
      </c>
      <c r="H83" s="45">
        <v>0</v>
      </c>
      <c r="I83" s="83">
        <v>117600</v>
      </c>
      <c r="J83" s="79">
        <v>113791.40779907469</v>
      </c>
      <c r="K83" s="100">
        <v>113791</v>
      </c>
      <c r="L83" s="48">
        <v>108105</v>
      </c>
      <c r="M83" s="48">
        <v>5686</v>
      </c>
      <c r="N83" s="48">
        <v>113791</v>
      </c>
      <c r="P83" s="94"/>
    </row>
    <row r="84" spans="1:16" ht="15" customHeight="1" x14ac:dyDescent="0.25">
      <c r="A84" s="50">
        <v>2737</v>
      </c>
      <c r="B84" s="51" t="s">
        <v>172</v>
      </c>
      <c r="C84" s="45">
        <v>228</v>
      </c>
      <c r="D84" s="76">
        <v>57.067355378928553</v>
      </c>
      <c r="E84" s="76">
        <v>3.9952788855568082</v>
      </c>
      <c r="F84" s="45">
        <v>91200</v>
      </c>
      <c r="G84" s="45">
        <v>0</v>
      </c>
      <c r="H84" s="45">
        <v>0</v>
      </c>
      <c r="I84" s="83">
        <v>91200</v>
      </c>
      <c r="J84" s="79">
        <v>88246.397884996695</v>
      </c>
      <c r="K84" s="100">
        <v>88246</v>
      </c>
      <c r="L84" s="48">
        <v>83837</v>
      </c>
      <c r="M84" s="48">
        <v>4409</v>
      </c>
      <c r="N84" s="48">
        <v>88246</v>
      </c>
      <c r="P84" s="94"/>
    </row>
    <row r="85" spans="1:16" ht="15" customHeight="1" x14ac:dyDescent="0.25">
      <c r="A85" s="50">
        <v>2814</v>
      </c>
      <c r="B85" s="51" t="s">
        <v>177</v>
      </c>
      <c r="C85" s="45">
        <v>942</v>
      </c>
      <c r="D85" s="76">
        <v>129.17368834162241</v>
      </c>
      <c r="E85" s="76">
        <v>7.2925067952593894</v>
      </c>
      <c r="F85" s="45">
        <v>0</v>
      </c>
      <c r="G85" s="45">
        <v>94200</v>
      </c>
      <c r="H85" s="45">
        <v>0</v>
      </c>
      <c r="I85" s="83">
        <v>94200</v>
      </c>
      <c r="J85" s="79">
        <v>91149.239920687367</v>
      </c>
      <c r="K85" s="100">
        <v>91149</v>
      </c>
      <c r="L85" s="48">
        <v>86594</v>
      </c>
      <c r="M85" s="48">
        <v>4555</v>
      </c>
      <c r="N85" s="48">
        <v>91149</v>
      </c>
      <c r="P85" s="94"/>
    </row>
    <row r="86" spans="1:16" ht="15" customHeight="1" x14ac:dyDescent="0.25">
      <c r="A86" s="50">
        <v>5960</v>
      </c>
      <c r="B86" s="51" t="s">
        <v>372</v>
      </c>
      <c r="C86" s="45">
        <v>429</v>
      </c>
      <c r="D86" s="76">
        <v>148.25760222139411</v>
      </c>
      <c r="E86" s="76">
        <v>2.8936121559511756</v>
      </c>
      <c r="F86" s="45">
        <v>171600</v>
      </c>
      <c r="G86" s="45">
        <v>0</v>
      </c>
      <c r="H86" s="45">
        <v>0</v>
      </c>
      <c r="I86" s="83">
        <v>171600</v>
      </c>
      <c r="J86" s="79">
        <v>166042.56444150693</v>
      </c>
      <c r="K86" s="100">
        <v>166043</v>
      </c>
      <c r="L86" s="48">
        <v>157745</v>
      </c>
      <c r="M86" s="48">
        <v>8298</v>
      </c>
      <c r="N86" s="48">
        <v>166043</v>
      </c>
      <c r="P86" s="94"/>
    </row>
    <row r="87" spans="1:16" ht="15" customHeight="1" x14ac:dyDescent="0.25">
      <c r="A87" s="50">
        <v>1848</v>
      </c>
      <c r="B87" s="51" t="s">
        <v>111</v>
      </c>
      <c r="C87" s="45">
        <v>568</v>
      </c>
      <c r="D87" s="76">
        <v>127.73500234026893</v>
      </c>
      <c r="E87" s="76">
        <v>4.4467059896936005</v>
      </c>
      <c r="F87" s="45">
        <v>227200</v>
      </c>
      <c r="G87" s="45">
        <v>0</v>
      </c>
      <c r="H87" s="45">
        <v>0</v>
      </c>
      <c r="I87" s="83">
        <v>227200</v>
      </c>
      <c r="J87" s="79">
        <v>219841.90350297422</v>
      </c>
      <c r="K87" s="100">
        <v>219842</v>
      </c>
      <c r="L87" s="48">
        <v>208856</v>
      </c>
      <c r="M87" s="48">
        <v>10986</v>
      </c>
      <c r="N87" s="48">
        <v>219842</v>
      </c>
      <c r="P87" s="94"/>
    </row>
    <row r="88" spans="1:16" ht="15" customHeight="1" x14ac:dyDescent="0.25">
      <c r="A88" s="50">
        <v>2856</v>
      </c>
      <c r="B88" s="51" t="s">
        <v>182</v>
      </c>
      <c r="C88" s="45">
        <v>749</v>
      </c>
      <c r="D88" s="76">
        <v>109.38090345876422</v>
      </c>
      <c r="E88" s="76">
        <v>6.8476304027088908</v>
      </c>
      <c r="F88" s="45">
        <v>0</v>
      </c>
      <c r="G88" s="45">
        <v>74900</v>
      </c>
      <c r="H88" s="45">
        <v>0</v>
      </c>
      <c r="I88" s="83">
        <v>74900</v>
      </c>
      <c r="J88" s="79">
        <v>72474.289491077332</v>
      </c>
      <c r="K88" s="100">
        <v>72474</v>
      </c>
      <c r="L88" s="48">
        <v>68852</v>
      </c>
      <c r="M88" s="48">
        <v>3622</v>
      </c>
      <c r="N88" s="48">
        <v>72474</v>
      </c>
      <c r="P88" s="94"/>
    </row>
    <row r="89" spans="1:16" ht="15" customHeight="1" x14ac:dyDescent="0.25">
      <c r="A89" s="50">
        <v>2863</v>
      </c>
      <c r="B89" s="51" t="s">
        <v>183</v>
      </c>
      <c r="C89" s="45">
        <v>250</v>
      </c>
      <c r="D89" s="76">
        <v>71.041746075750325</v>
      </c>
      <c r="E89" s="76">
        <v>3.5190576500390383</v>
      </c>
      <c r="F89" s="45">
        <v>100000</v>
      </c>
      <c r="G89" s="45">
        <v>0</v>
      </c>
      <c r="H89" s="45">
        <v>0</v>
      </c>
      <c r="I89" s="83">
        <v>100000</v>
      </c>
      <c r="J89" s="79">
        <v>96761.40118968935</v>
      </c>
      <c r="K89" s="100">
        <v>96761</v>
      </c>
      <c r="L89" s="48">
        <v>91926</v>
      </c>
      <c r="M89" s="48">
        <v>4835</v>
      </c>
      <c r="N89" s="48">
        <v>96761</v>
      </c>
      <c r="P89" s="94"/>
    </row>
    <row r="90" spans="1:16" ht="15" customHeight="1" x14ac:dyDescent="0.25">
      <c r="A90" s="50">
        <v>2891</v>
      </c>
      <c r="B90" s="51" t="s">
        <v>186</v>
      </c>
      <c r="C90" s="45">
        <v>283</v>
      </c>
      <c r="D90" s="76">
        <v>181.2994174189993</v>
      </c>
      <c r="E90" s="76">
        <v>1.5609537197020413</v>
      </c>
      <c r="F90" s="45">
        <v>113200</v>
      </c>
      <c r="G90" s="45">
        <v>0</v>
      </c>
      <c r="H90" s="45">
        <v>0</v>
      </c>
      <c r="I90" s="83">
        <v>113200</v>
      </c>
      <c r="J90" s="79">
        <v>109533.90614672835</v>
      </c>
      <c r="K90" s="100">
        <v>109534</v>
      </c>
      <c r="L90" s="48">
        <v>104060</v>
      </c>
      <c r="M90" s="48">
        <v>5474</v>
      </c>
      <c r="N90" s="48">
        <v>109534</v>
      </c>
      <c r="P90" s="94"/>
    </row>
    <row r="91" spans="1:16" ht="15" customHeight="1" x14ac:dyDescent="0.25">
      <c r="A91" s="50">
        <v>3647</v>
      </c>
      <c r="B91" s="51" t="s">
        <v>232</v>
      </c>
      <c r="C91" s="45">
        <v>730</v>
      </c>
      <c r="D91" s="76">
        <v>751.47182175320211</v>
      </c>
      <c r="E91" s="76">
        <v>0.97142697685841661</v>
      </c>
      <c r="F91" s="45">
        <v>292000</v>
      </c>
      <c r="G91" s="45">
        <v>0</v>
      </c>
      <c r="H91" s="45">
        <v>0</v>
      </c>
      <c r="I91" s="83">
        <v>292000</v>
      </c>
      <c r="J91" s="79">
        <v>282543.29147389292</v>
      </c>
      <c r="K91" s="100">
        <v>282543</v>
      </c>
      <c r="L91" s="48">
        <v>268423</v>
      </c>
      <c r="M91" s="48">
        <v>14120</v>
      </c>
      <c r="N91" s="48">
        <v>282543</v>
      </c>
      <c r="P91" s="94"/>
    </row>
    <row r="92" spans="1:16" ht="15" customHeight="1" x14ac:dyDescent="0.25">
      <c r="A92" s="50">
        <v>2912</v>
      </c>
      <c r="B92" s="51" t="s">
        <v>188</v>
      </c>
      <c r="C92" s="45">
        <v>976</v>
      </c>
      <c r="D92" s="76">
        <v>145.83284478601291</v>
      </c>
      <c r="E92" s="76">
        <v>6.6925938490202856</v>
      </c>
      <c r="F92" s="45">
        <v>0</v>
      </c>
      <c r="G92" s="45">
        <v>97600</v>
      </c>
      <c r="H92" s="45">
        <v>0</v>
      </c>
      <c r="I92" s="83">
        <v>97600</v>
      </c>
      <c r="J92" s="79">
        <v>94439.127561136818</v>
      </c>
      <c r="K92" s="100">
        <v>94439</v>
      </c>
      <c r="L92" s="48">
        <v>89720</v>
      </c>
      <c r="M92" s="48">
        <v>4719</v>
      </c>
      <c r="N92" s="48">
        <v>94439</v>
      </c>
      <c r="P92" s="94"/>
    </row>
    <row r="93" spans="1:16" ht="15" customHeight="1" x14ac:dyDescent="0.25">
      <c r="A93" s="50">
        <v>2940</v>
      </c>
      <c r="B93" s="51" t="s">
        <v>189</v>
      </c>
      <c r="C93" s="45">
        <v>236</v>
      </c>
      <c r="D93" s="76">
        <v>242.86855878194376</v>
      </c>
      <c r="E93" s="76">
        <v>0.97171902852970526</v>
      </c>
      <c r="F93" s="45">
        <v>94400</v>
      </c>
      <c r="G93" s="45">
        <v>0</v>
      </c>
      <c r="H93" s="45">
        <v>0</v>
      </c>
      <c r="I93" s="83">
        <v>94400</v>
      </c>
      <c r="J93" s="79">
        <v>91342.762723066757</v>
      </c>
      <c r="K93" s="100">
        <v>91343</v>
      </c>
      <c r="L93" s="48">
        <v>86778</v>
      </c>
      <c r="M93" s="48">
        <v>4565</v>
      </c>
      <c r="N93" s="48">
        <v>91343</v>
      </c>
      <c r="P93" s="94"/>
    </row>
    <row r="94" spans="1:16" ht="15" customHeight="1" x14ac:dyDescent="0.25">
      <c r="A94" s="50">
        <v>2961</v>
      </c>
      <c r="B94" s="51" t="s">
        <v>190</v>
      </c>
      <c r="C94" s="45">
        <v>395</v>
      </c>
      <c r="D94" s="76">
        <v>86.829528667980014</v>
      </c>
      <c r="E94" s="76">
        <v>4.5491436618342895</v>
      </c>
      <c r="F94" s="45">
        <v>158000</v>
      </c>
      <c r="G94" s="45">
        <v>0</v>
      </c>
      <c r="H94" s="45">
        <v>0</v>
      </c>
      <c r="I94" s="83">
        <v>158000</v>
      </c>
      <c r="J94" s="79">
        <v>152883.01387970918</v>
      </c>
      <c r="K94" s="100">
        <v>152883</v>
      </c>
      <c r="L94" s="48">
        <v>145243</v>
      </c>
      <c r="M94" s="48">
        <v>7640</v>
      </c>
      <c r="N94" s="48">
        <v>152883</v>
      </c>
      <c r="P94" s="94"/>
    </row>
    <row r="95" spans="1:16" ht="15" customHeight="1" x14ac:dyDescent="0.25">
      <c r="A95" s="50">
        <v>3087</v>
      </c>
      <c r="B95" s="51" t="s">
        <v>191</v>
      </c>
      <c r="C95" s="45">
        <v>102</v>
      </c>
      <c r="D95" s="76">
        <v>15.526544565161098</v>
      </c>
      <c r="E95" s="76">
        <v>6.569394727328481</v>
      </c>
      <c r="F95" s="45">
        <v>40800</v>
      </c>
      <c r="G95" s="45">
        <v>0</v>
      </c>
      <c r="H95" s="45">
        <v>0</v>
      </c>
      <c r="I95" s="83">
        <v>40800</v>
      </c>
      <c r="J95" s="79">
        <v>39478.651685393255</v>
      </c>
      <c r="K95" s="100">
        <v>39479</v>
      </c>
      <c r="L95" s="48">
        <v>37506</v>
      </c>
      <c r="M95" s="48">
        <v>1973</v>
      </c>
      <c r="N95" s="48">
        <v>39479</v>
      </c>
      <c r="P95" s="94"/>
    </row>
    <row r="96" spans="1:16" ht="15" customHeight="1" x14ac:dyDescent="0.25">
      <c r="A96" s="50">
        <v>3094</v>
      </c>
      <c r="B96" s="51" t="s">
        <v>192</v>
      </c>
      <c r="C96" s="45">
        <v>101</v>
      </c>
      <c r="D96" s="76">
        <v>16.897637423943856</v>
      </c>
      <c r="E96" s="76">
        <v>5.9771669533448257</v>
      </c>
      <c r="F96" s="45">
        <v>40400</v>
      </c>
      <c r="G96" s="45">
        <v>0</v>
      </c>
      <c r="H96" s="45">
        <v>0</v>
      </c>
      <c r="I96" s="83">
        <v>40400</v>
      </c>
      <c r="J96" s="79">
        <v>39091.606080634498</v>
      </c>
      <c r="K96" s="100">
        <v>39092</v>
      </c>
      <c r="L96" s="48">
        <v>37138</v>
      </c>
      <c r="M96" s="48">
        <v>1954</v>
      </c>
      <c r="N96" s="48">
        <v>39092</v>
      </c>
      <c r="P96" s="94"/>
    </row>
    <row r="97" spans="1:16" ht="15" customHeight="1" x14ac:dyDescent="0.25">
      <c r="A97" s="50">
        <v>3206</v>
      </c>
      <c r="B97" s="51" t="s">
        <v>197</v>
      </c>
      <c r="C97" s="45">
        <v>509</v>
      </c>
      <c r="D97" s="76">
        <v>112.71225338701686</v>
      </c>
      <c r="E97" s="76">
        <v>4.5159242647049309</v>
      </c>
      <c r="F97" s="45">
        <v>203600</v>
      </c>
      <c r="G97" s="45">
        <v>0</v>
      </c>
      <c r="H97" s="45">
        <v>0</v>
      </c>
      <c r="I97" s="83">
        <v>203600</v>
      </c>
      <c r="J97" s="79">
        <v>197006.21282220754</v>
      </c>
      <c r="K97" s="100">
        <v>197006</v>
      </c>
      <c r="L97" s="48">
        <v>187161</v>
      </c>
      <c r="M97" s="48">
        <v>9845</v>
      </c>
      <c r="N97" s="48">
        <v>197006</v>
      </c>
      <c r="P97" s="94"/>
    </row>
    <row r="98" spans="1:16" ht="15" customHeight="1" x14ac:dyDescent="0.25">
      <c r="A98" s="50">
        <v>3213</v>
      </c>
      <c r="B98" s="51" t="s">
        <v>198</v>
      </c>
      <c r="C98" s="45">
        <v>497</v>
      </c>
      <c r="D98" s="76">
        <v>109.35430653108558</v>
      </c>
      <c r="E98" s="76">
        <v>4.5448598758085526</v>
      </c>
      <c r="F98" s="45">
        <v>198800</v>
      </c>
      <c r="G98" s="45">
        <v>0</v>
      </c>
      <c r="H98" s="45">
        <v>0</v>
      </c>
      <c r="I98" s="83">
        <v>198800</v>
      </c>
      <c r="J98" s="79">
        <v>192361.66556510245</v>
      </c>
      <c r="K98" s="100">
        <v>192362</v>
      </c>
      <c r="L98" s="48">
        <v>182749</v>
      </c>
      <c r="M98" s="48">
        <v>9613</v>
      </c>
      <c r="N98" s="48">
        <v>192362</v>
      </c>
      <c r="P98" s="94"/>
    </row>
    <row r="99" spans="1:16" ht="15" customHeight="1" x14ac:dyDescent="0.25">
      <c r="A99" s="50">
        <v>3276</v>
      </c>
      <c r="B99" s="51" t="s">
        <v>201</v>
      </c>
      <c r="C99" s="45">
        <v>677</v>
      </c>
      <c r="D99" s="76">
        <v>109.89813638858554</v>
      </c>
      <c r="E99" s="76">
        <v>6.1602500483376339</v>
      </c>
      <c r="F99" s="45">
        <v>270800</v>
      </c>
      <c r="G99" s="45">
        <v>0</v>
      </c>
      <c r="H99" s="45">
        <v>0</v>
      </c>
      <c r="I99" s="83">
        <v>270800</v>
      </c>
      <c r="J99" s="79">
        <v>262029.87442167877</v>
      </c>
      <c r="K99" s="100">
        <v>262030</v>
      </c>
      <c r="L99" s="48">
        <v>248935</v>
      </c>
      <c r="M99" s="48">
        <v>13095</v>
      </c>
      <c r="N99" s="48">
        <v>262030</v>
      </c>
      <c r="P99" s="94"/>
    </row>
    <row r="100" spans="1:16" ht="15" customHeight="1" x14ac:dyDescent="0.25">
      <c r="A100" s="50">
        <v>3304</v>
      </c>
      <c r="B100" s="51" t="s">
        <v>204</v>
      </c>
      <c r="C100" s="45">
        <v>666</v>
      </c>
      <c r="D100" s="76">
        <v>104.0054638102406</v>
      </c>
      <c r="E100" s="76">
        <v>6.4035097349801369</v>
      </c>
      <c r="F100" s="45">
        <v>266400</v>
      </c>
      <c r="G100" s="45">
        <v>0</v>
      </c>
      <c r="H100" s="45">
        <v>0</v>
      </c>
      <c r="I100" s="83">
        <v>266400</v>
      </c>
      <c r="J100" s="79">
        <v>257772.37276933243</v>
      </c>
      <c r="K100" s="100">
        <v>257772</v>
      </c>
      <c r="L100" s="48">
        <v>244891</v>
      </c>
      <c r="M100" s="48">
        <v>12881</v>
      </c>
      <c r="N100" s="48">
        <v>257772</v>
      </c>
      <c r="P100" s="94"/>
    </row>
    <row r="101" spans="1:16" ht="15" customHeight="1" x14ac:dyDescent="0.25">
      <c r="A101" s="50">
        <v>3318</v>
      </c>
      <c r="B101" s="51" t="s">
        <v>206</v>
      </c>
      <c r="C101" s="45">
        <v>465</v>
      </c>
      <c r="D101" s="76">
        <v>127.10044003040944</v>
      </c>
      <c r="E101" s="76">
        <v>3.6585239192621701</v>
      </c>
      <c r="F101" s="45">
        <v>186000</v>
      </c>
      <c r="G101" s="45">
        <v>0</v>
      </c>
      <c r="H101" s="45">
        <v>0</v>
      </c>
      <c r="I101" s="83">
        <v>186000</v>
      </c>
      <c r="J101" s="79">
        <v>179976.2062128222</v>
      </c>
      <c r="K101" s="100">
        <v>179976</v>
      </c>
      <c r="L101" s="48">
        <v>170982</v>
      </c>
      <c r="M101" s="48">
        <v>8994</v>
      </c>
      <c r="N101" s="48">
        <v>179976</v>
      </c>
      <c r="P101" s="94"/>
    </row>
    <row r="102" spans="1:16" ht="15" customHeight="1" x14ac:dyDescent="0.25">
      <c r="A102" s="50">
        <v>3325</v>
      </c>
      <c r="B102" s="51" t="s">
        <v>207</v>
      </c>
      <c r="C102" s="45">
        <v>819</v>
      </c>
      <c r="D102" s="76">
        <v>177.79642191844206</v>
      </c>
      <c r="E102" s="76">
        <v>4.6063919125194079</v>
      </c>
      <c r="F102" s="45">
        <v>0</v>
      </c>
      <c r="G102" s="45">
        <v>81900</v>
      </c>
      <c r="H102" s="45">
        <v>0</v>
      </c>
      <c r="I102" s="83">
        <v>81900</v>
      </c>
      <c r="J102" s="79">
        <v>79247.587574355581</v>
      </c>
      <c r="K102" s="100">
        <v>79248</v>
      </c>
      <c r="L102" s="48">
        <v>75288</v>
      </c>
      <c r="M102" s="48">
        <v>3960</v>
      </c>
      <c r="N102" s="48">
        <v>79248</v>
      </c>
      <c r="P102" s="94"/>
    </row>
    <row r="103" spans="1:16" ht="15" customHeight="1" x14ac:dyDescent="0.25">
      <c r="A103" s="50">
        <v>3427</v>
      </c>
      <c r="B103" s="51" t="s">
        <v>214</v>
      </c>
      <c r="C103" s="45">
        <v>271</v>
      </c>
      <c r="D103" s="76">
        <v>201.11998651946013</v>
      </c>
      <c r="E103" s="76">
        <v>1.3474543464817623</v>
      </c>
      <c r="F103" s="45">
        <v>108400</v>
      </c>
      <c r="G103" s="45">
        <v>0</v>
      </c>
      <c r="H103" s="45">
        <v>0</v>
      </c>
      <c r="I103" s="83">
        <v>108400</v>
      </c>
      <c r="J103" s="79">
        <v>104889.35888962327</v>
      </c>
      <c r="K103" s="100">
        <v>104889</v>
      </c>
      <c r="L103" s="48">
        <v>99647</v>
      </c>
      <c r="M103" s="48">
        <v>5242</v>
      </c>
      <c r="N103" s="48">
        <v>104889</v>
      </c>
      <c r="P103" s="94"/>
    </row>
    <row r="104" spans="1:16" ht="15" customHeight="1" x14ac:dyDescent="0.25">
      <c r="A104" s="50">
        <v>3428</v>
      </c>
      <c r="B104" s="51" t="s">
        <v>215</v>
      </c>
      <c r="C104" s="45">
        <v>727</v>
      </c>
      <c r="D104" s="76">
        <v>190.19265282702875</v>
      </c>
      <c r="E104" s="76">
        <v>3.8224399796409183</v>
      </c>
      <c r="F104" s="45">
        <v>290800</v>
      </c>
      <c r="G104" s="45">
        <v>0</v>
      </c>
      <c r="H104" s="45">
        <v>0</v>
      </c>
      <c r="I104" s="83">
        <v>290800</v>
      </c>
      <c r="J104" s="79">
        <v>281382.15465961664</v>
      </c>
      <c r="K104" s="100">
        <v>281382</v>
      </c>
      <c r="L104" s="48">
        <v>267321</v>
      </c>
      <c r="M104" s="48">
        <v>14061</v>
      </c>
      <c r="N104" s="48">
        <v>281382</v>
      </c>
      <c r="P104" s="94"/>
    </row>
    <row r="105" spans="1:16" ht="15" customHeight="1" x14ac:dyDescent="0.25">
      <c r="A105" s="50">
        <v>3434</v>
      </c>
      <c r="B105" s="51" t="s">
        <v>217</v>
      </c>
      <c r="C105" s="45">
        <v>986</v>
      </c>
      <c r="D105" s="76">
        <v>367.2954661643376</v>
      </c>
      <c r="E105" s="76">
        <v>2.6844872611600326</v>
      </c>
      <c r="F105" s="45">
        <v>0</v>
      </c>
      <c r="G105" s="45">
        <v>98600</v>
      </c>
      <c r="H105" s="45">
        <v>0</v>
      </c>
      <c r="I105" s="83">
        <v>98600</v>
      </c>
      <c r="J105" s="79">
        <v>95406.741573033709</v>
      </c>
      <c r="K105" s="100">
        <v>95407</v>
      </c>
      <c r="L105" s="48">
        <v>90639</v>
      </c>
      <c r="M105" s="48">
        <v>4768</v>
      </c>
      <c r="N105" s="48">
        <v>95407</v>
      </c>
      <c r="P105" s="94"/>
    </row>
    <row r="106" spans="1:16" ht="15" customHeight="1" x14ac:dyDescent="0.25">
      <c r="A106" s="50">
        <v>3484</v>
      </c>
      <c r="B106" s="51" t="s">
        <v>221</v>
      </c>
      <c r="C106" s="45">
        <v>144</v>
      </c>
      <c r="D106" s="76">
        <v>184.68269592044362</v>
      </c>
      <c r="E106" s="76">
        <v>0.77971571338784962</v>
      </c>
      <c r="F106" s="45">
        <v>57600</v>
      </c>
      <c r="G106" s="45">
        <v>0</v>
      </c>
      <c r="H106" s="45">
        <v>0</v>
      </c>
      <c r="I106" s="83">
        <v>57600</v>
      </c>
      <c r="J106" s="79">
        <v>55734.567085261071</v>
      </c>
      <c r="K106" s="100">
        <v>55735</v>
      </c>
      <c r="L106" s="48">
        <v>52949</v>
      </c>
      <c r="M106" s="48">
        <v>2786</v>
      </c>
      <c r="N106" s="48">
        <v>55735</v>
      </c>
      <c r="P106" s="94"/>
    </row>
    <row r="107" spans="1:16" ht="15" customHeight="1" x14ac:dyDescent="0.25">
      <c r="A107" s="50">
        <v>3633</v>
      </c>
      <c r="B107" s="51" t="s">
        <v>230</v>
      </c>
      <c r="C107" s="45">
        <v>697</v>
      </c>
      <c r="D107" s="76">
        <v>133.52328176089193</v>
      </c>
      <c r="E107" s="76">
        <v>5.2200634286997172</v>
      </c>
      <c r="F107" s="45">
        <v>278800</v>
      </c>
      <c r="G107" s="45">
        <v>0</v>
      </c>
      <c r="H107" s="45">
        <v>0</v>
      </c>
      <c r="I107" s="83">
        <v>278800</v>
      </c>
      <c r="J107" s="79">
        <v>269770.7865168539</v>
      </c>
      <c r="K107" s="100">
        <v>269771</v>
      </c>
      <c r="L107" s="48">
        <v>256289</v>
      </c>
      <c r="M107" s="48">
        <v>13482</v>
      </c>
      <c r="N107" s="48">
        <v>269771</v>
      </c>
      <c r="P107" s="94"/>
    </row>
    <row r="108" spans="1:16" ht="15" customHeight="1" x14ac:dyDescent="0.25">
      <c r="A108" s="50">
        <v>3640</v>
      </c>
      <c r="B108" s="51" t="s">
        <v>231</v>
      </c>
      <c r="C108" s="45">
        <v>576</v>
      </c>
      <c r="D108" s="76">
        <v>249.21025029562426</v>
      </c>
      <c r="E108" s="76">
        <v>2.3113013983843893</v>
      </c>
      <c r="F108" s="45">
        <v>230400</v>
      </c>
      <c r="G108" s="45">
        <v>0</v>
      </c>
      <c r="H108" s="45">
        <v>0</v>
      </c>
      <c r="I108" s="83">
        <v>230400</v>
      </c>
      <c r="J108" s="79">
        <v>222938.26834104428</v>
      </c>
      <c r="K108" s="100">
        <v>222938</v>
      </c>
      <c r="L108" s="48">
        <v>211797</v>
      </c>
      <c r="M108" s="48">
        <v>11141</v>
      </c>
      <c r="N108" s="48">
        <v>222938</v>
      </c>
      <c r="P108" s="94"/>
    </row>
    <row r="109" spans="1:16" ht="15" customHeight="1" x14ac:dyDescent="0.25">
      <c r="A109" s="50">
        <v>3661</v>
      </c>
      <c r="B109" s="51" t="s">
        <v>234</v>
      </c>
      <c r="C109" s="45">
        <v>807</v>
      </c>
      <c r="D109" s="76">
        <v>101.01848461023449</v>
      </c>
      <c r="E109" s="76">
        <v>7.9886369619747821</v>
      </c>
      <c r="F109" s="45">
        <v>0</v>
      </c>
      <c r="G109" s="45">
        <v>80700</v>
      </c>
      <c r="H109" s="45">
        <v>0</v>
      </c>
      <c r="I109" s="83">
        <v>80700</v>
      </c>
      <c r="J109" s="79">
        <v>78086.450760079315</v>
      </c>
      <c r="K109" s="100">
        <v>78086</v>
      </c>
      <c r="L109" s="48">
        <v>74185</v>
      </c>
      <c r="M109" s="48">
        <v>3901</v>
      </c>
      <c r="N109" s="48">
        <v>78086</v>
      </c>
      <c r="P109" s="94"/>
    </row>
    <row r="110" spans="1:16" ht="15" customHeight="1" x14ac:dyDescent="0.25">
      <c r="A110" s="50">
        <v>3668</v>
      </c>
      <c r="B110" s="51" t="s">
        <v>235</v>
      </c>
      <c r="C110" s="45">
        <v>875</v>
      </c>
      <c r="D110" s="76">
        <v>186.67612227602666</v>
      </c>
      <c r="E110" s="76">
        <v>4.6872625664796628</v>
      </c>
      <c r="F110" s="45">
        <v>0</v>
      </c>
      <c r="G110" s="45">
        <v>87500</v>
      </c>
      <c r="H110" s="45">
        <v>0</v>
      </c>
      <c r="I110" s="83">
        <v>87500</v>
      </c>
      <c r="J110" s="79">
        <v>84666.226040978188</v>
      </c>
      <c r="K110" s="100">
        <v>84666</v>
      </c>
      <c r="L110" s="48">
        <v>80436</v>
      </c>
      <c r="M110" s="48">
        <v>4230</v>
      </c>
      <c r="N110" s="48">
        <v>84666</v>
      </c>
      <c r="P110" s="94"/>
    </row>
    <row r="111" spans="1:16" ht="15" customHeight="1" x14ac:dyDescent="0.25">
      <c r="A111" s="50">
        <v>3689</v>
      </c>
      <c r="B111" s="51" t="s">
        <v>238</v>
      </c>
      <c r="C111" s="45">
        <v>697</v>
      </c>
      <c r="D111" s="76">
        <v>177.93798973410165</v>
      </c>
      <c r="E111" s="76">
        <v>3.9170949443766849</v>
      </c>
      <c r="F111" s="45">
        <v>278800</v>
      </c>
      <c r="G111" s="45">
        <v>0</v>
      </c>
      <c r="H111" s="45">
        <v>0</v>
      </c>
      <c r="I111" s="83">
        <v>278800</v>
      </c>
      <c r="J111" s="79">
        <v>269770.7865168539</v>
      </c>
      <c r="K111" s="100">
        <v>269771</v>
      </c>
      <c r="L111" s="48">
        <v>256289</v>
      </c>
      <c r="M111" s="48">
        <v>13482</v>
      </c>
      <c r="N111" s="48">
        <v>269771</v>
      </c>
      <c r="P111" s="94"/>
    </row>
    <row r="112" spans="1:16" ht="15" customHeight="1" x14ac:dyDescent="0.25">
      <c r="A112" s="50">
        <v>3696</v>
      </c>
      <c r="B112" s="51" t="s">
        <v>239</v>
      </c>
      <c r="C112" s="45">
        <v>355</v>
      </c>
      <c r="D112" s="76">
        <v>64.724688016077678</v>
      </c>
      <c r="E112" s="76">
        <v>5.4847695814588961</v>
      </c>
      <c r="F112" s="45">
        <v>142000</v>
      </c>
      <c r="G112" s="45">
        <v>0</v>
      </c>
      <c r="H112" s="45">
        <v>0</v>
      </c>
      <c r="I112" s="83">
        <v>142000</v>
      </c>
      <c r="J112" s="79">
        <v>137401.18968935887</v>
      </c>
      <c r="K112" s="100">
        <v>137401</v>
      </c>
      <c r="L112" s="48">
        <v>130535</v>
      </c>
      <c r="M112" s="48">
        <v>6866</v>
      </c>
      <c r="N112" s="48">
        <v>137401</v>
      </c>
      <c r="P112" s="94"/>
    </row>
    <row r="113" spans="1:16" ht="15" customHeight="1" x14ac:dyDescent="0.25">
      <c r="A113" s="50">
        <v>3871</v>
      </c>
      <c r="B113" s="51" t="s">
        <v>246</v>
      </c>
      <c r="C113" s="45">
        <v>717</v>
      </c>
      <c r="D113" s="76">
        <v>229.23646125801343</v>
      </c>
      <c r="E113" s="76">
        <v>3.1277746832472348</v>
      </c>
      <c r="F113" s="45">
        <v>286800</v>
      </c>
      <c r="G113" s="45">
        <v>0</v>
      </c>
      <c r="H113" s="45">
        <v>0</v>
      </c>
      <c r="I113" s="83">
        <v>286800</v>
      </c>
      <c r="J113" s="79">
        <v>277511.69861202908</v>
      </c>
      <c r="K113" s="100">
        <v>277512</v>
      </c>
      <c r="L113" s="48">
        <v>263643</v>
      </c>
      <c r="M113" s="48">
        <v>13869</v>
      </c>
      <c r="N113" s="48">
        <v>277512</v>
      </c>
      <c r="P113" s="94"/>
    </row>
    <row r="114" spans="1:16" ht="15" customHeight="1" x14ac:dyDescent="0.25">
      <c r="A114" s="50">
        <v>3899</v>
      </c>
      <c r="B114" s="51" t="s">
        <v>248</v>
      </c>
      <c r="C114" s="45">
        <v>873</v>
      </c>
      <c r="D114" s="76">
        <v>273.00173612113207</v>
      </c>
      <c r="E114" s="76">
        <v>3.1977818617704545</v>
      </c>
      <c r="F114" s="45">
        <v>0</v>
      </c>
      <c r="G114" s="45">
        <v>87300</v>
      </c>
      <c r="H114" s="45">
        <v>0</v>
      </c>
      <c r="I114" s="83">
        <v>87300</v>
      </c>
      <c r="J114" s="79">
        <v>84472.703238598813</v>
      </c>
      <c r="K114" s="100">
        <v>84473</v>
      </c>
      <c r="L114" s="48">
        <v>80251</v>
      </c>
      <c r="M114" s="48">
        <v>4222</v>
      </c>
      <c r="N114" s="48">
        <v>84473</v>
      </c>
      <c r="P114" s="94"/>
    </row>
    <row r="115" spans="1:16" ht="15" customHeight="1" x14ac:dyDescent="0.25">
      <c r="A115" s="50">
        <v>3920</v>
      </c>
      <c r="B115" s="51" t="s">
        <v>250</v>
      </c>
      <c r="C115" s="45">
        <v>278</v>
      </c>
      <c r="D115" s="76">
        <v>87.552440843305618</v>
      </c>
      <c r="E115" s="76">
        <v>3.1752398599319722</v>
      </c>
      <c r="F115" s="45">
        <v>111200</v>
      </c>
      <c r="G115" s="45">
        <v>0</v>
      </c>
      <c r="H115" s="45">
        <v>0</v>
      </c>
      <c r="I115" s="83">
        <v>111200</v>
      </c>
      <c r="J115" s="79">
        <v>107598.67812293457</v>
      </c>
      <c r="K115" s="100">
        <v>107599</v>
      </c>
      <c r="L115" s="48">
        <v>102222</v>
      </c>
      <c r="M115" s="48">
        <v>5377</v>
      </c>
      <c r="N115" s="48">
        <v>107599</v>
      </c>
      <c r="P115" s="94"/>
    </row>
    <row r="116" spans="1:16" ht="15" customHeight="1" x14ac:dyDescent="0.25">
      <c r="A116" s="50">
        <v>3948</v>
      </c>
      <c r="B116" s="51" t="s">
        <v>254</v>
      </c>
      <c r="C116" s="45">
        <v>609</v>
      </c>
      <c r="D116" s="76">
        <v>119.95694487411214</v>
      </c>
      <c r="E116" s="76">
        <v>5.0768215265828101</v>
      </c>
      <c r="F116" s="45">
        <v>243600</v>
      </c>
      <c r="G116" s="45">
        <v>0</v>
      </c>
      <c r="H116" s="45">
        <v>0</v>
      </c>
      <c r="I116" s="83">
        <v>243600</v>
      </c>
      <c r="J116" s="79">
        <v>235710.77329808328</v>
      </c>
      <c r="K116" s="100">
        <v>235711</v>
      </c>
      <c r="L116" s="48">
        <v>223931</v>
      </c>
      <c r="M116" s="48">
        <v>11780</v>
      </c>
      <c r="N116" s="48">
        <v>235711</v>
      </c>
      <c r="P116" s="94"/>
    </row>
    <row r="117" spans="1:16" ht="15" customHeight="1" x14ac:dyDescent="0.25">
      <c r="A117" s="50">
        <v>3969</v>
      </c>
      <c r="B117" s="51" t="s">
        <v>257</v>
      </c>
      <c r="C117" s="45">
        <v>330</v>
      </c>
      <c r="D117" s="76">
        <v>71.289225471017971</v>
      </c>
      <c r="E117" s="76">
        <v>4.6290305136525669</v>
      </c>
      <c r="F117" s="45">
        <v>132000</v>
      </c>
      <c r="G117" s="45">
        <v>0</v>
      </c>
      <c r="H117" s="45">
        <v>0</v>
      </c>
      <c r="I117" s="83">
        <v>132000</v>
      </c>
      <c r="J117" s="79">
        <v>127725.04957038995</v>
      </c>
      <c r="K117" s="100">
        <v>127725</v>
      </c>
      <c r="L117" s="48">
        <v>121343</v>
      </c>
      <c r="M117" s="48">
        <v>6382</v>
      </c>
      <c r="N117" s="48">
        <v>127725</v>
      </c>
      <c r="P117" s="94"/>
    </row>
    <row r="118" spans="1:16" ht="15" customHeight="1" x14ac:dyDescent="0.25">
      <c r="A118" s="50">
        <v>4690</v>
      </c>
      <c r="B118" s="51" t="s">
        <v>307</v>
      </c>
      <c r="C118" s="45">
        <v>192</v>
      </c>
      <c r="D118" s="76">
        <v>20.425584654564126</v>
      </c>
      <c r="E118" s="76">
        <v>9.3999757288268029</v>
      </c>
      <c r="F118" s="45">
        <v>76800</v>
      </c>
      <c r="G118" s="45">
        <v>0</v>
      </c>
      <c r="H118" s="45">
        <v>0</v>
      </c>
      <c r="I118" s="83">
        <v>76800</v>
      </c>
      <c r="J118" s="79">
        <v>74312.756113681418</v>
      </c>
      <c r="K118" s="100">
        <v>74313</v>
      </c>
      <c r="L118" s="48">
        <v>70599</v>
      </c>
      <c r="M118" s="48">
        <v>3714</v>
      </c>
      <c r="N118" s="48">
        <v>74313</v>
      </c>
      <c r="P118" s="94"/>
    </row>
    <row r="119" spans="1:16" ht="15" customHeight="1" x14ac:dyDescent="0.25">
      <c r="A119" s="50">
        <v>2016</v>
      </c>
      <c r="B119" s="51" t="s">
        <v>123</v>
      </c>
      <c r="C119" s="45">
        <v>441</v>
      </c>
      <c r="D119" s="76">
        <v>162.08035351458474</v>
      </c>
      <c r="E119" s="76">
        <v>2.7208726439525983</v>
      </c>
      <c r="F119" s="45">
        <v>176400</v>
      </c>
      <c r="G119" s="45">
        <v>0</v>
      </c>
      <c r="H119" s="45">
        <v>0</v>
      </c>
      <c r="I119" s="83">
        <v>176400</v>
      </c>
      <c r="J119" s="79">
        <v>170687.11169861202</v>
      </c>
      <c r="K119" s="100">
        <v>170687</v>
      </c>
      <c r="L119" s="48">
        <v>162157</v>
      </c>
      <c r="M119" s="48">
        <v>8530</v>
      </c>
      <c r="N119" s="48">
        <v>170687</v>
      </c>
      <c r="P119" s="94"/>
    </row>
    <row r="120" spans="1:16" ht="15" customHeight="1" x14ac:dyDescent="0.25">
      <c r="A120" s="50">
        <v>616</v>
      </c>
      <c r="B120" s="51" t="s">
        <v>41</v>
      </c>
      <c r="C120" s="45">
        <v>133</v>
      </c>
      <c r="D120" s="76">
        <v>267.07053562157569</v>
      </c>
      <c r="E120" s="76">
        <v>0.49799578111624304</v>
      </c>
      <c r="F120" s="45">
        <v>53200</v>
      </c>
      <c r="G120" s="45">
        <v>0</v>
      </c>
      <c r="H120" s="45">
        <v>0</v>
      </c>
      <c r="I120" s="83">
        <v>53200</v>
      </c>
      <c r="J120" s="79">
        <v>51477.065432914736</v>
      </c>
      <c r="K120" s="100">
        <v>51477</v>
      </c>
      <c r="L120" s="48">
        <v>48904</v>
      </c>
      <c r="M120" s="48">
        <v>2573</v>
      </c>
      <c r="N120" s="48">
        <v>51477</v>
      </c>
      <c r="P120" s="94"/>
    </row>
    <row r="121" spans="1:16" ht="15" customHeight="1" x14ac:dyDescent="0.25">
      <c r="A121" s="50">
        <v>3654</v>
      </c>
      <c r="B121" s="51" t="s">
        <v>233</v>
      </c>
      <c r="C121" s="45">
        <v>322</v>
      </c>
      <c r="D121" s="76">
        <v>418.36039704339777</v>
      </c>
      <c r="E121" s="76">
        <v>0.76967132232307822</v>
      </c>
      <c r="F121" s="45">
        <v>128800</v>
      </c>
      <c r="G121" s="45">
        <v>0</v>
      </c>
      <c r="H121" s="45">
        <v>0</v>
      </c>
      <c r="I121" s="83">
        <v>128800</v>
      </c>
      <c r="J121" s="79">
        <v>124628.68473231989</v>
      </c>
      <c r="K121" s="100">
        <v>124629</v>
      </c>
      <c r="L121" s="48">
        <v>118400</v>
      </c>
      <c r="M121" s="48">
        <v>6229</v>
      </c>
      <c r="N121" s="48">
        <v>124629</v>
      </c>
      <c r="P121" s="94"/>
    </row>
    <row r="122" spans="1:16" ht="15" customHeight="1" x14ac:dyDescent="0.25">
      <c r="A122" s="50">
        <v>3990</v>
      </c>
      <c r="B122" s="51" t="s">
        <v>260</v>
      </c>
      <c r="C122" s="45">
        <v>598</v>
      </c>
      <c r="D122" s="76">
        <v>147.80045591378044</v>
      </c>
      <c r="E122" s="76">
        <v>4.0459956385306688</v>
      </c>
      <c r="F122" s="45">
        <v>239200</v>
      </c>
      <c r="G122" s="45">
        <v>0</v>
      </c>
      <c r="H122" s="45">
        <v>0</v>
      </c>
      <c r="I122" s="83">
        <v>239200</v>
      </c>
      <c r="J122" s="79">
        <v>231453.27164573694</v>
      </c>
      <c r="K122" s="100">
        <v>231453</v>
      </c>
      <c r="L122" s="48">
        <v>219887</v>
      </c>
      <c r="M122" s="48">
        <v>11566</v>
      </c>
      <c r="N122" s="48">
        <v>231453</v>
      </c>
      <c r="P122" s="94"/>
    </row>
    <row r="123" spans="1:16" ht="15" customHeight="1" x14ac:dyDescent="0.25">
      <c r="A123" s="52">
        <v>4011</v>
      </c>
      <c r="B123" s="53" t="s">
        <v>261</v>
      </c>
      <c r="C123" s="45">
        <v>86</v>
      </c>
      <c r="D123" s="76">
        <v>8.6837358954094661</v>
      </c>
      <c r="E123" s="76">
        <v>9.9035715774661774</v>
      </c>
      <c r="F123" s="45">
        <v>34400</v>
      </c>
      <c r="G123" s="45">
        <v>0</v>
      </c>
      <c r="H123" s="45">
        <v>0</v>
      </c>
      <c r="I123" s="83">
        <v>34400</v>
      </c>
      <c r="J123" s="79">
        <v>33285.92200925314</v>
      </c>
      <c r="K123" s="100">
        <v>33286</v>
      </c>
      <c r="L123" s="48">
        <v>31623</v>
      </c>
      <c r="M123" s="48">
        <v>1663</v>
      </c>
      <c r="N123" s="48">
        <v>33286</v>
      </c>
      <c r="P123" s="94"/>
    </row>
    <row r="124" spans="1:16" ht="15" customHeight="1" x14ac:dyDescent="0.25">
      <c r="A124" s="50">
        <v>4025</v>
      </c>
      <c r="B124" s="51" t="s">
        <v>263</v>
      </c>
      <c r="C124" s="45">
        <v>484</v>
      </c>
      <c r="D124" s="76">
        <v>61.774669479683197</v>
      </c>
      <c r="E124" s="76">
        <v>7.8349265819897367</v>
      </c>
      <c r="F124" s="45">
        <v>193600</v>
      </c>
      <c r="G124" s="45">
        <v>0</v>
      </c>
      <c r="H124" s="45">
        <v>0</v>
      </c>
      <c r="I124" s="83">
        <v>193600</v>
      </c>
      <c r="J124" s="79">
        <v>187330.07270323861</v>
      </c>
      <c r="K124" s="100">
        <v>187330</v>
      </c>
      <c r="L124" s="48">
        <v>177968</v>
      </c>
      <c r="M124" s="48">
        <v>9362</v>
      </c>
      <c r="N124" s="48">
        <v>187330</v>
      </c>
      <c r="P124" s="94"/>
    </row>
    <row r="125" spans="1:16" ht="15" customHeight="1" x14ac:dyDescent="0.25">
      <c r="A125" s="50">
        <v>4186</v>
      </c>
      <c r="B125" s="51" t="s">
        <v>274</v>
      </c>
      <c r="C125" s="45">
        <v>837</v>
      </c>
      <c r="D125" s="76">
        <v>288.18583057341891</v>
      </c>
      <c r="E125" s="76">
        <v>2.904375965794626</v>
      </c>
      <c r="F125" s="45">
        <v>0</v>
      </c>
      <c r="G125" s="45">
        <v>83700</v>
      </c>
      <c r="H125" s="45">
        <v>0</v>
      </c>
      <c r="I125" s="83">
        <v>83700</v>
      </c>
      <c r="J125" s="79">
        <v>80989.292795769987</v>
      </c>
      <c r="K125" s="100">
        <v>80989</v>
      </c>
      <c r="L125" s="48">
        <v>76666</v>
      </c>
      <c r="M125" s="48">
        <v>4323</v>
      </c>
      <c r="N125" s="48">
        <v>80989</v>
      </c>
      <c r="P125" s="94"/>
    </row>
    <row r="126" spans="1:16" ht="15" customHeight="1" x14ac:dyDescent="0.25">
      <c r="A126" s="50">
        <v>4207</v>
      </c>
      <c r="B126" s="51" t="s">
        <v>275</v>
      </c>
      <c r="C126" s="45">
        <v>484</v>
      </c>
      <c r="D126" s="76">
        <v>157.89790048234812</v>
      </c>
      <c r="E126" s="76">
        <v>3.0652719163552642</v>
      </c>
      <c r="F126" s="45">
        <v>193600</v>
      </c>
      <c r="G126" s="45">
        <v>0</v>
      </c>
      <c r="H126" s="45">
        <v>0</v>
      </c>
      <c r="I126" s="83">
        <v>193600</v>
      </c>
      <c r="J126" s="79">
        <v>187330.07270323861</v>
      </c>
      <c r="K126" s="100">
        <v>187330</v>
      </c>
      <c r="L126" s="48">
        <v>177968</v>
      </c>
      <c r="M126" s="48">
        <v>9362</v>
      </c>
      <c r="N126" s="48">
        <v>187330</v>
      </c>
      <c r="P126" s="94"/>
    </row>
    <row r="127" spans="1:16" ht="15" customHeight="1" x14ac:dyDescent="0.25">
      <c r="A127" s="50">
        <v>4228</v>
      </c>
      <c r="B127" s="51" t="s">
        <v>277</v>
      </c>
      <c r="C127" s="45">
        <v>854</v>
      </c>
      <c r="D127" s="76">
        <v>92.391129879476722</v>
      </c>
      <c r="E127" s="76">
        <v>9.2433115723775021</v>
      </c>
      <c r="F127" s="45">
        <v>0</v>
      </c>
      <c r="G127" s="45">
        <v>85400</v>
      </c>
      <c r="H127" s="45">
        <v>0</v>
      </c>
      <c r="I127" s="83">
        <v>85400</v>
      </c>
      <c r="J127" s="79">
        <v>82634.236615994712</v>
      </c>
      <c r="K127" s="100">
        <v>82634</v>
      </c>
      <c r="L127" s="48">
        <v>78505</v>
      </c>
      <c r="M127" s="48">
        <v>4129</v>
      </c>
      <c r="N127" s="48">
        <v>82634</v>
      </c>
      <c r="P127" s="94"/>
    </row>
    <row r="128" spans="1:16" ht="15" customHeight="1" x14ac:dyDescent="0.25">
      <c r="A128" s="50">
        <v>4235</v>
      </c>
      <c r="B128" s="51" t="s">
        <v>278</v>
      </c>
      <c r="C128" s="45">
        <v>167</v>
      </c>
      <c r="D128" s="76">
        <v>36.925360155136907</v>
      </c>
      <c r="E128" s="76">
        <v>4.5226369979432048</v>
      </c>
      <c r="F128" s="45">
        <v>66800</v>
      </c>
      <c r="G128" s="45">
        <v>0</v>
      </c>
      <c r="H128" s="45">
        <v>0</v>
      </c>
      <c r="I128" s="83">
        <v>66800</v>
      </c>
      <c r="J128" s="79">
        <v>64636.615994712491</v>
      </c>
      <c r="K128" s="100">
        <v>64637</v>
      </c>
      <c r="L128" s="48">
        <v>61406</v>
      </c>
      <c r="M128" s="48">
        <v>3231</v>
      </c>
      <c r="N128" s="48">
        <v>64637</v>
      </c>
      <c r="P128" s="94"/>
    </row>
    <row r="129" spans="1:16" ht="15" customHeight="1" x14ac:dyDescent="0.25">
      <c r="A129" s="50">
        <v>4151</v>
      </c>
      <c r="B129" s="51" t="s">
        <v>271</v>
      </c>
      <c r="C129" s="45">
        <v>845</v>
      </c>
      <c r="D129" s="76">
        <v>124.59616263561799</v>
      </c>
      <c r="E129" s="76">
        <v>6.7819103102814342</v>
      </c>
      <c r="F129" s="45">
        <v>0</v>
      </c>
      <c r="G129" s="45">
        <v>84500</v>
      </c>
      <c r="H129" s="45">
        <v>0</v>
      </c>
      <c r="I129" s="83">
        <v>84500</v>
      </c>
      <c r="J129" s="79">
        <v>81763.384005287502</v>
      </c>
      <c r="K129" s="100">
        <v>81763</v>
      </c>
      <c r="L129" s="48">
        <v>77678</v>
      </c>
      <c r="M129" s="48">
        <v>4085</v>
      </c>
      <c r="N129" s="48">
        <v>81763</v>
      </c>
      <c r="P129" s="94"/>
    </row>
    <row r="130" spans="1:16" ht="15" customHeight="1" x14ac:dyDescent="0.25">
      <c r="A130" s="50">
        <v>490</v>
      </c>
      <c r="B130" s="51" t="s">
        <v>37</v>
      </c>
      <c r="C130" s="45">
        <v>427</v>
      </c>
      <c r="D130" s="76">
        <v>114.8243596304617</v>
      </c>
      <c r="E130" s="76">
        <v>3.7187231121881332</v>
      </c>
      <c r="F130" s="45">
        <v>170800</v>
      </c>
      <c r="G130" s="45">
        <v>0</v>
      </c>
      <c r="H130" s="45">
        <v>0</v>
      </c>
      <c r="I130" s="83">
        <v>170800</v>
      </c>
      <c r="J130" s="79">
        <v>165268.47323198942</v>
      </c>
      <c r="K130" s="100">
        <v>165268</v>
      </c>
      <c r="L130" s="48">
        <v>157009</v>
      </c>
      <c r="M130" s="48">
        <v>8259</v>
      </c>
      <c r="N130" s="48">
        <v>165268</v>
      </c>
      <c r="P130" s="94"/>
    </row>
    <row r="131" spans="1:16" ht="15" customHeight="1" x14ac:dyDescent="0.25">
      <c r="A131" s="50">
        <v>4270</v>
      </c>
      <c r="B131" s="51" t="s">
        <v>280</v>
      </c>
      <c r="C131" s="45">
        <v>237</v>
      </c>
      <c r="D131" s="76">
        <v>81.148871055284701</v>
      </c>
      <c r="E131" s="76">
        <v>2.9205581903725784</v>
      </c>
      <c r="F131" s="45">
        <v>94800</v>
      </c>
      <c r="G131" s="45">
        <v>0</v>
      </c>
      <c r="H131" s="45">
        <v>0</v>
      </c>
      <c r="I131" s="83">
        <v>94800</v>
      </c>
      <c r="J131" s="79">
        <v>91729.808327825507</v>
      </c>
      <c r="K131" s="100">
        <v>91730</v>
      </c>
      <c r="L131" s="48">
        <v>87145</v>
      </c>
      <c r="M131" s="48">
        <v>4585</v>
      </c>
      <c r="N131" s="48">
        <v>91730</v>
      </c>
      <c r="P131" s="94"/>
    </row>
    <row r="132" spans="1:16" ht="15" customHeight="1" x14ac:dyDescent="0.25">
      <c r="A132" s="50">
        <v>4330</v>
      </c>
      <c r="B132" s="51" t="s">
        <v>283</v>
      </c>
      <c r="C132" s="45">
        <v>104</v>
      </c>
      <c r="D132" s="76">
        <v>108.28333490689204</v>
      </c>
      <c r="E132" s="76">
        <v>0.96044326755751397</v>
      </c>
      <c r="F132" s="45">
        <v>41600</v>
      </c>
      <c r="G132" s="45">
        <v>0</v>
      </c>
      <c r="H132" s="45">
        <v>0</v>
      </c>
      <c r="I132" s="83">
        <v>41600</v>
      </c>
      <c r="J132" s="79">
        <v>40252.742894910771</v>
      </c>
      <c r="K132" s="100">
        <v>40253</v>
      </c>
      <c r="L132" s="48">
        <v>38241</v>
      </c>
      <c r="M132" s="48">
        <v>2012</v>
      </c>
      <c r="N132" s="48">
        <v>40253</v>
      </c>
      <c r="P132" s="94"/>
    </row>
    <row r="133" spans="1:16" ht="15" customHeight="1" x14ac:dyDescent="0.25">
      <c r="A133" s="50">
        <v>4347</v>
      </c>
      <c r="B133" s="51" t="s">
        <v>284</v>
      </c>
      <c r="C133" s="45">
        <v>745</v>
      </c>
      <c r="D133" s="76">
        <v>586.3323642268457</v>
      </c>
      <c r="E133" s="76">
        <v>1.2706104002673941</v>
      </c>
      <c r="F133" s="45">
        <v>298000</v>
      </c>
      <c r="G133" s="45">
        <v>0</v>
      </c>
      <c r="H133" s="45">
        <v>0</v>
      </c>
      <c r="I133" s="83">
        <v>298000</v>
      </c>
      <c r="J133" s="79">
        <v>288348.97554527427</v>
      </c>
      <c r="K133" s="100">
        <v>288349</v>
      </c>
      <c r="L133" s="48">
        <v>273942</v>
      </c>
      <c r="M133" s="48">
        <v>14407</v>
      </c>
      <c r="N133" s="48">
        <v>288349</v>
      </c>
      <c r="P133" s="94"/>
    </row>
    <row r="134" spans="1:16" ht="15" customHeight="1" x14ac:dyDescent="0.25">
      <c r="A134" s="50">
        <v>4368</v>
      </c>
      <c r="B134" s="51" t="s">
        <v>285</v>
      </c>
      <c r="C134" s="45">
        <v>536</v>
      </c>
      <c r="D134" s="76">
        <v>367.12189183385266</v>
      </c>
      <c r="E134" s="76">
        <v>1.4600055510788663</v>
      </c>
      <c r="F134" s="45">
        <v>214400</v>
      </c>
      <c r="G134" s="45">
        <v>0</v>
      </c>
      <c r="H134" s="45">
        <v>0</v>
      </c>
      <c r="I134" s="83">
        <v>214400</v>
      </c>
      <c r="J134" s="79">
        <v>207456.44415069398</v>
      </c>
      <c r="K134" s="100">
        <v>207456</v>
      </c>
      <c r="L134" s="48">
        <v>197089</v>
      </c>
      <c r="M134" s="48">
        <v>10367</v>
      </c>
      <c r="N134" s="48">
        <v>207456</v>
      </c>
      <c r="P134" s="94"/>
    </row>
    <row r="135" spans="1:16" ht="15" customHeight="1" x14ac:dyDescent="0.25">
      <c r="A135" s="50">
        <v>4459</v>
      </c>
      <c r="B135" s="51" t="s">
        <v>288</v>
      </c>
      <c r="C135" s="45">
        <v>256</v>
      </c>
      <c r="D135" s="76">
        <v>82.850243789198359</v>
      </c>
      <c r="E135" s="76">
        <v>3.0899124527787585</v>
      </c>
      <c r="F135" s="45">
        <v>102400</v>
      </c>
      <c r="G135" s="45">
        <v>0</v>
      </c>
      <c r="H135" s="45">
        <v>0</v>
      </c>
      <c r="I135" s="83">
        <v>102400</v>
      </c>
      <c r="J135" s="79">
        <v>99083.674818241896</v>
      </c>
      <c r="K135" s="100">
        <v>99084</v>
      </c>
      <c r="L135" s="48">
        <v>94132</v>
      </c>
      <c r="M135" s="48">
        <v>4952</v>
      </c>
      <c r="N135" s="48">
        <v>99084</v>
      </c>
      <c r="P135" s="94"/>
    </row>
    <row r="136" spans="1:16" ht="15" customHeight="1" x14ac:dyDescent="0.25">
      <c r="A136" s="50">
        <v>4508</v>
      </c>
      <c r="B136" s="51" t="s">
        <v>291</v>
      </c>
      <c r="C136" s="45">
        <v>419</v>
      </c>
      <c r="D136" s="76">
        <v>60.940648147126659</v>
      </c>
      <c r="E136" s="76">
        <v>6.8755422323114193</v>
      </c>
      <c r="F136" s="45">
        <v>167600</v>
      </c>
      <c r="G136" s="45">
        <v>0</v>
      </c>
      <c r="H136" s="45">
        <v>0</v>
      </c>
      <c r="I136" s="83">
        <v>167600</v>
      </c>
      <c r="J136" s="79">
        <v>162172.10839391936</v>
      </c>
      <c r="K136" s="100">
        <v>162172</v>
      </c>
      <c r="L136" s="48">
        <v>154068</v>
      </c>
      <c r="M136" s="48">
        <v>8104</v>
      </c>
      <c r="N136" s="48">
        <v>162172</v>
      </c>
      <c r="P136" s="94"/>
    </row>
    <row r="137" spans="1:16" ht="15" customHeight="1" x14ac:dyDescent="0.25">
      <c r="A137" s="50">
        <v>4529</v>
      </c>
      <c r="B137" s="51" t="s">
        <v>294</v>
      </c>
      <c r="C137" s="45">
        <v>294</v>
      </c>
      <c r="D137" s="76">
        <v>64.965033098103234</v>
      </c>
      <c r="E137" s="76">
        <v>4.5255114325275985</v>
      </c>
      <c r="F137" s="45">
        <v>117600</v>
      </c>
      <c r="G137" s="45">
        <v>0</v>
      </c>
      <c r="H137" s="45">
        <v>0</v>
      </c>
      <c r="I137" s="83">
        <v>117600</v>
      </c>
      <c r="J137" s="79">
        <v>113791.40779907469</v>
      </c>
      <c r="K137" s="100">
        <v>113791</v>
      </c>
      <c r="L137" s="48">
        <v>108105</v>
      </c>
      <c r="M137" s="48">
        <v>5686</v>
      </c>
      <c r="N137" s="48">
        <v>113791</v>
      </c>
      <c r="P137" s="94"/>
    </row>
    <row r="138" spans="1:16" ht="15" customHeight="1" x14ac:dyDescent="0.25">
      <c r="A138" s="50">
        <v>4557</v>
      </c>
      <c r="B138" s="51" t="s">
        <v>297</v>
      </c>
      <c r="C138" s="45">
        <v>311</v>
      </c>
      <c r="D138" s="76">
        <v>88.635998589424517</v>
      </c>
      <c r="E138" s="76">
        <v>3.5087323993561523</v>
      </c>
      <c r="F138" s="45">
        <v>124400</v>
      </c>
      <c r="G138" s="45">
        <v>0</v>
      </c>
      <c r="H138" s="45">
        <v>0</v>
      </c>
      <c r="I138" s="83">
        <v>124400</v>
      </c>
      <c r="J138" s="79">
        <v>120371.18307997356</v>
      </c>
      <c r="K138" s="100">
        <v>120371</v>
      </c>
      <c r="L138" s="48">
        <v>114356</v>
      </c>
      <c r="M138" s="48">
        <v>6015</v>
      </c>
      <c r="N138" s="48">
        <v>120371</v>
      </c>
      <c r="P138" s="94"/>
    </row>
    <row r="139" spans="1:16" ht="15" customHeight="1" x14ac:dyDescent="0.25">
      <c r="A139" s="50">
        <v>4571</v>
      </c>
      <c r="B139" s="51" t="s">
        <v>298</v>
      </c>
      <c r="C139" s="45">
        <v>358</v>
      </c>
      <c r="D139" s="76">
        <v>418.53284164441379</v>
      </c>
      <c r="E139" s="76">
        <v>0.85536895645612776</v>
      </c>
      <c r="F139" s="45">
        <v>143200</v>
      </c>
      <c r="G139" s="45">
        <v>0</v>
      </c>
      <c r="H139" s="45">
        <v>0</v>
      </c>
      <c r="I139" s="83">
        <v>143200</v>
      </c>
      <c r="J139" s="79">
        <v>138562.32650363515</v>
      </c>
      <c r="K139" s="100">
        <v>138562</v>
      </c>
      <c r="L139" s="48">
        <v>131638</v>
      </c>
      <c r="M139" s="48">
        <v>6924</v>
      </c>
      <c r="N139" s="48">
        <v>138562</v>
      </c>
      <c r="P139" s="94"/>
    </row>
    <row r="140" spans="1:16" ht="15" customHeight="1" x14ac:dyDescent="0.25">
      <c r="A140" s="50">
        <v>4606</v>
      </c>
      <c r="B140" s="51" t="s">
        <v>300</v>
      </c>
      <c r="C140" s="45">
        <v>357</v>
      </c>
      <c r="D140" s="76">
        <v>90.600574413311449</v>
      </c>
      <c r="E140" s="76">
        <v>3.9403723686275871</v>
      </c>
      <c r="F140" s="45">
        <v>142800</v>
      </c>
      <c r="G140" s="45">
        <v>0</v>
      </c>
      <c r="H140" s="45">
        <v>0</v>
      </c>
      <c r="I140" s="83">
        <v>142800</v>
      </c>
      <c r="J140" s="79">
        <v>138175.2808988764</v>
      </c>
      <c r="K140" s="100">
        <v>138175</v>
      </c>
      <c r="L140" s="48">
        <v>131270</v>
      </c>
      <c r="M140" s="48">
        <v>6905</v>
      </c>
      <c r="N140" s="48">
        <v>138175</v>
      </c>
      <c r="P140" s="94"/>
    </row>
    <row r="141" spans="1:16" ht="15" customHeight="1" x14ac:dyDescent="0.25">
      <c r="A141" s="50">
        <v>4634</v>
      </c>
      <c r="B141" s="51" t="s">
        <v>304</v>
      </c>
      <c r="C141" s="45">
        <v>506</v>
      </c>
      <c r="D141" s="76">
        <v>60.136294860640398</v>
      </c>
      <c r="E141" s="76">
        <v>8.4142197515261348</v>
      </c>
      <c r="F141" s="45">
        <v>202400</v>
      </c>
      <c r="G141" s="45">
        <v>0</v>
      </c>
      <c r="H141" s="45">
        <v>0</v>
      </c>
      <c r="I141" s="83">
        <v>202400</v>
      </c>
      <c r="J141" s="79">
        <v>195845.07600793126</v>
      </c>
      <c r="K141" s="100">
        <v>195845</v>
      </c>
      <c r="L141" s="48">
        <v>186058</v>
      </c>
      <c r="M141" s="48">
        <v>9787</v>
      </c>
      <c r="N141" s="48">
        <v>195845</v>
      </c>
      <c r="P141" s="94"/>
    </row>
    <row r="142" spans="1:16" ht="15" customHeight="1" x14ac:dyDescent="0.25">
      <c r="A142" s="50">
        <v>4641</v>
      </c>
      <c r="B142" s="51" t="s">
        <v>305</v>
      </c>
      <c r="C142" s="45">
        <v>783</v>
      </c>
      <c r="D142" s="76">
        <v>91.432327363782292</v>
      </c>
      <c r="E142" s="76">
        <v>8.5637106981283946</v>
      </c>
      <c r="F142" s="45">
        <v>0</v>
      </c>
      <c r="G142" s="45">
        <v>78300</v>
      </c>
      <c r="H142" s="45">
        <v>0</v>
      </c>
      <c r="I142" s="83">
        <v>78300</v>
      </c>
      <c r="J142" s="79">
        <v>75764.177131526769</v>
      </c>
      <c r="K142" s="100">
        <v>75764</v>
      </c>
      <c r="L142" s="48">
        <v>71978</v>
      </c>
      <c r="M142" s="48">
        <v>3786</v>
      </c>
      <c r="N142" s="48">
        <v>75764</v>
      </c>
      <c r="P142" s="94"/>
    </row>
    <row r="143" spans="1:16" ht="15" customHeight="1" x14ac:dyDescent="0.25">
      <c r="A143" s="50">
        <v>4760</v>
      </c>
      <c r="B143" s="51" t="s">
        <v>309</v>
      </c>
      <c r="C143" s="45">
        <v>608</v>
      </c>
      <c r="D143" s="76">
        <v>111.52848501977975</v>
      </c>
      <c r="E143" s="76">
        <v>5.4515220922454946</v>
      </c>
      <c r="F143" s="45">
        <v>243200</v>
      </c>
      <c r="G143" s="45">
        <v>0</v>
      </c>
      <c r="H143" s="45">
        <v>0</v>
      </c>
      <c r="I143" s="83">
        <v>243200</v>
      </c>
      <c r="J143" s="79">
        <v>235323.7276933245</v>
      </c>
      <c r="K143" s="100">
        <v>235324</v>
      </c>
      <c r="L143" s="48">
        <v>223564</v>
      </c>
      <c r="M143" s="48">
        <v>11760</v>
      </c>
      <c r="N143" s="48">
        <v>235324</v>
      </c>
      <c r="P143" s="94"/>
    </row>
    <row r="144" spans="1:16" ht="15" customHeight="1" x14ac:dyDescent="0.25">
      <c r="A144" s="50">
        <v>4795</v>
      </c>
      <c r="B144" s="51" t="s">
        <v>311</v>
      </c>
      <c r="C144" s="45">
        <v>481</v>
      </c>
      <c r="D144" s="76">
        <v>282.56500584560337</v>
      </c>
      <c r="E144" s="76">
        <v>1.7022631608629686</v>
      </c>
      <c r="F144" s="45">
        <v>192400</v>
      </c>
      <c r="G144" s="45">
        <v>0</v>
      </c>
      <c r="H144" s="45">
        <v>0</v>
      </c>
      <c r="I144" s="83">
        <v>192400</v>
      </c>
      <c r="J144" s="79">
        <v>186168.93588896233</v>
      </c>
      <c r="K144" s="100">
        <v>186169</v>
      </c>
      <c r="L144" s="48">
        <v>176865</v>
      </c>
      <c r="M144" s="48">
        <v>9304</v>
      </c>
      <c r="N144" s="48">
        <v>186169</v>
      </c>
      <c r="P144" s="94"/>
    </row>
    <row r="145" spans="1:16" ht="15" customHeight="1" x14ac:dyDescent="0.25">
      <c r="A145" s="50">
        <v>4865</v>
      </c>
      <c r="B145" s="51" t="s">
        <v>314</v>
      </c>
      <c r="C145" s="45">
        <v>403</v>
      </c>
      <c r="D145" s="76">
        <v>75.458981389008898</v>
      </c>
      <c r="E145" s="76">
        <v>5.3406498813234657</v>
      </c>
      <c r="F145" s="45">
        <v>161200</v>
      </c>
      <c r="G145" s="45">
        <v>0</v>
      </c>
      <c r="H145" s="45">
        <v>0</v>
      </c>
      <c r="I145" s="83">
        <v>161200</v>
      </c>
      <c r="J145" s="79">
        <v>155979.37871777924</v>
      </c>
      <c r="K145" s="100">
        <v>155979</v>
      </c>
      <c r="L145" s="48">
        <v>148185</v>
      </c>
      <c r="M145" s="48">
        <v>7794</v>
      </c>
      <c r="N145" s="48">
        <v>155979</v>
      </c>
      <c r="P145" s="94"/>
    </row>
    <row r="146" spans="1:16" ht="15" customHeight="1" x14ac:dyDescent="0.25">
      <c r="A146" s="50">
        <v>4904</v>
      </c>
      <c r="B146" s="51" t="s">
        <v>317</v>
      </c>
      <c r="C146" s="45">
        <v>541</v>
      </c>
      <c r="D146" s="76">
        <v>209.81679724936583</v>
      </c>
      <c r="E146" s="76">
        <v>2.5784398918120228</v>
      </c>
      <c r="F146" s="45">
        <v>216400</v>
      </c>
      <c r="G146" s="45">
        <v>0</v>
      </c>
      <c r="H146" s="45">
        <v>0</v>
      </c>
      <c r="I146" s="83">
        <v>216400</v>
      </c>
      <c r="J146" s="79">
        <v>209391.67217448776</v>
      </c>
      <c r="K146" s="100">
        <v>209392</v>
      </c>
      <c r="L146" s="48">
        <v>198927</v>
      </c>
      <c r="M146" s="48">
        <v>10465</v>
      </c>
      <c r="N146" s="48">
        <v>209392</v>
      </c>
      <c r="P146" s="94"/>
    </row>
    <row r="147" spans="1:16" ht="15" customHeight="1" x14ac:dyDescent="0.25">
      <c r="A147" s="50">
        <v>3850</v>
      </c>
      <c r="B147" s="51" t="s">
        <v>243</v>
      </c>
      <c r="C147" s="45">
        <v>683</v>
      </c>
      <c r="D147" s="76">
        <v>198.66376975549773</v>
      </c>
      <c r="E147" s="76">
        <v>3.4379695947609945</v>
      </c>
      <c r="F147" s="45">
        <v>273200</v>
      </c>
      <c r="G147" s="45">
        <v>0</v>
      </c>
      <c r="H147" s="45"/>
      <c r="I147" s="83">
        <v>273200</v>
      </c>
      <c r="J147" s="79">
        <v>264352.14805023134</v>
      </c>
      <c r="K147" s="100">
        <v>264352</v>
      </c>
      <c r="L147" s="48">
        <v>251141</v>
      </c>
      <c r="M147" s="48">
        <v>13211</v>
      </c>
      <c r="N147" s="48">
        <v>264352</v>
      </c>
      <c r="P147" s="94"/>
    </row>
    <row r="148" spans="1:16" ht="15" customHeight="1" x14ac:dyDescent="0.25">
      <c r="A148" s="50">
        <v>4956</v>
      </c>
      <c r="B148" s="51" t="s">
        <v>318</v>
      </c>
      <c r="C148" s="45">
        <v>834</v>
      </c>
      <c r="D148" s="76">
        <v>129.10374020798167</v>
      </c>
      <c r="E148" s="76">
        <v>6.459921290091633</v>
      </c>
      <c r="F148" s="45">
        <v>0</v>
      </c>
      <c r="G148" s="45">
        <v>83400</v>
      </c>
      <c r="H148" s="45">
        <v>0</v>
      </c>
      <c r="I148" s="83">
        <v>83400</v>
      </c>
      <c r="J148" s="79">
        <v>80699.008592200917</v>
      </c>
      <c r="K148" s="100">
        <v>80699</v>
      </c>
      <c r="L148" s="48">
        <v>76666</v>
      </c>
      <c r="M148" s="48">
        <v>4033</v>
      </c>
      <c r="N148" s="48">
        <v>80699</v>
      </c>
      <c r="P148" s="94"/>
    </row>
    <row r="149" spans="1:16" ht="15" customHeight="1" x14ac:dyDescent="0.25">
      <c r="A149" s="50">
        <v>4963</v>
      </c>
      <c r="B149" s="51" t="s">
        <v>319</v>
      </c>
      <c r="C149" s="45">
        <v>512</v>
      </c>
      <c r="D149" s="76">
        <v>154.66029266788732</v>
      </c>
      <c r="E149" s="76">
        <v>3.3104812564880683</v>
      </c>
      <c r="F149" s="45">
        <v>204800</v>
      </c>
      <c r="G149" s="45">
        <v>0</v>
      </c>
      <c r="H149" s="45">
        <v>0</v>
      </c>
      <c r="I149" s="83">
        <v>204800</v>
      </c>
      <c r="J149" s="79">
        <v>198167.34963648379</v>
      </c>
      <c r="K149" s="100">
        <v>198167</v>
      </c>
      <c r="L149" s="48">
        <v>188264</v>
      </c>
      <c r="M149" s="48">
        <v>9903</v>
      </c>
      <c r="N149" s="48">
        <v>198167</v>
      </c>
      <c r="P149" s="94"/>
    </row>
    <row r="150" spans="1:16" ht="15" customHeight="1" x14ac:dyDescent="0.25">
      <c r="A150" s="50">
        <v>1673</v>
      </c>
      <c r="B150" s="51" t="s">
        <v>105</v>
      </c>
      <c r="C150" s="45">
        <v>557</v>
      </c>
      <c r="D150" s="76">
        <v>118.772109582876</v>
      </c>
      <c r="E150" s="76">
        <v>4.6896531682073084</v>
      </c>
      <c r="F150" s="45">
        <v>222800</v>
      </c>
      <c r="G150" s="45">
        <v>0</v>
      </c>
      <c r="H150" s="45">
        <v>0</v>
      </c>
      <c r="I150" s="83">
        <v>222800</v>
      </c>
      <c r="J150" s="79">
        <v>215584.40185062788</v>
      </c>
      <c r="K150" s="100">
        <v>215584</v>
      </c>
      <c r="L150" s="48">
        <v>204811</v>
      </c>
      <c r="M150" s="48">
        <v>10773</v>
      </c>
      <c r="N150" s="48">
        <v>215584</v>
      </c>
      <c r="P150" s="94"/>
    </row>
    <row r="151" spans="1:16" ht="15" customHeight="1" x14ac:dyDescent="0.25">
      <c r="A151" s="50">
        <v>5124</v>
      </c>
      <c r="B151" s="51" t="s">
        <v>326</v>
      </c>
      <c r="C151" s="45">
        <v>229</v>
      </c>
      <c r="D151" s="76">
        <v>120.42766197575847</v>
      </c>
      <c r="E151" s="76">
        <v>1.9015564716858544</v>
      </c>
      <c r="F151" s="45">
        <v>91600</v>
      </c>
      <c r="G151" s="45">
        <v>0</v>
      </c>
      <c r="H151" s="45">
        <v>0</v>
      </c>
      <c r="I151" s="83">
        <v>91600</v>
      </c>
      <c r="J151" s="79">
        <v>88633.443489755446</v>
      </c>
      <c r="K151" s="100">
        <v>88633</v>
      </c>
      <c r="L151" s="48">
        <v>84204</v>
      </c>
      <c r="M151" s="48">
        <v>4429</v>
      </c>
      <c r="N151" s="48">
        <v>88633</v>
      </c>
      <c r="P151" s="94"/>
    </row>
    <row r="152" spans="1:16" ht="15" customHeight="1" x14ac:dyDescent="0.25">
      <c r="A152" s="50">
        <v>5130</v>
      </c>
      <c r="B152" s="51" t="s">
        <v>327</v>
      </c>
      <c r="C152" s="45">
        <v>534</v>
      </c>
      <c r="D152" s="76">
        <v>117.31644470177835</v>
      </c>
      <c r="E152" s="76">
        <v>4.551791535768432</v>
      </c>
      <c r="F152" s="45">
        <v>213600</v>
      </c>
      <c r="G152" s="45">
        <v>0</v>
      </c>
      <c r="H152" s="45">
        <v>0</v>
      </c>
      <c r="I152" s="83">
        <v>213600</v>
      </c>
      <c r="J152" s="79">
        <v>206682.35294117648</v>
      </c>
      <c r="K152" s="100">
        <v>206682</v>
      </c>
      <c r="L152" s="48">
        <v>196354</v>
      </c>
      <c r="M152" s="48">
        <v>10328</v>
      </c>
      <c r="N152" s="48">
        <v>206682</v>
      </c>
      <c r="P152" s="94"/>
    </row>
    <row r="153" spans="1:16" ht="15" customHeight="1" x14ac:dyDescent="0.25">
      <c r="A153" s="50">
        <v>5306</v>
      </c>
      <c r="B153" s="51" t="s">
        <v>333</v>
      </c>
      <c r="C153" s="45">
        <v>546</v>
      </c>
      <c r="D153" s="76">
        <v>156.04365598918898</v>
      </c>
      <c r="E153" s="76">
        <v>3.499020812725818</v>
      </c>
      <c r="F153" s="45">
        <v>218400</v>
      </c>
      <c r="G153" s="45">
        <v>0</v>
      </c>
      <c r="H153" s="45">
        <v>0</v>
      </c>
      <c r="I153" s="83">
        <v>218400</v>
      </c>
      <c r="J153" s="79">
        <v>211326.90019828154</v>
      </c>
      <c r="K153" s="100">
        <v>211327</v>
      </c>
      <c r="L153" s="48">
        <v>200766</v>
      </c>
      <c r="M153" s="48">
        <v>10561</v>
      </c>
      <c r="N153" s="48">
        <v>211327</v>
      </c>
      <c r="P153" s="94"/>
    </row>
    <row r="154" spans="1:16" ht="15" customHeight="1" x14ac:dyDescent="0.25">
      <c r="A154" s="50">
        <v>5348</v>
      </c>
      <c r="B154" s="51" t="s">
        <v>334</v>
      </c>
      <c r="C154" s="45">
        <v>711</v>
      </c>
      <c r="D154" s="76">
        <v>109.15230510998185</v>
      </c>
      <c r="E154" s="76">
        <v>6.513834034779169</v>
      </c>
      <c r="F154" s="45">
        <v>284400</v>
      </c>
      <c r="G154" s="45">
        <v>0</v>
      </c>
      <c r="H154" s="45">
        <v>0</v>
      </c>
      <c r="I154" s="83">
        <v>284400</v>
      </c>
      <c r="J154" s="79">
        <v>275189.42498347652</v>
      </c>
      <c r="K154" s="100">
        <v>275189</v>
      </c>
      <c r="L154" s="48">
        <v>261437</v>
      </c>
      <c r="M154" s="48">
        <v>13752</v>
      </c>
      <c r="N154" s="48">
        <v>275189</v>
      </c>
      <c r="P154" s="94"/>
    </row>
    <row r="155" spans="1:16" ht="15" customHeight="1" x14ac:dyDescent="0.25">
      <c r="A155" s="50">
        <v>5362</v>
      </c>
      <c r="B155" s="51" t="s">
        <v>336</v>
      </c>
      <c r="C155" s="45">
        <v>330</v>
      </c>
      <c r="D155" s="76">
        <v>95.665242137613674</v>
      </c>
      <c r="E155" s="76">
        <v>3.4495287172879121</v>
      </c>
      <c r="F155" s="45">
        <v>132000</v>
      </c>
      <c r="G155" s="45">
        <v>0</v>
      </c>
      <c r="H155" s="45">
        <v>0</v>
      </c>
      <c r="I155" s="83">
        <v>132000</v>
      </c>
      <c r="J155" s="79">
        <v>127725.04957038995</v>
      </c>
      <c r="K155" s="100">
        <v>127725</v>
      </c>
      <c r="L155" s="48">
        <v>121343</v>
      </c>
      <c r="M155" s="48">
        <v>6382</v>
      </c>
      <c r="N155" s="48">
        <v>127725</v>
      </c>
      <c r="P155" s="94"/>
    </row>
    <row r="156" spans="1:16" ht="15" customHeight="1" x14ac:dyDescent="0.25">
      <c r="A156" s="50">
        <v>5376</v>
      </c>
      <c r="B156" s="51" t="s">
        <v>338</v>
      </c>
      <c r="C156" s="45">
        <v>438</v>
      </c>
      <c r="D156" s="76">
        <v>110.40446725081112</v>
      </c>
      <c r="E156" s="76">
        <v>3.9672307734158472</v>
      </c>
      <c r="F156" s="45">
        <v>175200</v>
      </c>
      <c r="G156" s="45">
        <v>0</v>
      </c>
      <c r="H156" s="45">
        <v>0</v>
      </c>
      <c r="I156" s="83">
        <v>175200</v>
      </c>
      <c r="J156" s="79">
        <v>169525.97488433574</v>
      </c>
      <c r="K156" s="100">
        <v>169526</v>
      </c>
      <c r="L156" s="48">
        <v>161054</v>
      </c>
      <c r="M156" s="48">
        <v>8472</v>
      </c>
      <c r="N156" s="48">
        <v>169526</v>
      </c>
      <c r="P156" s="94"/>
    </row>
    <row r="157" spans="1:16" ht="15" customHeight="1" x14ac:dyDescent="0.25">
      <c r="A157" s="50">
        <v>5397</v>
      </c>
      <c r="B157" s="51" t="s">
        <v>340</v>
      </c>
      <c r="C157" s="45">
        <v>316</v>
      </c>
      <c r="D157" s="76">
        <v>159.00260253701188</v>
      </c>
      <c r="E157" s="76">
        <v>1.9873888537544095</v>
      </c>
      <c r="F157" s="45">
        <v>126400</v>
      </c>
      <c r="G157" s="45">
        <v>0</v>
      </c>
      <c r="H157" s="45">
        <v>0</v>
      </c>
      <c r="I157" s="83">
        <v>126400</v>
      </c>
      <c r="J157" s="79">
        <v>122306.41110376734</v>
      </c>
      <c r="K157" s="100">
        <v>122306</v>
      </c>
      <c r="L157" s="48">
        <v>116195</v>
      </c>
      <c r="M157" s="48">
        <v>6111</v>
      </c>
      <c r="N157" s="48">
        <v>122306</v>
      </c>
      <c r="P157" s="94"/>
    </row>
    <row r="158" spans="1:16" ht="15" customHeight="1" x14ac:dyDescent="0.25">
      <c r="A158" s="50">
        <v>4522</v>
      </c>
      <c r="B158" s="51" t="s">
        <v>293</v>
      </c>
      <c r="C158" s="45">
        <v>186</v>
      </c>
      <c r="D158" s="76">
        <v>290.83813123721399</v>
      </c>
      <c r="E158" s="76">
        <v>0.63953099687707149</v>
      </c>
      <c r="F158" s="45">
        <v>74400</v>
      </c>
      <c r="G158" s="45">
        <v>0</v>
      </c>
      <c r="H158" s="45">
        <v>0</v>
      </c>
      <c r="I158" s="83">
        <v>74400</v>
      </c>
      <c r="J158" s="79">
        <v>71990.482485128887</v>
      </c>
      <c r="K158" s="100">
        <v>71990</v>
      </c>
      <c r="L158" s="48">
        <v>68392</v>
      </c>
      <c r="M158" s="48">
        <v>3598</v>
      </c>
      <c r="N158" s="48">
        <v>71990</v>
      </c>
      <c r="P158" s="94"/>
    </row>
    <row r="159" spans="1:16" ht="15" customHeight="1" x14ac:dyDescent="0.25">
      <c r="A159" s="50">
        <v>2485</v>
      </c>
      <c r="B159" s="51" t="s">
        <v>152</v>
      </c>
      <c r="C159" s="45">
        <v>525</v>
      </c>
      <c r="D159" s="76">
        <v>56.924371166519386</v>
      </c>
      <c r="E159" s="76">
        <v>9.2227632776870063</v>
      </c>
      <c r="F159" s="45">
        <v>210000</v>
      </c>
      <c r="G159" s="45">
        <v>0</v>
      </c>
      <c r="H159" s="45">
        <v>0</v>
      </c>
      <c r="I159" s="83">
        <v>210000</v>
      </c>
      <c r="J159" s="79">
        <v>203198.94249834763</v>
      </c>
      <c r="K159" s="100">
        <v>203199</v>
      </c>
      <c r="L159" s="48">
        <v>193045</v>
      </c>
      <c r="M159" s="48">
        <v>10154</v>
      </c>
      <c r="N159" s="48">
        <v>203199</v>
      </c>
      <c r="P159" s="94"/>
    </row>
    <row r="160" spans="1:16" ht="15" customHeight="1" x14ac:dyDescent="0.25">
      <c r="A160" s="50">
        <v>5467</v>
      </c>
      <c r="B160" s="51" t="s">
        <v>345</v>
      </c>
      <c r="C160" s="45">
        <v>649</v>
      </c>
      <c r="D160" s="76">
        <v>80.197400993089772</v>
      </c>
      <c r="E160" s="76">
        <v>8.0925315778739666</v>
      </c>
      <c r="F160" s="45">
        <v>259600</v>
      </c>
      <c r="G160" s="45">
        <v>0</v>
      </c>
      <c r="H160" s="45">
        <v>0</v>
      </c>
      <c r="I160" s="83">
        <v>259600</v>
      </c>
      <c r="J160" s="79">
        <v>251192.59748843356</v>
      </c>
      <c r="K160" s="100">
        <v>251193</v>
      </c>
      <c r="L160" s="48">
        <v>238640</v>
      </c>
      <c r="M160" s="48">
        <v>12553</v>
      </c>
      <c r="N160" s="48">
        <v>251193</v>
      </c>
      <c r="P160" s="94"/>
    </row>
    <row r="161" spans="1:16" ht="15" customHeight="1" x14ac:dyDescent="0.25">
      <c r="A161" s="50">
        <v>5586</v>
      </c>
      <c r="B161" s="51" t="s">
        <v>348</v>
      </c>
      <c r="C161" s="45">
        <v>708</v>
      </c>
      <c r="D161" s="76">
        <v>109.27802427291206</v>
      </c>
      <c r="E161" s="76">
        <v>6.4788872667740911</v>
      </c>
      <c r="F161" s="45">
        <v>283200</v>
      </c>
      <c r="G161" s="45">
        <v>0</v>
      </c>
      <c r="H161" s="45">
        <v>0</v>
      </c>
      <c r="I161" s="83">
        <v>283200</v>
      </c>
      <c r="J161" s="79">
        <v>274028.28816920024</v>
      </c>
      <c r="K161" s="100">
        <v>274028</v>
      </c>
      <c r="L161" s="48">
        <v>260334</v>
      </c>
      <c r="M161" s="48">
        <v>13694</v>
      </c>
      <c r="N161" s="48">
        <v>274028</v>
      </c>
      <c r="P161" s="94"/>
    </row>
    <row r="162" spans="1:16" ht="15" customHeight="1" x14ac:dyDescent="0.25">
      <c r="A162" s="50">
        <v>5614</v>
      </c>
      <c r="B162" s="51" t="s">
        <v>351</v>
      </c>
      <c r="C162" s="45">
        <v>239</v>
      </c>
      <c r="D162" s="76">
        <v>27.292958528681709</v>
      </c>
      <c r="E162" s="76">
        <v>8.7568373999776874</v>
      </c>
      <c r="F162" s="45">
        <v>95600</v>
      </c>
      <c r="G162" s="45">
        <v>0</v>
      </c>
      <c r="H162" s="45">
        <v>0</v>
      </c>
      <c r="I162" s="83">
        <v>95600</v>
      </c>
      <c r="J162" s="79">
        <v>92503.899537343023</v>
      </c>
      <c r="K162" s="100">
        <v>92504</v>
      </c>
      <c r="L162" s="48">
        <v>87881</v>
      </c>
      <c r="M162" s="48">
        <v>4623</v>
      </c>
      <c r="N162" s="48">
        <v>92504</v>
      </c>
      <c r="P162" s="94"/>
    </row>
    <row r="163" spans="1:16" ht="15" customHeight="1" x14ac:dyDescent="0.25">
      <c r="A163" s="50">
        <v>5628</v>
      </c>
      <c r="B163" s="51" t="s">
        <v>353</v>
      </c>
      <c r="C163" s="45">
        <v>851</v>
      </c>
      <c r="D163" s="76">
        <v>115.86677655438251</v>
      </c>
      <c r="E163" s="76">
        <v>7.3446420562203167</v>
      </c>
      <c r="F163" s="45">
        <v>0</v>
      </c>
      <c r="G163" s="45">
        <v>85100</v>
      </c>
      <c r="H163" s="45">
        <v>0</v>
      </c>
      <c r="I163" s="83">
        <v>85100</v>
      </c>
      <c r="J163" s="79">
        <v>82343.952412425642</v>
      </c>
      <c r="K163" s="100">
        <v>82344</v>
      </c>
      <c r="L163" s="48">
        <v>78229</v>
      </c>
      <c r="M163" s="48">
        <v>4115</v>
      </c>
      <c r="N163" s="48">
        <v>82344</v>
      </c>
      <c r="P163" s="94"/>
    </row>
    <row r="164" spans="1:16" ht="15" customHeight="1" x14ac:dyDescent="0.25">
      <c r="A164" s="50">
        <v>5670</v>
      </c>
      <c r="B164" s="51" t="s">
        <v>357</v>
      </c>
      <c r="C164" s="45">
        <v>366</v>
      </c>
      <c r="D164" s="76">
        <v>302.46019977118743</v>
      </c>
      <c r="E164" s="76">
        <v>1.2100765663610642</v>
      </c>
      <c r="F164" s="45">
        <v>146400</v>
      </c>
      <c r="G164" s="45">
        <v>0</v>
      </c>
      <c r="H164" s="45">
        <v>0</v>
      </c>
      <c r="I164" s="83">
        <v>146400</v>
      </c>
      <c r="J164" s="79">
        <v>141658.69134170521</v>
      </c>
      <c r="K164" s="100">
        <v>141659</v>
      </c>
      <c r="L164" s="48">
        <v>134580</v>
      </c>
      <c r="M164" s="48">
        <v>7079</v>
      </c>
      <c r="N164" s="48">
        <v>141659</v>
      </c>
      <c r="P164" s="94"/>
    </row>
    <row r="165" spans="1:16" ht="15" customHeight="1" x14ac:dyDescent="0.25">
      <c r="A165" s="50">
        <v>5726</v>
      </c>
      <c r="B165" s="51" t="s">
        <v>358</v>
      </c>
      <c r="C165" s="45">
        <v>539</v>
      </c>
      <c r="D165" s="76">
        <v>156.12122832166929</v>
      </c>
      <c r="E165" s="76">
        <v>3.4524452939189945</v>
      </c>
      <c r="F165" s="45">
        <v>215600</v>
      </c>
      <c r="G165" s="45">
        <v>0</v>
      </c>
      <c r="H165" s="45">
        <v>0</v>
      </c>
      <c r="I165" s="83">
        <v>215600</v>
      </c>
      <c r="J165" s="79">
        <v>208617.58096497026</v>
      </c>
      <c r="K165" s="100">
        <v>208618</v>
      </c>
      <c r="L165" s="48">
        <v>198192</v>
      </c>
      <c r="M165" s="48">
        <v>10426</v>
      </c>
      <c r="N165" s="48">
        <v>208618</v>
      </c>
      <c r="P165" s="94"/>
    </row>
    <row r="166" spans="1:16" ht="15" customHeight="1" x14ac:dyDescent="0.25">
      <c r="A166" s="50">
        <v>5733</v>
      </c>
      <c r="B166" s="51" t="s">
        <v>359</v>
      </c>
      <c r="C166" s="45">
        <v>507</v>
      </c>
      <c r="D166" s="76">
        <v>303.8620172951637</v>
      </c>
      <c r="E166" s="76">
        <v>1.6685204834519127</v>
      </c>
      <c r="F166" s="45">
        <v>202800</v>
      </c>
      <c r="G166" s="45">
        <v>0</v>
      </c>
      <c r="H166" s="45">
        <v>0</v>
      </c>
      <c r="I166" s="83">
        <v>202800</v>
      </c>
      <c r="J166" s="79">
        <v>196232.12161269001</v>
      </c>
      <c r="K166" s="100">
        <v>196232</v>
      </c>
      <c r="L166" s="48">
        <v>186426</v>
      </c>
      <c r="M166" s="48">
        <v>9806</v>
      </c>
      <c r="N166" s="48">
        <v>196232</v>
      </c>
      <c r="P166" s="94"/>
    </row>
    <row r="167" spans="1:16" ht="15" customHeight="1" x14ac:dyDescent="0.25">
      <c r="A167" s="50">
        <v>5740</v>
      </c>
      <c r="B167" s="51" t="s">
        <v>360</v>
      </c>
      <c r="C167" s="45">
        <v>253</v>
      </c>
      <c r="D167" s="76">
        <v>97.163229726382795</v>
      </c>
      <c r="E167" s="76">
        <v>2.6038656877963242</v>
      </c>
      <c r="F167" s="45">
        <v>101200</v>
      </c>
      <c r="G167" s="45">
        <v>0</v>
      </c>
      <c r="H167" s="45">
        <v>0</v>
      </c>
      <c r="I167" s="83">
        <v>101200</v>
      </c>
      <c r="J167" s="79">
        <v>97922.53800396563</v>
      </c>
      <c r="K167" s="100">
        <v>97923</v>
      </c>
      <c r="L167" s="48">
        <v>93029</v>
      </c>
      <c r="M167" s="48">
        <v>4894</v>
      </c>
      <c r="N167" s="48">
        <v>97923</v>
      </c>
      <c r="P167" s="94"/>
    </row>
    <row r="168" spans="1:16" ht="15" customHeight="1" x14ac:dyDescent="0.25">
      <c r="A168" s="50">
        <v>126</v>
      </c>
      <c r="B168" s="51" t="s">
        <v>9</v>
      </c>
      <c r="C168" s="45">
        <v>900</v>
      </c>
      <c r="D168" s="76">
        <v>99.487022616809696</v>
      </c>
      <c r="E168" s="76">
        <v>9.0464060168580485</v>
      </c>
      <c r="F168" s="45">
        <v>0</v>
      </c>
      <c r="G168" s="45">
        <v>90000</v>
      </c>
      <c r="H168" s="45">
        <v>0</v>
      </c>
      <c r="I168" s="83">
        <v>90000</v>
      </c>
      <c r="J168" s="79">
        <v>87085.261070720415</v>
      </c>
      <c r="K168" s="100">
        <v>87085</v>
      </c>
      <c r="L168" s="48">
        <v>82641</v>
      </c>
      <c r="M168" s="48">
        <v>4444</v>
      </c>
      <c r="N168" s="48">
        <v>87085</v>
      </c>
      <c r="P168" s="94"/>
    </row>
    <row r="169" spans="1:16" ht="15" customHeight="1" x14ac:dyDescent="0.25">
      <c r="A169" s="50">
        <v>4375</v>
      </c>
      <c r="B169" s="51" t="s">
        <v>286</v>
      </c>
      <c r="C169" s="45">
        <v>607</v>
      </c>
      <c r="D169" s="76">
        <v>219.50499537312461</v>
      </c>
      <c r="E169" s="76">
        <v>2.7653129213218755</v>
      </c>
      <c r="F169" s="45">
        <v>242800</v>
      </c>
      <c r="G169" s="45">
        <v>0</v>
      </c>
      <c r="H169" s="45">
        <v>0</v>
      </c>
      <c r="I169" s="83">
        <v>242800</v>
      </c>
      <c r="J169" s="79">
        <v>234936.68208856575</v>
      </c>
      <c r="K169" s="100">
        <v>234937</v>
      </c>
      <c r="L169" s="48">
        <v>223196</v>
      </c>
      <c r="M169" s="48">
        <v>11741</v>
      </c>
      <c r="N169" s="48">
        <v>234937</v>
      </c>
      <c r="P169" s="94"/>
    </row>
    <row r="170" spans="1:16" ht="15" customHeight="1" x14ac:dyDescent="0.25">
      <c r="A170" s="50">
        <v>5810</v>
      </c>
      <c r="B170" s="51" t="s">
        <v>365</v>
      </c>
      <c r="C170" s="45">
        <v>485</v>
      </c>
      <c r="D170" s="76">
        <v>112.9952157697571</v>
      </c>
      <c r="E170" s="76">
        <v>4.2922171234953215</v>
      </c>
      <c r="F170" s="45">
        <v>194000</v>
      </c>
      <c r="G170" s="45">
        <v>0</v>
      </c>
      <c r="H170" s="45">
        <v>0</v>
      </c>
      <c r="I170" s="83">
        <v>194000</v>
      </c>
      <c r="J170" s="79">
        <v>187717.11830799736</v>
      </c>
      <c r="K170" s="100">
        <v>187717</v>
      </c>
      <c r="L170" s="48">
        <v>178336</v>
      </c>
      <c r="M170" s="48">
        <v>9381</v>
      </c>
      <c r="N170" s="48">
        <v>187717</v>
      </c>
      <c r="P170" s="94"/>
    </row>
    <row r="171" spans="1:16" ht="15" customHeight="1" x14ac:dyDescent="0.25">
      <c r="A171" s="50">
        <v>5852</v>
      </c>
      <c r="B171" s="51" t="s">
        <v>368</v>
      </c>
      <c r="C171" s="45">
        <v>705</v>
      </c>
      <c r="D171" s="76">
        <v>83.591101905165175</v>
      </c>
      <c r="E171" s="76">
        <v>8.4339120304913386</v>
      </c>
      <c r="F171" s="45">
        <v>282000</v>
      </c>
      <c r="G171" s="45">
        <v>0</v>
      </c>
      <c r="H171" s="45">
        <v>0</v>
      </c>
      <c r="I171" s="83">
        <v>282000</v>
      </c>
      <c r="J171" s="79">
        <v>272867.15135492396</v>
      </c>
      <c r="K171" s="100">
        <v>272867</v>
      </c>
      <c r="L171" s="48">
        <v>259231</v>
      </c>
      <c r="M171" s="48">
        <v>13636</v>
      </c>
      <c r="N171" s="48">
        <v>272867</v>
      </c>
      <c r="P171" s="94"/>
    </row>
    <row r="172" spans="1:16" ht="15" customHeight="1" x14ac:dyDescent="0.25">
      <c r="A172" s="50">
        <v>5866</v>
      </c>
      <c r="B172" s="51" t="s">
        <v>370</v>
      </c>
      <c r="C172" s="45">
        <v>897</v>
      </c>
      <c r="D172" s="76">
        <v>118.16756366082771</v>
      </c>
      <c r="E172" s="76">
        <v>7.590915579630872</v>
      </c>
      <c r="F172" s="45">
        <v>0</v>
      </c>
      <c r="G172" s="45">
        <v>89700</v>
      </c>
      <c r="H172" s="45">
        <v>0</v>
      </c>
      <c r="I172" s="83">
        <v>89700</v>
      </c>
      <c r="J172" s="79">
        <v>86794.976867151345</v>
      </c>
      <c r="K172" s="100">
        <v>86795</v>
      </c>
      <c r="L172" s="48">
        <v>82457</v>
      </c>
      <c r="M172" s="48">
        <v>4338</v>
      </c>
      <c r="N172" s="48">
        <v>86795</v>
      </c>
      <c r="P172" s="94"/>
    </row>
    <row r="173" spans="1:16" ht="15" customHeight="1" x14ac:dyDescent="0.25">
      <c r="A173" s="50">
        <v>5992</v>
      </c>
      <c r="B173" s="51" t="s">
        <v>374</v>
      </c>
      <c r="C173" s="45">
        <v>371</v>
      </c>
      <c r="D173" s="76">
        <v>350.25861123394844</v>
      </c>
      <c r="E173" s="76">
        <v>1.059217355693213</v>
      </c>
      <c r="F173" s="45">
        <v>148400</v>
      </c>
      <c r="G173" s="45">
        <v>0</v>
      </c>
      <c r="H173" s="45">
        <v>0</v>
      </c>
      <c r="I173" s="83">
        <v>148400</v>
      </c>
      <c r="J173" s="79">
        <v>143593.91936549899</v>
      </c>
      <c r="K173" s="100">
        <v>143594</v>
      </c>
      <c r="L173" s="48">
        <v>136418</v>
      </c>
      <c r="M173" s="48">
        <v>7176</v>
      </c>
      <c r="N173" s="48">
        <v>143594</v>
      </c>
      <c r="P173" s="94"/>
    </row>
    <row r="174" spans="1:16" ht="15" customHeight="1" x14ac:dyDescent="0.25">
      <c r="A174" s="50">
        <v>6027</v>
      </c>
      <c r="B174" s="51" t="s">
        <v>377</v>
      </c>
      <c r="C174" s="45">
        <v>494</v>
      </c>
      <c r="D174" s="76">
        <v>185.85763753078851</v>
      </c>
      <c r="E174" s="76">
        <v>2.6579483445665004</v>
      </c>
      <c r="F174" s="45">
        <v>197600</v>
      </c>
      <c r="G174" s="45">
        <v>0</v>
      </c>
      <c r="H174" s="45">
        <v>0</v>
      </c>
      <c r="I174" s="83">
        <v>197600</v>
      </c>
      <c r="J174" s="79">
        <v>191200.52875082617</v>
      </c>
      <c r="K174" s="100">
        <v>191201</v>
      </c>
      <c r="L174" s="48">
        <v>181646</v>
      </c>
      <c r="M174" s="48">
        <v>9555</v>
      </c>
      <c r="N174" s="48">
        <v>191201</v>
      </c>
      <c r="P174" s="94"/>
    </row>
    <row r="175" spans="1:16" ht="15" customHeight="1" x14ac:dyDescent="0.25">
      <c r="A175" s="50">
        <v>6069</v>
      </c>
      <c r="B175" s="51" t="s">
        <v>378</v>
      </c>
      <c r="C175" s="45">
        <v>58</v>
      </c>
      <c r="D175" s="76">
        <v>25.397505520505501</v>
      </c>
      <c r="E175" s="76">
        <v>2.2836888431098803</v>
      </c>
      <c r="F175" s="45">
        <v>23200</v>
      </c>
      <c r="G175" s="45">
        <v>0</v>
      </c>
      <c r="H175" s="45">
        <v>0</v>
      </c>
      <c r="I175" s="83">
        <v>23200</v>
      </c>
      <c r="J175" s="79">
        <v>22448.645076007931</v>
      </c>
      <c r="K175" s="100">
        <v>22449</v>
      </c>
      <c r="L175" s="48">
        <v>21327</v>
      </c>
      <c r="M175" s="48">
        <v>1122</v>
      </c>
      <c r="N175" s="48">
        <v>22449</v>
      </c>
      <c r="P175" s="94"/>
    </row>
    <row r="176" spans="1:16" ht="15" customHeight="1" x14ac:dyDescent="0.25">
      <c r="A176" s="50">
        <v>6118</v>
      </c>
      <c r="B176" s="51" t="s">
        <v>382</v>
      </c>
      <c r="C176" s="45">
        <v>793</v>
      </c>
      <c r="D176" s="76">
        <v>83.750268128974753</v>
      </c>
      <c r="E176" s="76">
        <v>9.4686264022317665</v>
      </c>
      <c r="F176" s="45">
        <v>0</v>
      </c>
      <c r="G176" s="45">
        <v>79300</v>
      </c>
      <c r="H176" s="45">
        <v>0</v>
      </c>
      <c r="I176" s="83">
        <v>79300</v>
      </c>
      <c r="J176" s="79">
        <v>76731.791143423659</v>
      </c>
      <c r="K176" s="100">
        <v>76732</v>
      </c>
      <c r="L176" s="48">
        <v>72897</v>
      </c>
      <c r="M176" s="48">
        <v>3835</v>
      </c>
      <c r="N176" s="48">
        <v>76732</v>
      </c>
      <c r="P176" s="94"/>
    </row>
    <row r="177" spans="1:16" ht="15" customHeight="1" x14ac:dyDescent="0.25">
      <c r="A177" s="50">
        <v>6230</v>
      </c>
      <c r="B177" s="51" t="s">
        <v>389</v>
      </c>
      <c r="C177" s="45">
        <v>398</v>
      </c>
      <c r="D177" s="76">
        <v>420.96758232206508</v>
      </c>
      <c r="E177" s="76">
        <v>0.94544097149862361</v>
      </c>
      <c r="F177" s="45">
        <v>159200</v>
      </c>
      <c r="G177" s="45">
        <v>0</v>
      </c>
      <c r="H177" s="45">
        <v>0</v>
      </c>
      <c r="I177" s="83">
        <v>159200</v>
      </c>
      <c r="J177" s="79">
        <v>154044.15069398546</v>
      </c>
      <c r="K177" s="100">
        <v>154044</v>
      </c>
      <c r="L177" s="48">
        <v>146346</v>
      </c>
      <c r="M177" s="48">
        <v>7698</v>
      </c>
      <c r="N177" s="48">
        <v>154044</v>
      </c>
      <c r="P177" s="94"/>
    </row>
    <row r="178" spans="1:16" ht="15" customHeight="1" x14ac:dyDescent="0.25">
      <c r="A178" s="50">
        <v>6251</v>
      </c>
      <c r="B178" s="51" t="s">
        <v>392</v>
      </c>
      <c r="C178" s="45">
        <v>239</v>
      </c>
      <c r="D178" s="76">
        <v>94.792322347951185</v>
      </c>
      <c r="E178" s="76">
        <v>2.521301241283131</v>
      </c>
      <c r="F178" s="45">
        <v>95600</v>
      </c>
      <c r="G178" s="45">
        <v>0</v>
      </c>
      <c r="H178" s="45">
        <v>0</v>
      </c>
      <c r="I178" s="83">
        <v>95600</v>
      </c>
      <c r="J178" s="79">
        <v>92503.899537343023</v>
      </c>
      <c r="K178" s="100">
        <v>92504</v>
      </c>
      <c r="L178" s="48">
        <v>87881</v>
      </c>
      <c r="M178" s="48">
        <v>4623</v>
      </c>
      <c r="N178" s="48">
        <v>92504</v>
      </c>
      <c r="P178" s="94"/>
    </row>
    <row r="179" spans="1:16" ht="15" customHeight="1" x14ac:dyDescent="0.25">
      <c r="A179" s="50">
        <v>6293</v>
      </c>
      <c r="B179" s="51" t="s">
        <v>393</v>
      </c>
      <c r="C179" s="45">
        <v>593</v>
      </c>
      <c r="D179" s="76">
        <v>488.0086355985145</v>
      </c>
      <c r="E179" s="76">
        <v>1.2151424313889849</v>
      </c>
      <c r="F179" s="45">
        <v>237200</v>
      </c>
      <c r="G179" s="45">
        <v>0</v>
      </c>
      <c r="H179" s="45">
        <v>0</v>
      </c>
      <c r="I179" s="83">
        <v>237200</v>
      </c>
      <c r="J179" s="79">
        <v>229518.04362194316</v>
      </c>
      <c r="K179" s="100">
        <v>229518</v>
      </c>
      <c r="L179" s="48">
        <v>218048</v>
      </c>
      <c r="M179" s="48">
        <v>11470</v>
      </c>
      <c r="N179" s="48">
        <v>229518</v>
      </c>
      <c r="P179" s="94"/>
    </row>
    <row r="180" spans="1:16" ht="15" customHeight="1" x14ac:dyDescent="0.25">
      <c r="A180" s="50">
        <v>6354</v>
      </c>
      <c r="B180" s="51" t="s">
        <v>399</v>
      </c>
      <c r="C180" s="45">
        <v>291</v>
      </c>
      <c r="D180" s="76">
        <v>98.786576809382439</v>
      </c>
      <c r="E180" s="76">
        <v>2.9457443450187633</v>
      </c>
      <c r="F180" s="45">
        <v>116400</v>
      </c>
      <c r="G180" s="45">
        <v>0</v>
      </c>
      <c r="H180" s="45">
        <v>0</v>
      </c>
      <c r="I180" s="83">
        <v>116400</v>
      </c>
      <c r="J180" s="79">
        <v>112630.27098479841</v>
      </c>
      <c r="K180" s="100">
        <v>112630</v>
      </c>
      <c r="L180" s="48">
        <v>107001</v>
      </c>
      <c r="M180" s="48">
        <v>5629</v>
      </c>
      <c r="N180" s="48">
        <v>112630</v>
      </c>
      <c r="P180" s="94"/>
    </row>
    <row r="181" spans="1:16" ht="15" customHeight="1" x14ac:dyDescent="0.25">
      <c r="A181" s="50">
        <v>6384</v>
      </c>
      <c r="B181" s="51" t="s">
        <v>401</v>
      </c>
      <c r="C181" s="45">
        <v>798</v>
      </c>
      <c r="D181" s="76">
        <v>150.82939530113185</v>
      </c>
      <c r="E181" s="76">
        <v>5.2907458682492754</v>
      </c>
      <c r="F181" s="45">
        <v>0</v>
      </c>
      <c r="G181" s="45">
        <v>79800</v>
      </c>
      <c r="H181" s="45">
        <v>0</v>
      </c>
      <c r="I181" s="83">
        <v>79800</v>
      </c>
      <c r="J181" s="79">
        <v>77215.598149372105</v>
      </c>
      <c r="K181" s="100">
        <v>77216</v>
      </c>
      <c r="L181" s="48">
        <v>73357</v>
      </c>
      <c r="M181" s="48">
        <v>3859</v>
      </c>
      <c r="N181" s="48">
        <v>77216</v>
      </c>
      <c r="P181" s="94"/>
    </row>
    <row r="182" spans="1:16" ht="15" customHeight="1" x14ac:dyDescent="0.25">
      <c r="A182" s="50">
        <v>6440</v>
      </c>
      <c r="B182" s="51" t="s">
        <v>405</v>
      </c>
      <c r="C182" s="45">
        <v>162</v>
      </c>
      <c r="D182" s="76">
        <v>189.94095652639399</v>
      </c>
      <c r="E182" s="76">
        <v>0.85289662094277519</v>
      </c>
      <c r="F182" s="45">
        <v>64800</v>
      </c>
      <c r="G182" s="45">
        <v>0</v>
      </c>
      <c r="H182" s="45">
        <v>0</v>
      </c>
      <c r="I182" s="83">
        <v>64800</v>
      </c>
      <c r="J182" s="79">
        <v>62701.387970918702</v>
      </c>
      <c r="K182" s="100">
        <v>62701</v>
      </c>
      <c r="L182" s="48">
        <v>58833</v>
      </c>
      <c r="M182" s="48">
        <v>3868</v>
      </c>
      <c r="N182" s="48">
        <v>62701</v>
      </c>
      <c r="P182" s="94"/>
    </row>
    <row r="183" spans="1:16" ht="15" customHeight="1" x14ac:dyDescent="0.25">
      <c r="A183" s="50">
        <v>6426</v>
      </c>
      <c r="B183" s="51" t="s">
        <v>404</v>
      </c>
      <c r="C183" s="45">
        <v>722</v>
      </c>
      <c r="D183" s="76">
        <v>139.60675710130982</v>
      </c>
      <c r="E183" s="76">
        <v>5.1716694448826646</v>
      </c>
      <c r="F183" s="45">
        <v>288800</v>
      </c>
      <c r="G183" s="45">
        <v>0</v>
      </c>
      <c r="H183" s="45">
        <v>0</v>
      </c>
      <c r="I183" s="83">
        <v>288800</v>
      </c>
      <c r="J183" s="79">
        <v>279446.92663582286</v>
      </c>
      <c r="K183" s="100">
        <v>279447</v>
      </c>
      <c r="L183" s="48">
        <v>265482</v>
      </c>
      <c r="M183" s="48">
        <v>13965</v>
      </c>
      <c r="N183" s="48">
        <v>279447</v>
      </c>
      <c r="P183" s="94"/>
    </row>
    <row r="184" spans="1:16" ht="15" customHeight="1" x14ac:dyDescent="0.25">
      <c r="A184" s="50">
        <v>6475</v>
      </c>
      <c r="B184" s="51" t="s">
        <v>408</v>
      </c>
      <c r="C184" s="45">
        <v>549</v>
      </c>
      <c r="D184" s="76">
        <v>143.975711426092</v>
      </c>
      <c r="E184" s="76">
        <v>3.8131431653443975</v>
      </c>
      <c r="F184" s="45">
        <v>219600</v>
      </c>
      <c r="G184" s="45">
        <v>0</v>
      </c>
      <c r="H184" s="45">
        <v>0</v>
      </c>
      <c r="I184" s="83">
        <v>219600</v>
      </c>
      <c r="J184" s="79">
        <v>212488.03701255782</v>
      </c>
      <c r="K184" s="100">
        <v>212488</v>
      </c>
      <c r="L184" s="48">
        <v>201869</v>
      </c>
      <c r="M184" s="48">
        <v>10619</v>
      </c>
      <c r="N184" s="48">
        <v>212488</v>
      </c>
      <c r="P184" s="94"/>
    </row>
    <row r="185" spans="1:16" ht="15" customHeight="1" x14ac:dyDescent="0.25">
      <c r="A185" s="50">
        <v>6615</v>
      </c>
      <c r="B185" s="51" t="s">
        <v>412</v>
      </c>
      <c r="C185" s="45">
        <v>258</v>
      </c>
      <c r="D185" s="76">
        <v>661.20998246072304</v>
      </c>
      <c r="E185" s="76">
        <v>0.3901937460772163</v>
      </c>
      <c r="F185" s="45">
        <v>103200</v>
      </c>
      <c r="G185" s="45">
        <v>0</v>
      </c>
      <c r="H185" s="45">
        <v>0</v>
      </c>
      <c r="I185" s="83">
        <v>103200</v>
      </c>
      <c r="J185" s="79">
        <v>99857.766027759411</v>
      </c>
      <c r="K185" s="100">
        <v>99858</v>
      </c>
      <c r="L185" s="48">
        <v>94868</v>
      </c>
      <c r="M185" s="48">
        <v>4990</v>
      </c>
      <c r="N185" s="48">
        <v>99858</v>
      </c>
      <c r="P185" s="94"/>
    </row>
    <row r="186" spans="1:16" ht="15" customHeight="1" x14ac:dyDescent="0.25">
      <c r="A186" s="50">
        <v>469</v>
      </c>
      <c r="B186" s="51" t="s">
        <v>34</v>
      </c>
      <c r="C186" s="45">
        <v>767</v>
      </c>
      <c r="D186" s="76">
        <v>104.29684097576956</v>
      </c>
      <c r="E186" s="76">
        <v>7.3540098896973394</v>
      </c>
      <c r="F186" s="45">
        <v>0</v>
      </c>
      <c r="G186" s="45">
        <v>76700</v>
      </c>
      <c r="H186" s="45">
        <v>0</v>
      </c>
      <c r="I186" s="83">
        <v>76700</v>
      </c>
      <c r="J186" s="79">
        <v>74215.994712491738</v>
      </c>
      <c r="K186" s="100">
        <v>74216</v>
      </c>
      <c r="L186" s="48">
        <v>70507</v>
      </c>
      <c r="M186" s="48">
        <v>3709</v>
      </c>
      <c r="N186" s="48">
        <v>74216</v>
      </c>
      <c r="P186" s="94"/>
    </row>
    <row r="187" spans="1:16" ht="15" customHeight="1" x14ac:dyDescent="0.25">
      <c r="A187" s="50">
        <v>6713</v>
      </c>
      <c r="B187" s="51" t="s">
        <v>416</v>
      </c>
      <c r="C187" s="45">
        <v>374</v>
      </c>
      <c r="D187" s="76">
        <v>93.638197207158157</v>
      </c>
      <c r="E187" s="76">
        <v>3.9940965455858821</v>
      </c>
      <c r="F187" s="45">
        <v>149600</v>
      </c>
      <c r="G187" s="45">
        <v>0</v>
      </c>
      <c r="H187" s="45">
        <v>0</v>
      </c>
      <c r="I187" s="83">
        <v>149600</v>
      </c>
      <c r="J187" s="79">
        <v>144755.05617977527</v>
      </c>
      <c r="K187" s="100">
        <v>144755</v>
      </c>
      <c r="L187" s="48">
        <v>137521</v>
      </c>
      <c r="M187" s="48">
        <v>7234</v>
      </c>
      <c r="N187" s="48">
        <v>144755</v>
      </c>
      <c r="P187" s="94"/>
    </row>
    <row r="188" spans="1:16" ht="15" customHeight="1" x14ac:dyDescent="0.25">
      <c r="A188" s="50">
        <v>6720</v>
      </c>
      <c r="B188" s="51" t="s">
        <v>417</v>
      </c>
      <c r="C188" s="45">
        <v>449</v>
      </c>
      <c r="D188" s="76">
        <v>107.4560335190822</v>
      </c>
      <c r="E188" s="76">
        <v>4.1784531337671789</v>
      </c>
      <c r="F188" s="45">
        <v>179600</v>
      </c>
      <c r="G188" s="45">
        <v>0</v>
      </c>
      <c r="H188" s="45">
        <v>0</v>
      </c>
      <c r="I188" s="83">
        <v>179600</v>
      </c>
      <c r="J188" s="79">
        <v>173783.47653668208</v>
      </c>
      <c r="K188" s="100">
        <v>173783</v>
      </c>
      <c r="L188" s="48">
        <v>165099</v>
      </c>
      <c r="M188" s="48">
        <v>8684</v>
      </c>
      <c r="N188" s="48">
        <v>173783</v>
      </c>
      <c r="P188" s="94"/>
    </row>
    <row r="189" spans="1:16" s="70" customFormat="1" ht="15" customHeight="1" x14ac:dyDescent="0.25">
      <c r="A189" s="91"/>
      <c r="B189" s="92" t="s">
        <v>421</v>
      </c>
      <c r="C189" s="20"/>
      <c r="D189" s="28"/>
      <c r="E189" s="32"/>
      <c r="F189" s="36">
        <f t="shared" ref="F189:H189" si="0">SUM(F4:F188)</f>
        <v>26180400</v>
      </c>
      <c r="G189" s="36">
        <f t="shared" si="0"/>
        <v>2717900</v>
      </c>
      <c r="H189" s="36">
        <f t="shared" si="0"/>
        <v>0</v>
      </c>
      <c r="I189" s="36">
        <f>SUM(I4:I188)</f>
        <v>28898300</v>
      </c>
      <c r="J189" s="36">
        <f t="shared" ref="J189:N189" si="1">SUM(J4:J188)</f>
        <v>27962399.999999993</v>
      </c>
      <c r="K189" s="36">
        <f t="shared" si="1"/>
        <v>27962400</v>
      </c>
      <c r="L189" s="36">
        <f t="shared" si="1"/>
        <v>26564284</v>
      </c>
      <c r="M189" s="36">
        <f t="shared" si="1"/>
        <v>1398116</v>
      </c>
      <c r="N189" s="36">
        <f t="shared" si="1"/>
        <v>27962400</v>
      </c>
    </row>
  </sheetData>
  <sortState xmlns:xlrd2="http://schemas.microsoft.com/office/spreadsheetml/2017/richdata2" ref="A4:N188">
    <sortCondition ref="B4:B188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3FD4-016A-455D-A971-DE2436EA50FC}">
  <dimension ref="A1:N425"/>
  <sheetViews>
    <sheetView workbookViewId="0">
      <pane xSplit="2" ySplit="3" topLeftCell="D4" activePane="bottomRight" state="frozen"/>
      <selection pane="topRight" activeCell="D1" sqref="D1"/>
      <selection pane="bottomLeft" activeCell="A7" sqref="A7"/>
      <selection pane="bottomRight" activeCell="A3" sqref="A3"/>
    </sheetView>
  </sheetViews>
  <sheetFormatPr defaultColWidth="9.28515625" defaultRowHeight="15" x14ac:dyDescent="0.25"/>
  <cols>
    <col min="1" max="1" width="6" style="49" bestFit="1" customWidth="1"/>
    <col min="2" max="2" width="24.7109375" style="44" bestFit="1" customWidth="1"/>
    <col min="3" max="3" width="14.28515625" style="45" customWidth="1"/>
    <col min="4" max="4" width="14.28515625" style="76" customWidth="1"/>
    <col min="5" max="5" width="14.28515625" style="46" customWidth="1"/>
    <col min="6" max="9" width="14.28515625" style="48" customWidth="1"/>
    <col min="10" max="10" width="15.140625" style="80" bestFit="1" customWidth="1"/>
    <col min="11" max="11" width="14.28515625" style="47" customWidth="1"/>
    <col min="12" max="14" width="14.28515625" style="48" customWidth="1"/>
    <col min="15" max="16384" width="9.28515625" style="44"/>
  </cols>
  <sheetData>
    <row r="1" spans="1:14" customFormat="1" x14ac:dyDescent="0.25">
      <c r="A1" s="38" t="s">
        <v>879</v>
      </c>
      <c r="D1" s="75"/>
      <c r="E1" s="75"/>
      <c r="I1" s="81"/>
      <c r="J1" s="77"/>
      <c r="K1" s="81"/>
      <c r="L1" s="81"/>
      <c r="M1" s="81"/>
      <c r="N1" s="81"/>
    </row>
    <row r="2" spans="1:14" customFormat="1" x14ac:dyDescent="0.25">
      <c r="A2" s="72" t="s">
        <v>882</v>
      </c>
      <c r="D2" s="75"/>
      <c r="E2" s="75"/>
      <c r="I2" s="81"/>
      <c r="J2" s="77"/>
      <c r="K2" s="81"/>
      <c r="L2" s="82"/>
      <c r="M2" s="81"/>
      <c r="N2" s="81"/>
    </row>
    <row r="3" spans="1:14" s="90" customFormat="1" ht="30" customHeight="1" x14ac:dyDescent="0.25">
      <c r="A3" s="85" t="s">
        <v>869</v>
      </c>
      <c r="B3" s="86" t="s">
        <v>870</v>
      </c>
      <c r="C3" s="87" t="s">
        <v>876</v>
      </c>
      <c r="D3" s="88" t="s">
        <v>871</v>
      </c>
      <c r="E3" s="89" t="s">
        <v>885</v>
      </c>
      <c r="F3" s="71" t="s">
        <v>877</v>
      </c>
      <c r="G3" s="71" t="s">
        <v>878</v>
      </c>
      <c r="H3" s="71" t="s">
        <v>872</v>
      </c>
      <c r="I3" s="71" t="s">
        <v>873</v>
      </c>
      <c r="J3" s="78" t="s">
        <v>874</v>
      </c>
      <c r="K3" s="73" t="s">
        <v>883</v>
      </c>
      <c r="L3" s="71" t="s">
        <v>880</v>
      </c>
      <c r="M3" s="73" t="s">
        <v>884</v>
      </c>
      <c r="N3" s="71" t="s">
        <v>881</v>
      </c>
    </row>
    <row r="4" spans="1:14" x14ac:dyDescent="0.25">
      <c r="A4" s="50">
        <v>7</v>
      </c>
      <c r="B4" s="51" t="s">
        <v>0</v>
      </c>
      <c r="C4" s="45">
        <v>792</v>
      </c>
      <c r="D4" s="76">
        <v>43.028469741935531</v>
      </c>
      <c r="E4" s="76">
        <v>18.406418000687509</v>
      </c>
      <c r="F4" s="45">
        <v>0</v>
      </c>
      <c r="G4" s="45">
        <v>0</v>
      </c>
      <c r="H4" s="45">
        <v>0</v>
      </c>
      <c r="I4" s="83">
        <v>0</v>
      </c>
      <c r="J4" s="79">
        <v>0</v>
      </c>
      <c r="K4" s="84">
        <f>ROUND(J4,0)</f>
        <v>0</v>
      </c>
      <c r="L4" s="48">
        <v>0</v>
      </c>
      <c r="M4" s="74">
        <f>K4-L4</f>
        <v>0</v>
      </c>
      <c r="N4" s="48">
        <f>SUM(L4:M4)</f>
        <v>0</v>
      </c>
    </row>
    <row r="5" spans="1:14" ht="15" customHeight="1" x14ac:dyDescent="0.25">
      <c r="A5" s="50">
        <v>14</v>
      </c>
      <c r="B5" s="51" t="s">
        <v>1</v>
      </c>
      <c r="C5" s="45">
        <v>1402</v>
      </c>
      <c r="D5" s="76">
        <v>486.73997792392754</v>
      </c>
      <c r="E5" s="76">
        <v>2.8803880173966689</v>
      </c>
      <c r="F5" s="45">
        <v>0</v>
      </c>
      <c r="G5" s="45">
        <v>0</v>
      </c>
      <c r="H5" s="45">
        <v>0</v>
      </c>
      <c r="I5" s="83">
        <v>0</v>
      </c>
      <c r="J5" s="79">
        <v>0</v>
      </c>
      <c r="K5" s="84">
        <f t="shared" ref="K5:K68" si="0">ROUND(J5,0)</f>
        <v>0</v>
      </c>
      <c r="L5" s="48">
        <v>0</v>
      </c>
      <c r="M5" s="74">
        <f t="shared" ref="M5:M68" si="1">K5-L5</f>
        <v>0</v>
      </c>
      <c r="N5" s="48">
        <f t="shared" ref="N5:N68" si="2">SUM(L5:M5)</f>
        <v>0</v>
      </c>
    </row>
    <row r="6" spans="1:14" ht="15" customHeight="1" x14ac:dyDescent="0.25">
      <c r="A6" s="50">
        <v>63</v>
      </c>
      <c r="B6" s="51" t="s">
        <v>2</v>
      </c>
      <c r="C6" s="45">
        <v>410</v>
      </c>
      <c r="D6" s="76">
        <v>67.224280656521515</v>
      </c>
      <c r="E6" s="76">
        <v>6.0989867945909415</v>
      </c>
      <c r="F6" s="45">
        <v>164000</v>
      </c>
      <c r="G6" s="45">
        <v>0</v>
      </c>
      <c r="H6" s="45">
        <v>0</v>
      </c>
      <c r="I6" s="83">
        <v>164000</v>
      </c>
      <c r="J6" s="79">
        <v>158688.69795109055</v>
      </c>
      <c r="K6" s="84">
        <f t="shared" si="0"/>
        <v>158689</v>
      </c>
      <c r="L6" s="48">
        <v>150758</v>
      </c>
      <c r="M6" s="74">
        <f t="shared" si="1"/>
        <v>7931</v>
      </c>
      <c r="N6" s="48">
        <f t="shared" si="2"/>
        <v>158689</v>
      </c>
    </row>
    <row r="7" spans="1:14" ht="15" customHeight="1" x14ac:dyDescent="0.25">
      <c r="A7" s="50">
        <v>70</v>
      </c>
      <c r="B7" s="51" t="s">
        <v>3</v>
      </c>
      <c r="C7" s="45">
        <v>687</v>
      </c>
      <c r="D7" s="76">
        <v>68.3581578823634</v>
      </c>
      <c r="E7" s="76">
        <v>10.050007508719716</v>
      </c>
      <c r="F7" s="45">
        <v>0</v>
      </c>
      <c r="G7" s="45">
        <v>0</v>
      </c>
      <c r="H7" s="45">
        <v>0</v>
      </c>
      <c r="I7" s="83">
        <v>0</v>
      </c>
      <c r="J7" s="79">
        <v>0</v>
      </c>
      <c r="K7" s="84">
        <f t="shared" si="0"/>
        <v>0</v>
      </c>
      <c r="L7" s="48">
        <v>0</v>
      </c>
      <c r="M7" s="74">
        <f t="shared" si="1"/>
        <v>0</v>
      </c>
      <c r="N7" s="48">
        <f t="shared" si="2"/>
        <v>0</v>
      </c>
    </row>
    <row r="8" spans="1:14" ht="15" customHeight="1" x14ac:dyDescent="0.25">
      <c r="A8" s="50">
        <v>84</v>
      </c>
      <c r="B8" s="51" t="s">
        <v>4</v>
      </c>
      <c r="C8" s="45">
        <v>222</v>
      </c>
      <c r="D8" s="76">
        <v>136.7320621710505</v>
      </c>
      <c r="E8" s="76">
        <v>1.623613338927633</v>
      </c>
      <c r="F8" s="45">
        <v>88800</v>
      </c>
      <c r="G8" s="45">
        <v>0</v>
      </c>
      <c r="H8" s="45">
        <v>0</v>
      </c>
      <c r="I8" s="83">
        <v>88800</v>
      </c>
      <c r="J8" s="79">
        <v>85924.124256444149</v>
      </c>
      <c r="K8" s="84">
        <f t="shared" si="0"/>
        <v>85924</v>
      </c>
      <c r="L8" s="48">
        <v>81631</v>
      </c>
      <c r="M8" s="74">
        <f t="shared" si="1"/>
        <v>4293</v>
      </c>
      <c r="N8" s="48">
        <f t="shared" si="2"/>
        <v>85924</v>
      </c>
    </row>
    <row r="9" spans="1:14" ht="15" customHeight="1" x14ac:dyDescent="0.25">
      <c r="A9" s="50">
        <v>91</v>
      </c>
      <c r="B9" s="51" t="s">
        <v>5</v>
      </c>
      <c r="C9" s="45">
        <v>533</v>
      </c>
      <c r="D9" s="76">
        <v>133.42990589305882</v>
      </c>
      <c r="E9" s="76">
        <v>3.9946067295227503</v>
      </c>
      <c r="F9" s="45">
        <v>213200</v>
      </c>
      <c r="G9" s="45">
        <v>0</v>
      </c>
      <c r="H9" s="45">
        <v>0</v>
      </c>
      <c r="I9" s="83">
        <v>213200</v>
      </c>
      <c r="J9" s="79">
        <v>206295.3073364177</v>
      </c>
      <c r="K9" s="84">
        <f t="shared" si="0"/>
        <v>206295</v>
      </c>
      <c r="L9" s="48">
        <v>196354</v>
      </c>
      <c r="M9" s="74">
        <f t="shared" si="1"/>
        <v>9941</v>
      </c>
      <c r="N9" s="48">
        <f t="shared" si="2"/>
        <v>206295</v>
      </c>
    </row>
    <row r="10" spans="1:14" ht="15" customHeight="1" x14ac:dyDescent="0.25">
      <c r="A10" s="50">
        <v>105</v>
      </c>
      <c r="B10" s="51" t="s">
        <v>6</v>
      </c>
      <c r="C10" s="45">
        <v>434</v>
      </c>
      <c r="D10" s="76">
        <v>108.33522183286189</v>
      </c>
      <c r="E10" s="76">
        <v>4.0060840108821605</v>
      </c>
      <c r="F10" s="45">
        <v>173600</v>
      </c>
      <c r="G10" s="45">
        <v>0</v>
      </c>
      <c r="H10" s="45">
        <v>0</v>
      </c>
      <c r="I10" s="83">
        <v>173600</v>
      </c>
      <c r="J10" s="79">
        <v>167977.79246530071</v>
      </c>
      <c r="K10" s="84">
        <f t="shared" si="0"/>
        <v>167978</v>
      </c>
      <c r="L10" s="48">
        <v>159583</v>
      </c>
      <c r="M10" s="74">
        <f t="shared" si="1"/>
        <v>8395</v>
      </c>
      <c r="N10" s="48">
        <f t="shared" si="2"/>
        <v>167978</v>
      </c>
    </row>
    <row r="11" spans="1:14" ht="15" customHeight="1" x14ac:dyDescent="0.25">
      <c r="A11" s="50">
        <v>112</v>
      </c>
      <c r="B11" s="51" t="s">
        <v>7</v>
      </c>
      <c r="C11" s="45">
        <v>1564</v>
      </c>
      <c r="D11" s="76">
        <v>13.028044142795311</v>
      </c>
      <c r="E11" s="76">
        <v>120.04871820033813</v>
      </c>
      <c r="F11" s="45">
        <v>0</v>
      </c>
      <c r="G11" s="45">
        <v>0</v>
      </c>
      <c r="H11" s="45">
        <v>0</v>
      </c>
      <c r="I11" s="83">
        <v>0</v>
      </c>
      <c r="J11" s="79">
        <v>0</v>
      </c>
      <c r="K11" s="84">
        <f t="shared" si="0"/>
        <v>0</v>
      </c>
      <c r="L11" s="48">
        <v>0</v>
      </c>
      <c r="M11" s="74">
        <f t="shared" si="1"/>
        <v>0</v>
      </c>
      <c r="N11" s="48">
        <f t="shared" si="2"/>
        <v>0</v>
      </c>
    </row>
    <row r="12" spans="1:14" ht="15" customHeight="1" x14ac:dyDescent="0.25">
      <c r="A12" s="50">
        <v>119</v>
      </c>
      <c r="B12" s="51" t="s">
        <v>8</v>
      </c>
      <c r="C12" s="45">
        <v>1456</v>
      </c>
      <c r="D12" s="76">
        <v>162.63310384880813</v>
      </c>
      <c r="E12" s="76">
        <v>8.9526668651271049</v>
      </c>
      <c r="F12" s="45">
        <v>0</v>
      </c>
      <c r="G12" s="45">
        <v>0</v>
      </c>
      <c r="H12" s="45">
        <v>0</v>
      </c>
      <c r="I12" s="83">
        <v>0</v>
      </c>
      <c r="J12" s="79">
        <v>0</v>
      </c>
      <c r="K12" s="84">
        <f t="shared" si="0"/>
        <v>0</v>
      </c>
      <c r="L12" s="48">
        <v>0</v>
      </c>
      <c r="M12" s="74">
        <f t="shared" si="1"/>
        <v>0</v>
      </c>
      <c r="N12" s="48">
        <f t="shared" si="2"/>
        <v>0</v>
      </c>
    </row>
    <row r="13" spans="1:14" ht="15" customHeight="1" x14ac:dyDescent="0.25">
      <c r="A13" s="50">
        <v>140</v>
      </c>
      <c r="B13" s="51" t="s">
        <v>10</v>
      </c>
      <c r="C13" s="45">
        <v>2083</v>
      </c>
      <c r="D13" s="76">
        <v>542.52598650428388</v>
      </c>
      <c r="E13" s="76">
        <v>3.8394474215357284</v>
      </c>
      <c r="F13" s="45">
        <v>0</v>
      </c>
      <c r="G13" s="45">
        <v>0</v>
      </c>
      <c r="H13" s="45">
        <v>0</v>
      </c>
      <c r="I13" s="83">
        <v>0</v>
      </c>
      <c r="J13" s="79">
        <v>0</v>
      </c>
      <c r="K13" s="84">
        <f t="shared" si="0"/>
        <v>0</v>
      </c>
      <c r="L13" s="48">
        <v>0</v>
      </c>
      <c r="M13" s="74">
        <f t="shared" si="1"/>
        <v>0</v>
      </c>
      <c r="N13" s="48">
        <f t="shared" si="2"/>
        <v>0</v>
      </c>
    </row>
    <row r="14" spans="1:14" ht="15" customHeight="1" x14ac:dyDescent="0.25">
      <c r="A14" s="50">
        <v>147</v>
      </c>
      <c r="B14" s="51" t="s">
        <v>11</v>
      </c>
      <c r="C14" s="45">
        <v>14154</v>
      </c>
      <c r="D14" s="76">
        <v>44.615704534976132</v>
      </c>
      <c r="E14" s="76">
        <v>317.24255276309896</v>
      </c>
      <c r="F14" s="45">
        <v>0</v>
      </c>
      <c r="G14" s="45">
        <v>0</v>
      </c>
      <c r="H14" s="45">
        <v>0</v>
      </c>
      <c r="I14" s="83">
        <v>0</v>
      </c>
      <c r="J14" s="79">
        <v>0</v>
      </c>
      <c r="K14" s="84">
        <f t="shared" si="0"/>
        <v>0</v>
      </c>
      <c r="L14" s="48">
        <v>0</v>
      </c>
      <c r="M14" s="74">
        <f t="shared" si="1"/>
        <v>0</v>
      </c>
      <c r="N14" s="48">
        <f t="shared" si="2"/>
        <v>0</v>
      </c>
    </row>
    <row r="15" spans="1:14" ht="15" customHeight="1" x14ac:dyDescent="0.25">
      <c r="A15" s="50">
        <v>154</v>
      </c>
      <c r="B15" s="51" t="s">
        <v>12</v>
      </c>
      <c r="C15" s="45">
        <v>1255</v>
      </c>
      <c r="D15" s="76">
        <v>213.55571212788675</v>
      </c>
      <c r="E15" s="76">
        <v>5.8766866383253173</v>
      </c>
      <c r="F15" s="45">
        <v>0</v>
      </c>
      <c r="G15" s="45">
        <v>0</v>
      </c>
      <c r="H15" s="45">
        <v>0</v>
      </c>
      <c r="I15" s="83">
        <v>0</v>
      </c>
      <c r="J15" s="79">
        <v>0</v>
      </c>
      <c r="K15" s="84">
        <f t="shared" si="0"/>
        <v>0</v>
      </c>
      <c r="L15" s="48">
        <v>0</v>
      </c>
      <c r="M15" s="74">
        <f t="shared" si="1"/>
        <v>0</v>
      </c>
      <c r="N15" s="48">
        <f t="shared" si="2"/>
        <v>0</v>
      </c>
    </row>
    <row r="16" spans="1:14" ht="15" customHeight="1" x14ac:dyDescent="0.25">
      <c r="A16" s="50">
        <v>161</v>
      </c>
      <c r="B16" s="51" t="s">
        <v>13</v>
      </c>
      <c r="C16" s="45">
        <v>286</v>
      </c>
      <c r="D16" s="76">
        <v>83.248368478364398</v>
      </c>
      <c r="E16" s="76">
        <v>3.4355027639289912</v>
      </c>
      <c r="F16" s="45">
        <v>114400</v>
      </c>
      <c r="G16" s="45">
        <v>0</v>
      </c>
      <c r="H16" s="45">
        <v>0</v>
      </c>
      <c r="I16" s="83">
        <v>114400</v>
      </c>
      <c r="J16" s="79">
        <v>110695.04296100463</v>
      </c>
      <c r="K16" s="84">
        <f t="shared" si="0"/>
        <v>110695</v>
      </c>
      <c r="L16" s="48">
        <v>105163</v>
      </c>
      <c r="M16" s="74">
        <f t="shared" si="1"/>
        <v>5532</v>
      </c>
      <c r="N16" s="48">
        <f t="shared" si="2"/>
        <v>110695</v>
      </c>
    </row>
    <row r="17" spans="1:14" ht="15" customHeight="1" x14ac:dyDescent="0.25">
      <c r="A17" s="50">
        <v>2450</v>
      </c>
      <c r="B17" s="51" t="s">
        <v>149</v>
      </c>
      <c r="C17" s="45">
        <v>2021</v>
      </c>
      <c r="D17" s="76">
        <v>67.508614389960869</v>
      </c>
      <c r="E17" s="76">
        <v>29.936920173265186</v>
      </c>
      <c r="F17" s="45">
        <v>0</v>
      </c>
      <c r="G17" s="45">
        <v>0</v>
      </c>
      <c r="H17" s="45">
        <v>0</v>
      </c>
      <c r="I17" s="83">
        <v>0</v>
      </c>
      <c r="J17" s="79">
        <v>0</v>
      </c>
      <c r="K17" s="84">
        <f t="shared" si="0"/>
        <v>0</v>
      </c>
      <c r="L17" s="48">
        <v>0</v>
      </c>
      <c r="M17" s="74">
        <f t="shared" si="1"/>
        <v>0</v>
      </c>
      <c r="N17" s="48">
        <f t="shared" si="2"/>
        <v>0</v>
      </c>
    </row>
    <row r="18" spans="1:14" ht="15" customHeight="1" x14ac:dyDescent="0.25">
      <c r="A18" s="50">
        <v>170</v>
      </c>
      <c r="B18" s="51" t="s">
        <v>14</v>
      </c>
      <c r="C18" s="45">
        <v>1954</v>
      </c>
      <c r="D18" s="76">
        <v>408.80726987527396</v>
      </c>
      <c r="E18" s="76">
        <v>4.7797584436210254</v>
      </c>
      <c r="F18" s="45">
        <v>0</v>
      </c>
      <c r="G18" s="45">
        <v>0</v>
      </c>
      <c r="H18" s="45">
        <v>0</v>
      </c>
      <c r="I18" s="83">
        <v>0</v>
      </c>
      <c r="J18" s="79">
        <v>0</v>
      </c>
      <c r="K18" s="84">
        <f t="shared" si="0"/>
        <v>0</v>
      </c>
      <c r="L18" s="48">
        <v>0</v>
      </c>
      <c r="M18" s="74">
        <f t="shared" si="1"/>
        <v>0</v>
      </c>
      <c r="N18" s="48">
        <f t="shared" si="2"/>
        <v>0</v>
      </c>
    </row>
    <row r="19" spans="1:14" ht="15" customHeight="1" x14ac:dyDescent="0.25">
      <c r="A19" s="50">
        <v>182</v>
      </c>
      <c r="B19" s="51" t="s">
        <v>15</v>
      </c>
      <c r="C19" s="45">
        <v>2162</v>
      </c>
      <c r="D19" s="76">
        <v>10.123602799620322</v>
      </c>
      <c r="E19" s="76">
        <v>213.56033447707807</v>
      </c>
      <c r="F19" s="45">
        <v>0</v>
      </c>
      <c r="G19" s="45">
        <v>0</v>
      </c>
      <c r="H19" s="45">
        <v>0</v>
      </c>
      <c r="I19" s="83">
        <v>0</v>
      </c>
      <c r="J19" s="79">
        <v>0</v>
      </c>
      <c r="K19" s="84">
        <f t="shared" si="0"/>
        <v>0</v>
      </c>
      <c r="L19" s="48">
        <v>0</v>
      </c>
      <c r="M19" s="74">
        <f t="shared" si="1"/>
        <v>0</v>
      </c>
      <c r="N19" s="48">
        <f t="shared" si="2"/>
        <v>0</v>
      </c>
    </row>
    <row r="20" spans="1:14" ht="15" customHeight="1" x14ac:dyDescent="0.25">
      <c r="A20" s="50">
        <v>196</v>
      </c>
      <c r="B20" s="51" t="s">
        <v>16</v>
      </c>
      <c r="C20" s="45">
        <v>380</v>
      </c>
      <c r="D20" s="76">
        <v>156.28999280997047</v>
      </c>
      <c r="E20" s="76">
        <v>2.4313776791968604</v>
      </c>
      <c r="F20" s="45">
        <v>152000</v>
      </c>
      <c r="G20" s="45">
        <v>0</v>
      </c>
      <c r="H20" s="45">
        <v>0</v>
      </c>
      <c r="I20" s="83">
        <v>152000</v>
      </c>
      <c r="J20" s="79">
        <v>147077.32980832781</v>
      </c>
      <c r="K20" s="84">
        <f t="shared" si="0"/>
        <v>147077</v>
      </c>
      <c r="L20" s="48">
        <v>139727</v>
      </c>
      <c r="M20" s="74">
        <f t="shared" si="1"/>
        <v>7350</v>
      </c>
      <c r="N20" s="48">
        <f t="shared" si="2"/>
        <v>147077</v>
      </c>
    </row>
    <row r="21" spans="1:14" ht="15" customHeight="1" x14ac:dyDescent="0.25">
      <c r="A21" s="50">
        <v>203</v>
      </c>
      <c r="B21" s="51" t="s">
        <v>17</v>
      </c>
      <c r="C21" s="45">
        <v>747</v>
      </c>
      <c r="D21" s="76">
        <v>150.77547556175884</v>
      </c>
      <c r="E21" s="76">
        <v>4.9543866283082814</v>
      </c>
      <c r="F21" s="45">
        <v>0</v>
      </c>
      <c r="G21" s="45">
        <v>74700</v>
      </c>
      <c r="H21" s="45">
        <v>0</v>
      </c>
      <c r="I21" s="83">
        <v>74700</v>
      </c>
      <c r="J21" s="79">
        <v>72280.766688697942</v>
      </c>
      <c r="K21" s="84">
        <f t="shared" si="0"/>
        <v>72281</v>
      </c>
      <c r="L21" s="48">
        <v>68669</v>
      </c>
      <c r="M21" s="74">
        <f t="shared" si="1"/>
        <v>3612</v>
      </c>
      <c r="N21" s="48">
        <f t="shared" si="2"/>
        <v>72281</v>
      </c>
    </row>
    <row r="22" spans="1:14" ht="15" customHeight="1" x14ac:dyDescent="0.25">
      <c r="A22" s="50">
        <v>217</v>
      </c>
      <c r="B22" s="51" t="s">
        <v>18</v>
      </c>
      <c r="C22" s="45">
        <v>599</v>
      </c>
      <c r="D22" s="76">
        <v>165.51049228444336</v>
      </c>
      <c r="E22" s="76">
        <v>3.6191059052049059</v>
      </c>
      <c r="F22" s="45">
        <v>239600</v>
      </c>
      <c r="G22" s="45">
        <v>0</v>
      </c>
      <c r="H22" s="45">
        <v>0</v>
      </c>
      <c r="I22" s="83">
        <v>239600</v>
      </c>
      <c r="J22" s="79">
        <v>231840.31725049569</v>
      </c>
      <c r="K22" s="84">
        <f t="shared" si="0"/>
        <v>231840</v>
      </c>
      <c r="L22" s="48">
        <v>219887</v>
      </c>
      <c r="M22" s="74">
        <f t="shared" si="1"/>
        <v>11953</v>
      </c>
      <c r="N22" s="48">
        <f t="shared" si="2"/>
        <v>231840</v>
      </c>
    </row>
    <row r="23" spans="1:14" ht="15" customHeight="1" x14ac:dyDescent="0.25">
      <c r="A23" s="50">
        <v>231</v>
      </c>
      <c r="B23" s="51" t="s">
        <v>19</v>
      </c>
      <c r="C23" s="45">
        <v>1645</v>
      </c>
      <c r="D23" s="76">
        <v>115.66185007731258</v>
      </c>
      <c r="E23" s="76">
        <v>14.222494270154094</v>
      </c>
      <c r="F23" s="45">
        <v>0</v>
      </c>
      <c r="G23" s="45">
        <v>0</v>
      </c>
      <c r="H23" s="45">
        <v>0</v>
      </c>
      <c r="I23" s="83">
        <v>0</v>
      </c>
      <c r="J23" s="79">
        <v>0</v>
      </c>
      <c r="K23" s="84">
        <f t="shared" si="0"/>
        <v>0</v>
      </c>
      <c r="L23" s="48">
        <v>0</v>
      </c>
      <c r="M23" s="74">
        <f t="shared" si="1"/>
        <v>0</v>
      </c>
      <c r="N23" s="48">
        <f t="shared" si="2"/>
        <v>0</v>
      </c>
    </row>
    <row r="24" spans="1:14" ht="15" customHeight="1" x14ac:dyDescent="0.25">
      <c r="A24" s="50">
        <v>245</v>
      </c>
      <c r="B24" s="51" t="s">
        <v>21</v>
      </c>
      <c r="C24" s="45">
        <v>598</v>
      </c>
      <c r="D24" s="76">
        <v>94.776908677727945</v>
      </c>
      <c r="E24" s="76">
        <v>6.3095537546322893</v>
      </c>
      <c r="F24" s="45">
        <v>239200</v>
      </c>
      <c r="G24" s="45">
        <v>0</v>
      </c>
      <c r="H24" s="45">
        <v>0</v>
      </c>
      <c r="I24" s="83">
        <v>239200</v>
      </c>
      <c r="J24" s="79">
        <v>231453.27164573694</v>
      </c>
      <c r="K24" s="84">
        <f t="shared" si="0"/>
        <v>231453</v>
      </c>
      <c r="L24" s="48">
        <v>219887</v>
      </c>
      <c r="M24" s="74">
        <f t="shared" si="1"/>
        <v>11566</v>
      </c>
      <c r="N24" s="48">
        <f t="shared" si="2"/>
        <v>231453</v>
      </c>
    </row>
    <row r="25" spans="1:14" ht="15" customHeight="1" x14ac:dyDescent="0.25">
      <c r="A25" s="50">
        <v>280</v>
      </c>
      <c r="B25" s="51" t="s">
        <v>22</v>
      </c>
      <c r="C25" s="45">
        <v>2847</v>
      </c>
      <c r="D25" s="76">
        <v>158.03654876709331</v>
      </c>
      <c r="E25" s="76">
        <v>18.014820129967354</v>
      </c>
      <c r="F25" s="45">
        <v>0</v>
      </c>
      <c r="G25" s="45">
        <v>0</v>
      </c>
      <c r="H25" s="45">
        <v>0</v>
      </c>
      <c r="I25" s="83">
        <v>0</v>
      </c>
      <c r="J25" s="79">
        <v>0</v>
      </c>
      <c r="K25" s="84">
        <f t="shared" si="0"/>
        <v>0</v>
      </c>
      <c r="L25" s="48">
        <v>0</v>
      </c>
      <c r="M25" s="74">
        <f t="shared" si="1"/>
        <v>0</v>
      </c>
      <c r="N25" s="48">
        <f t="shared" si="2"/>
        <v>0</v>
      </c>
    </row>
    <row r="26" spans="1:14" ht="15" customHeight="1" x14ac:dyDescent="0.25">
      <c r="A26" s="50">
        <v>287</v>
      </c>
      <c r="B26" s="51" t="s">
        <v>23</v>
      </c>
      <c r="C26" s="45">
        <v>411</v>
      </c>
      <c r="D26" s="76">
        <v>67.131266177077904</v>
      </c>
      <c r="E26" s="76">
        <v>6.1223335027805081</v>
      </c>
      <c r="F26" s="45">
        <v>164400</v>
      </c>
      <c r="G26" s="45">
        <v>0</v>
      </c>
      <c r="H26" s="45">
        <v>0</v>
      </c>
      <c r="I26" s="83">
        <v>164400</v>
      </c>
      <c r="J26" s="79">
        <v>159075.7435558493</v>
      </c>
      <c r="K26" s="84">
        <f t="shared" si="0"/>
        <v>159076</v>
      </c>
      <c r="L26" s="48">
        <v>151126</v>
      </c>
      <c r="M26" s="74">
        <f t="shared" si="1"/>
        <v>7950</v>
      </c>
      <c r="N26" s="48">
        <f t="shared" si="2"/>
        <v>159076</v>
      </c>
    </row>
    <row r="27" spans="1:14" ht="15" customHeight="1" x14ac:dyDescent="0.25">
      <c r="A27" s="50">
        <v>308</v>
      </c>
      <c r="B27" s="51" t="s">
        <v>24</v>
      </c>
      <c r="C27" s="45">
        <v>1334</v>
      </c>
      <c r="D27" s="76">
        <v>180.95080047316065</v>
      </c>
      <c r="E27" s="76">
        <v>7.3721696533631205</v>
      </c>
      <c r="F27" s="45">
        <v>0</v>
      </c>
      <c r="G27" s="45">
        <v>0</v>
      </c>
      <c r="H27" s="45">
        <v>0</v>
      </c>
      <c r="I27" s="83">
        <v>0</v>
      </c>
      <c r="J27" s="79">
        <v>0</v>
      </c>
      <c r="K27" s="84">
        <f t="shared" si="0"/>
        <v>0</v>
      </c>
      <c r="L27" s="48">
        <v>0</v>
      </c>
      <c r="M27" s="74">
        <f t="shared" si="1"/>
        <v>0</v>
      </c>
      <c r="N27" s="48">
        <f t="shared" si="2"/>
        <v>0</v>
      </c>
    </row>
    <row r="28" spans="1:14" ht="15" customHeight="1" x14ac:dyDescent="0.25">
      <c r="A28" s="50">
        <v>315</v>
      </c>
      <c r="B28" s="51" t="s">
        <v>25</v>
      </c>
      <c r="C28" s="45">
        <v>431</v>
      </c>
      <c r="D28" s="76">
        <v>216.76874492512553</v>
      </c>
      <c r="E28" s="76">
        <v>1.9882940234251596</v>
      </c>
      <c r="F28" s="45">
        <v>172400</v>
      </c>
      <c r="G28" s="45">
        <v>0</v>
      </c>
      <c r="H28" s="45">
        <v>0</v>
      </c>
      <c r="I28" s="83">
        <v>172400</v>
      </c>
      <c r="J28" s="79">
        <v>166816.65565102446</v>
      </c>
      <c r="K28" s="84">
        <f t="shared" si="0"/>
        <v>166817</v>
      </c>
      <c r="L28" s="48">
        <v>158480</v>
      </c>
      <c r="M28" s="74">
        <f t="shared" si="1"/>
        <v>8337</v>
      </c>
      <c r="N28" s="48">
        <f t="shared" si="2"/>
        <v>166817</v>
      </c>
    </row>
    <row r="29" spans="1:14" ht="15" customHeight="1" x14ac:dyDescent="0.25">
      <c r="A29" s="50">
        <v>336</v>
      </c>
      <c r="B29" s="51" t="s">
        <v>26</v>
      </c>
      <c r="C29" s="45">
        <v>3396</v>
      </c>
      <c r="D29" s="76">
        <v>116.74902105512986</v>
      </c>
      <c r="E29" s="76">
        <v>29.088038334782958</v>
      </c>
      <c r="F29" s="45">
        <v>0</v>
      </c>
      <c r="G29" s="45">
        <v>0</v>
      </c>
      <c r="H29" s="45">
        <v>0</v>
      </c>
      <c r="I29" s="83">
        <v>0</v>
      </c>
      <c r="J29" s="79">
        <v>0</v>
      </c>
      <c r="K29" s="84">
        <f t="shared" si="0"/>
        <v>0</v>
      </c>
      <c r="L29" s="48">
        <v>0</v>
      </c>
      <c r="M29" s="74">
        <f t="shared" si="1"/>
        <v>0</v>
      </c>
      <c r="N29" s="48">
        <f t="shared" si="2"/>
        <v>0</v>
      </c>
    </row>
    <row r="30" spans="1:14" ht="15" customHeight="1" x14ac:dyDescent="0.25">
      <c r="A30" s="50">
        <v>4263</v>
      </c>
      <c r="B30" s="51" t="s">
        <v>279</v>
      </c>
      <c r="C30" s="45">
        <v>239</v>
      </c>
      <c r="D30" s="76">
        <v>221.90736876922116</v>
      </c>
      <c r="E30" s="76">
        <v>1.0770259740610724</v>
      </c>
      <c r="F30" s="45">
        <v>95600</v>
      </c>
      <c r="G30" s="45">
        <v>0</v>
      </c>
      <c r="H30" s="45">
        <v>0</v>
      </c>
      <c r="I30" s="83">
        <v>95600</v>
      </c>
      <c r="J30" s="79">
        <v>92503.899537343023</v>
      </c>
      <c r="K30" s="84">
        <f t="shared" si="0"/>
        <v>92504</v>
      </c>
      <c r="L30" s="48">
        <v>87881</v>
      </c>
      <c r="M30" s="74">
        <f t="shared" si="1"/>
        <v>4623</v>
      </c>
      <c r="N30" s="48">
        <f t="shared" si="2"/>
        <v>92504</v>
      </c>
    </row>
    <row r="31" spans="1:14" ht="15" customHeight="1" x14ac:dyDescent="0.25">
      <c r="A31" s="50">
        <v>350</v>
      </c>
      <c r="B31" s="51" t="s">
        <v>27</v>
      </c>
      <c r="C31" s="45">
        <v>917</v>
      </c>
      <c r="D31" s="76">
        <v>71.588637958156582</v>
      </c>
      <c r="E31" s="76">
        <v>12.809295247885352</v>
      </c>
      <c r="F31" s="45">
        <v>0</v>
      </c>
      <c r="G31" s="45">
        <v>0</v>
      </c>
      <c r="H31" s="45">
        <v>0</v>
      </c>
      <c r="I31" s="83">
        <v>0</v>
      </c>
      <c r="J31" s="79">
        <v>0</v>
      </c>
      <c r="K31" s="84">
        <f t="shared" si="0"/>
        <v>0</v>
      </c>
      <c r="L31" s="48">
        <v>0</v>
      </c>
      <c r="M31" s="74">
        <f t="shared" si="1"/>
        <v>0</v>
      </c>
      <c r="N31" s="48">
        <f t="shared" si="2"/>
        <v>0</v>
      </c>
    </row>
    <row r="32" spans="1:14" ht="15" customHeight="1" x14ac:dyDescent="0.25">
      <c r="A32" s="50">
        <v>364</v>
      </c>
      <c r="B32" s="51" t="s">
        <v>28</v>
      </c>
      <c r="C32" s="45">
        <v>349</v>
      </c>
      <c r="D32" s="76">
        <v>101.32695282417194</v>
      </c>
      <c r="E32" s="76">
        <v>3.444295819352269</v>
      </c>
      <c r="F32" s="45">
        <v>139600</v>
      </c>
      <c r="G32" s="45">
        <v>0</v>
      </c>
      <c r="H32" s="45">
        <v>0</v>
      </c>
      <c r="I32" s="83">
        <v>139600</v>
      </c>
      <c r="J32" s="79">
        <v>135078.91606080634</v>
      </c>
      <c r="K32" s="84">
        <f t="shared" si="0"/>
        <v>135079</v>
      </c>
      <c r="L32" s="48">
        <v>128329</v>
      </c>
      <c r="M32" s="74">
        <f t="shared" si="1"/>
        <v>6750</v>
      </c>
      <c r="N32" s="48">
        <f t="shared" si="2"/>
        <v>135079</v>
      </c>
    </row>
    <row r="33" spans="1:14" ht="15" customHeight="1" x14ac:dyDescent="0.25">
      <c r="A33" s="50">
        <v>413</v>
      </c>
      <c r="B33" s="51" t="s">
        <v>29</v>
      </c>
      <c r="C33" s="45">
        <v>6312</v>
      </c>
      <c r="D33" s="76">
        <v>17.540751563654503</v>
      </c>
      <c r="E33" s="76">
        <v>359.84775094123364</v>
      </c>
      <c r="F33" s="45">
        <v>0</v>
      </c>
      <c r="G33" s="45">
        <v>0</v>
      </c>
      <c r="H33" s="45">
        <v>0</v>
      </c>
      <c r="I33" s="83">
        <v>0</v>
      </c>
      <c r="J33" s="79">
        <v>0</v>
      </c>
      <c r="K33" s="84">
        <f t="shared" si="0"/>
        <v>0</v>
      </c>
      <c r="L33" s="48">
        <v>0</v>
      </c>
      <c r="M33" s="74">
        <f t="shared" si="1"/>
        <v>0</v>
      </c>
      <c r="N33" s="48">
        <f t="shared" si="2"/>
        <v>0</v>
      </c>
    </row>
    <row r="34" spans="1:14" ht="15" customHeight="1" x14ac:dyDescent="0.25">
      <c r="A34" s="50">
        <v>422</v>
      </c>
      <c r="B34" s="51" t="s">
        <v>30</v>
      </c>
      <c r="C34" s="45">
        <v>1171</v>
      </c>
      <c r="D34" s="76">
        <v>30.113984165793564</v>
      </c>
      <c r="E34" s="76">
        <v>38.885588620656094</v>
      </c>
      <c r="F34" s="45">
        <v>0</v>
      </c>
      <c r="G34" s="45">
        <v>0</v>
      </c>
      <c r="H34" s="45">
        <v>0</v>
      </c>
      <c r="I34" s="83">
        <v>0</v>
      </c>
      <c r="J34" s="79">
        <v>0</v>
      </c>
      <c r="K34" s="84">
        <f t="shared" si="0"/>
        <v>0</v>
      </c>
      <c r="L34" s="48">
        <v>0</v>
      </c>
      <c r="M34" s="74">
        <f t="shared" si="1"/>
        <v>0</v>
      </c>
      <c r="N34" s="48">
        <f t="shared" si="2"/>
        <v>0</v>
      </c>
    </row>
    <row r="35" spans="1:14" ht="15" customHeight="1" x14ac:dyDescent="0.25">
      <c r="A35" s="50">
        <v>427</v>
      </c>
      <c r="B35" s="51" t="s">
        <v>31</v>
      </c>
      <c r="C35" s="45">
        <v>236</v>
      </c>
      <c r="D35" s="76">
        <v>32.44091824381384</v>
      </c>
      <c r="E35" s="76">
        <v>7.27476325504451</v>
      </c>
      <c r="F35" s="45">
        <v>94400</v>
      </c>
      <c r="G35" s="45">
        <v>0</v>
      </c>
      <c r="H35" s="45">
        <v>0</v>
      </c>
      <c r="I35" s="83">
        <v>94400</v>
      </c>
      <c r="J35" s="79">
        <v>91342.762723066757</v>
      </c>
      <c r="K35" s="84">
        <f t="shared" si="0"/>
        <v>91343</v>
      </c>
      <c r="L35" s="48">
        <v>86778</v>
      </c>
      <c r="M35" s="74">
        <f t="shared" si="1"/>
        <v>4565</v>
      </c>
      <c r="N35" s="48">
        <f t="shared" si="2"/>
        <v>91343</v>
      </c>
    </row>
    <row r="36" spans="1:14" ht="15" customHeight="1" x14ac:dyDescent="0.25">
      <c r="A36" s="50">
        <v>434</v>
      </c>
      <c r="B36" s="51" t="s">
        <v>32</v>
      </c>
      <c r="C36" s="45">
        <v>1500</v>
      </c>
      <c r="D36" s="76">
        <v>206.23830035735716</v>
      </c>
      <c r="E36" s="76">
        <v>7.2731398455131337</v>
      </c>
      <c r="F36" s="45">
        <v>0</v>
      </c>
      <c r="G36" s="45">
        <v>0</v>
      </c>
      <c r="H36" s="45">
        <v>0</v>
      </c>
      <c r="I36" s="83">
        <v>0</v>
      </c>
      <c r="J36" s="79">
        <v>0</v>
      </c>
      <c r="K36" s="84">
        <f t="shared" si="0"/>
        <v>0</v>
      </c>
      <c r="L36" s="48">
        <v>0</v>
      </c>
      <c r="M36" s="74">
        <f t="shared" si="1"/>
        <v>0</v>
      </c>
      <c r="N36" s="48">
        <f t="shared" si="2"/>
        <v>0</v>
      </c>
    </row>
    <row r="37" spans="1:14" ht="15" customHeight="1" x14ac:dyDescent="0.25">
      <c r="A37" s="50">
        <v>6013</v>
      </c>
      <c r="B37" s="51" t="s">
        <v>375</v>
      </c>
      <c r="C37" s="45">
        <v>505</v>
      </c>
      <c r="D37" s="76">
        <v>76.111552989294339</v>
      </c>
      <c r="E37" s="76">
        <v>6.6349979755508608</v>
      </c>
      <c r="F37" s="45">
        <v>202000</v>
      </c>
      <c r="G37" s="45">
        <v>0</v>
      </c>
      <c r="H37" s="45">
        <v>0</v>
      </c>
      <c r="I37" s="83">
        <v>202000</v>
      </c>
      <c r="J37" s="79">
        <v>195458.03040317251</v>
      </c>
      <c r="K37" s="84">
        <f t="shared" si="0"/>
        <v>195458</v>
      </c>
      <c r="L37" s="48">
        <v>185690</v>
      </c>
      <c r="M37" s="74">
        <f t="shared" si="1"/>
        <v>9768</v>
      </c>
      <c r="N37" s="48">
        <f t="shared" si="2"/>
        <v>195458</v>
      </c>
    </row>
    <row r="38" spans="1:14" ht="15" customHeight="1" x14ac:dyDescent="0.25">
      <c r="A38" s="50">
        <v>441</v>
      </c>
      <c r="B38" s="51" t="s">
        <v>33</v>
      </c>
      <c r="C38" s="45">
        <v>204</v>
      </c>
      <c r="D38" s="76">
        <v>231.54983089191853</v>
      </c>
      <c r="E38" s="76">
        <v>0.88101986174726221</v>
      </c>
      <c r="F38" s="45">
        <v>81600</v>
      </c>
      <c r="G38" s="45">
        <v>0</v>
      </c>
      <c r="H38" s="45">
        <v>0</v>
      </c>
      <c r="I38" s="83">
        <v>81600</v>
      </c>
      <c r="J38" s="79">
        <v>78957.303370786511</v>
      </c>
      <c r="K38" s="84">
        <f t="shared" si="0"/>
        <v>78957</v>
      </c>
      <c r="L38" s="48">
        <v>75011</v>
      </c>
      <c r="M38" s="74">
        <f t="shared" si="1"/>
        <v>3946</v>
      </c>
      <c r="N38" s="48">
        <f t="shared" si="2"/>
        <v>78957</v>
      </c>
    </row>
    <row r="39" spans="1:14" ht="15" customHeight="1" x14ac:dyDescent="0.25">
      <c r="A39" s="50">
        <v>2240</v>
      </c>
      <c r="B39" s="51" t="s">
        <v>138</v>
      </c>
      <c r="C39" s="45">
        <v>397</v>
      </c>
      <c r="D39" s="76">
        <v>133.63947332068867</v>
      </c>
      <c r="E39" s="76">
        <v>2.9706791723680088</v>
      </c>
      <c r="F39" s="45">
        <v>158800</v>
      </c>
      <c r="G39" s="45">
        <v>0</v>
      </c>
      <c r="H39" s="45">
        <v>0</v>
      </c>
      <c r="I39" s="83">
        <v>158800</v>
      </c>
      <c r="J39" s="79">
        <v>153657.10508922671</v>
      </c>
      <c r="K39" s="84">
        <f t="shared" si="0"/>
        <v>153657</v>
      </c>
      <c r="L39" s="48">
        <v>145978</v>
      </c>
      <c r="M39" s="74">
        <f t="shared" si="1"/>
        <v>7679</v>
      </c>
      <c r="N39" s="48">
        <f t="shared" si="2"/>
        <v>153657</v>
      </c>
    </row>
    <row r="40" spans="1:14" ht="15" customHeight="1" x14ac:dyDescent="0.25">
      <c r="A40" s="50">
        <v>476</v>
      </c>
      <c r="B40" s="51" t="s">
        <v>35</v>
      </c>
      <c r="C40" s="45">
        <v>1709</v>
      </c>
      <c r="D40" s="76">
        <v>466.35291232298641</v>
      </c>
      <c r="E40" s="76">
        <v>3.664606684854113</v>
      </c>
      <c r="F40" s="45">
        <v>0</v>
      </c>
      <c r="G40" s="45">
        <v>0</v>
      </c>
      <c r="H40" s="45">
        <v>0</v>
      </c>
      <c r="I40" s="83">
        <v>0</v>
      </c>
      <c r="J40" s="79">
        <v>0</v>
      </c>
      <c r="K40" s="84">
        <f t="shared" si="0"/>
        <v>0</v>
      </c>
      <c r="L40" s="48">
        <v>0</v>
      </c>
      <c r="M40" s="74">
        <f t="shared" si="1"/>
        <v>0</v>
      </c>
      <c r="N40" s="48">
        <f t="shared" si="2"/>
        <v>0</v>
      </c>
    </row>
    <row r="41" spans="1:14" ht="15" customHeight="1" x14ac:dyDescent="0.25">
      <c r="A41" s="50">
        <v>485</v>
      </c>
      <c r="B41" s="51" t="s">
        <v>36</v>
      </c>
      <c r="C41" s="45">
        <v>633</v>
      </c>
      <c r="D41" s="76">
        <v>176.07311475568525</v>
      </c>
      <c r="E41" s="76">
        <v>3.5950974166518002</v>
      </c>
      <c r="F41" s="45">
        <v>253200</v>
      </c>
      <c r="G41" s="45">
        <v>0</v>
      </c>
      <c r="H41" s="45">
        <v>0</v>
      </c>
      <c r="I41" s="83">
        <v>253200</v>
      </c>
      <c r="J41" s="79">
        <v>244999.86781229344</v>
      </c>
      <c r="K41" s="84">
        <f t="shared" si="0"/>
        <v>245000</v>
      </c>
      <c r="L41" s="48">
        <v>232757</v>
      </c>
      <c r="M41" s="74">
        <f t="shared" si="1"/>
        <v>12243</v>
      </c>
      <c r="N41" s="48">
        <f t="shared" si="2"/>
        <v>245000</v>
      </c>
    </row>
    <row r="42" spans="1:14" ht="15" customHeight="1" x14ac:dyDescent="0.25">
      <c r="A42" s="50">
        <v>497</v>
      </c>
      <c r="B42" s="51" t="s">
        <v>38</v>
      </c>
      <c r="C42" s="45">
        <v>1194</v>
      </c>
      <c r="D42" s="76">
        <v>168.75063283483004</v>
      </c>
      <c r="E42" s="76">
        <v>7.0755290213854476</v>
      </c>
      <c r="F42" s="45">
        <v>0</v>
      </c>
      <c r="G42" s="45">
        <v>0</v>
      </c>
      <c r="H42" s="45">
        <v>0</v>
      </c>
      <c r="I42" s="83">
        <v>0</v>
      </c>
      <c r="J42" s="79">
        <v>0</v>
      </c>
      <c r="K42" s="84">
        <f t="shared" si="0"/>
        <v>0</v>
      </c>
      <c r="L42" s="48">
        <v>0</v>
      </c>
      <c r="M42" s="74">
        <f t="shared" si="1"/>
        <v>0</v>
      </c>
      <c r="N42" s="48">
        <f t="shared" si="2"/>
        <v>0</v>
      </c>
    </row>
    <row r="43" spans="1:14" ht="15" customHeight="1" x14ac:dyDescent="0.25">
      <c r="A43" s="50">
        <v>602</v>
      </c>
      <c r="B43" s="51" t="s">
        <v>39</v>
      </c>
      <c r="C43" s="45">
        <v>724</v>
      </c>
      <c r="D43" s="76">
        <v>148.75967212318454</v>
      </c>
      <c r="E43" s="76">
        <v>4.8669104312119744</v>
      </c>
      <c r="F43" s="45">
        <v>289600</v>
      </c>
      <c r="G43" s="45">
        <v>0</v>
      </c>
      <c r="H43" s="45">
        <v>0</v>
      </c>
      <c r="I43" s="83">
        <v>289600</v>
      </c>
      <c r="J43" s="79">
        <v>280221.01784534036</v>
      </c>
      <c r="K43" s="84">
        <f t="shared" si="0"/>
        <v>280221</v>
      </c>
      <c r="L43" s="48">
        <v>266585</v>
      </c>
      <c r="M43" s="74">
        <f t="shared" si="1"/>
        <v>13636</v>
      </c>
      <c r="N43" s="48">
        <f t="shared" si="2"/>
        <v>280221</v>
      </c>
    </row>
    <row r="44" spans="1:14" ht="15" customHeight="1" x14ac:dyDescent="0.25">
      <c r="A44" s="50">
        <v>609</v>
      </c>
      <c r="B44" s="51" t="s">
        <v>40</v>
      </c>
      <c r="C44" s="45">
        <v>772</v>
      </c>
      <c r="D44" s="76">
        <v>174.74773378185148</v>
      </c>
      <c r="E44" s="76">
        <v>4.4177969195511047</v>
      </c>
      <c r="F44" s="45">
        <v>0</v>
      </c>
      <c r="G44" s="45">
        <v>77200</v>
      </c>
      <c r="H44" s="45">
        <v>0</v>
      </c>
      <c r="I44" s="83">
        <v>77200</v>
      </c>
      <c r="J44" s="79">
        <v>74699.801718440183</v>
      </c>
      <c r="K44" s="84">
        <f t="shared" si="0"/>
        <v>74700</v>
      </c>
      <c r="L44" s="48">
        <v>70967</v>
      </c>
      <c r="M44" s="74">
        <f t="shared" si="1"/>
        <v>3733</v>
      </c>
      <c r="N44" s="48">
        <f t="shared" si="2"/>
        <v>74700</v>
      </c>
    </row>
    <row r="45" spans="1:14" ht="15" customHeight="1" x14ac:dyDescent="0.25">
      <c r="A45" s="50">
        <v>623</v>
      </c>
      <c r="B45" s="51" t="s">
        <v>42</v>
      </c>
      <c r="C45" s="45">
        <v>385</v>
      </c>
      <c r="D45" s="76">
        <v>125.39299060532325</v>
      </c>
      <c r="E45" s="76">
        <v>3.0703470596039502</v>
      </c>
      <c r="F45" s="45">
        <v>154000</v>
      </c>
      <c r="G45" s="45">
        <v>0</v>
      </c>
      <c r="H45" s="45">
        <v>0</v>
      </c>
      <c r="I45" s="83">
        <v>154000</v>
      </c>
      <c r="J45" s="79">
        <v>149012.55783212162</v>
      </c>
      <c r="K45" s="84">
        <f t="shared" si="0"/>
        <v>149013</v>
      </c>
      <c r="L45" s="48">
        <v>141566</v>
      </c>
      <c r="M45" s="74">
        <f t="shared" si="1"/>
        <v>7447</v>
      </c>
      <c r="N45" s="48">
        <f t="shared" si="2"/>
        <v>149013</v>
      </c>
    </row>
    <row r="46" spans="1:14" ht="15" customHeight="1" x14ac:dyDescent="0.25">
      <c r="A46" s="50">
        <v>637</v>
      </c>
      <c r="B46" s="51" t="s">
        <v>43</v>
      </c>
      <c r="C46" s="45">
        <v>700</v>
      </c>
      <c r="D46" s="76">
        <v>161.90252522572001</v>
      </c>
      <c r="E46" s="76">
        <v>4.3235891412075222</v>
      </c>
      <c r="F46" s="45">
        <v>280000</v>
      </c>
      <c r="G46" s="45">
        <v>0</v>
      </c>
      <c r="H46" s="45">
        <v>0</v>
      </c>
      <c r="I46" s="83">
        <v>280000</v>
      </c>
      <c r="J46" s="79">
        <v>270931.92333113018</v>
      </c>
      <c r="K46" s="84">
        <f t="shared" si="0"/>
        <v>270932</v>
      </c>
      <c r="L46" s="48">
        <v>257392</v>
      </c>
      <c r="M46" s="74">
        <f t="shared" si="1"/>
        <v>13540</v>
      </c>
      <c r="N46" s="48">
        <f t="shared" si="2"/>
        <v>270932</v>
      </c>
    </row>
    <row r="47" spans="1:14" ht="15" customHeight="1" x14ac:dyDescent="0.25">
      <c r="A47" s="50">
        <v>657</v>
      </c>
      <c r="B47" s="51" t="s">
        <v>44</v>
      </c>
      <c r="C47" s="45">
        <v>127</v>
      </c>
      <c r="D47" s="76">
        <v>33.707917018023522</v>
      </c>
      <c r="E47" s="76">
        <v>3.7676608712455737</v>
      </c>
      <c r="F47" s="45">
        <v>50800</v>
      </c>
      <c r="G47" s="45">
        <v>0</v>
      </c>
      <c r="H47" s="45">
        <v>0</v>
      </c>
      <c r="I47" s="83">
        <v>50800</v>
      </c>
      <c r="J47" s="79">
        <v>49154.79180436219</v>
      </c>
      <c r="K47" s="84">
        <f t="shared" si="0"/>
        <v>49155</v>
      </c>
      <c r="L47" s="48">
        <v>46698</v>
      </c>
      <c r="M47" s="74">
        <f t="shared" si="1"/>
        <v>2457</v>
      </c>
      <c r="N47" s="48">
        <f t="shared" si="2"/>
        <v>49155</v>
      </c>
    </row>
    <row r="48" spans="1:14" ht="15" customHeight="1" x14ac:dyDescent="0.25">
      <c r="A48" s="50">
        <v>658</v>
      </c>
      <c r="B48" s="51" t="s">
        <v>45</v>
      </c>
      <c r="C48" s="45">
        <v>843</v>
      </c>
      <c r="D48" s="76">
        <v>63.520660993181458</v>
      </c>
      <c r="E48" s="76">
        <v>13.271272477635122</v>
      </c>
      <c r="F48" s="45">
        <v>0</v>
      </c>
      <c r="G48" s="45">
        <v>0</v>
      </c>
      <c r="H48" s="45">
        <v>0</v>
      </c>
      <c r="I48" s="83">
        <v>0</v>
      </c>
      <c r="J48" s="79">
        <v>0</v>
      </c>
      <c r="K48" s="84">
        <f t="shared" si="0"/>
        <v>0</v>
      </c>
      <c r="L48" s="48">
        <v>0</v>
      </c>
      <c r="M48" s="74">
        <f t="shared" si="1"/>
        <v>0</v>
      </c>
      <c r="N48" s="48">
        <f t="shared" si="2"/>
        <v>0</v>
      </c>
    </row>
    <row r="49" spans="1:14" ht="15" customHeight="1" x14ac:dyDescent="0.25">
      <c r="A49" s="50">
        <v>665</v>
      </c>
      <c r="B49" s="51" t="s">
        <v>46</v>
      </c>
      <c r="C49" s="45">
        <v>736</v>
      </c>
      <c r="D49" s="76">
        <v>32.646455059185428</v>
      </c>
      <c r="E49" s="76">
        <v>22.544561076101235</v>
      </c>
      <c r="F49" s="45">
        <v>0</v>
      </c>
      <c r="G49" s="45">
        <v>0</v>
      </c>
      <c r="H49" s="45">
        <v>0</v>
      </c>
      <c r="I49" s="83">
        <v>0</v>
      </c>
      <c r="J49" s="79">
        <v>0</v>
      </c>
      <c r="K49" s="84">
        <f t="shared" si="0"/>
        <v>0</v>
      </c>
      <c r="L49" s="48">
        <v>0</v>
      </c>
      <c r="M49" s="74">
        <f t="shared" si="1"/>
        <v>0</v>
      </c>
      <c r="N49" s="48">
        <f t="shared" si="2"/>
        <v>0</v>
      </c>
    </row>
    <row r="50" spans="1:14" ht="15" customHeight="1" x14ac:dyDescent="0.25">
      <c r="A50" s="50">
        <v>700</v>
      </c>
      <c r="B50" s="51" t="s">
        <v>47</v>
      </c>
      <c r="C50" s="45">
        <v>970</v>
      </c>
      <c r="D50" s="76">
        <v>99.260705911246077</v>
      </c>
      <c r="E50" s="76">
        <v>9.7722456343129895</v>
      </c>
      <c r="F50" s="45">
        <v>0</v>
      </c>
      <c r="G50" s="45">
        <v>97000</v>
      </c>
      <c r="H50" s="45">
        <v>0</v>
      </c>
      <c r="I50" s="83">
        <v>97000</v>
      </c>
      <c r="J50" s="79">
        <v>93858.559153998678</v>
      </c>
      <c r="K50" s="84">
        <f t="shared" si="0"/>
        <v>93859</v>
      </c>
      <c r="L50" s="48">
        <v>89168</v>
      </c>
      <c r="M50" s="74">
        <f t="shared" si="1"/>
        <v>4691</v>
      </c>
      <c r="N50" s="48">
        <f t="shared" si="2"/>
        <v>93859</v>
      </c>
    </row>
    <row r="51" spans="1:14" ht="15" customHeight="1" x14ac:dyDescent="0.25">
      <c r="A51" s="50">
        <v>721</v>
      </c>
      <c r="B51" s="51" t="s">
        <v>49</v>
      </c>
      <c r="C51" s="45">
        <v>1628</v>
      </c>
      <c r="D51" s="76">
        <v>4.4521513672403206</v>
      </c>
      <c r="E51" s="76">
        <v>365.6659142317348</v>
      </c>
      <c r="F51" s="45">
        <v>0</v>
      </c>
      <c r="G51" s="45">
        <v>0</v>
      </c>
      <c r="H51" s="45">
        <v>0</v>
      </c>
      <c r="I51" s="83">
        <v>0</v>
      </c>
      <c r="J51" s="79">
        <v>0</v>
      </c>
      <c r="K51" s="84">
        <f t="shared" si="0"/>
        <v>0</v>
      </c>
      <c r="L51" s="48">
        <v>0</v>
      </c>
      <c r="M51" s="74">
        <f t="shared" si="1"/>
        <v>0</v>
      </c>
      <c r="N51" s="48">
        <f t="shared" si="2"/>
        <v>0</v>
      </c>
    </row>
    <row r="52" spans="1:14" ht="15" customHeight="1" x14ac:dyDescent="0.25">
      <c r="A52" s="50">
        <v>735</v>
      </c>
      <c r="B52" s="51" t="s">
        <v>50</v>
      </c>
      <c r="C52" s="45">
        <v>500</v>
      </c>
      <c r="D52" s="76">
        <v>270.46520126806473</v>
      </c>
      <c r="E52" s="76">
        <v>1.8486666589852263</v>
      </c>
      <c r="F52" s="45">
        <v>200000</v>
      </c>
      <c r="G52" s="45">
        <v>0</v>
      </c>
      <c r="H52" s="45">
        <v>0</v>
      </c>
      <c r="I52" s="83">
        <v>200000</v>
      </c>
      <c r="J52" s="79">
        <v>193522.8023793787</v>
      </c>
      <c r="K52" s="84">
        <f t="shared" si="0"/>
        <v>193523</v>
      </c>
      <c r="L52" s="48">
        <v>183852</v>
      </c>
      <c r="M52" s="74">
        <f t="shared" si="1"/>
        <v>9671</v>
      </c>
      <c r="N52" s="48">
        <f t="shared" si="2"/>
        <v>193523</v>
      </c>
    </row>
    <row r="53" spans="1:14" ht="15" customHeight="1" x14ac:dyDescent="0.25">
      <c r="A53" s="50">
        <v>777</v>
      </c>
      <c r="B53" s="51" t="s">
        <v>51</v>
      </c>
      <c r="C53" s="45">
        <v>3242</v>
      </c>
      <c r="D53" s="76">
        <v>99.591918561109708</v>
      </c>
      <c r="E53" s="76">
        <v>32.552842106467757</v>
      </c>
      <c r="F53" s="45">
        <v>0</v>
      </c>
      <c r="G53" s="45">
        <v>0</v>
      </c>
      <c r="H53" s="45">
        <v>0</v>
      </c>
      <c r="I53" s="83">
        <v>0</v>
      </c>
      <c r="J53" s="79">
        <v>0</v>
      </c>
      <c r="K53" s="84">
        <f t="shared" si="0"/>
        <v>0</v>
      </c>
      <c r="L53" s="48">
        <v>0</v>
      </c>
      <c r="M53" s="74">
        <f t="shared" si="1"/>
        <v>0</v>
      </c>
      <c r="N53" s="48">
        <f t="shared" si="2"/>
        <v>0</v>
      </c>
    </row>
    <row r="54" spans="1:14" ht="15" customHeight="1" x14ac:dyDescent="0.25">
      <c r="A54" s="50">
        <v>840</v>
      </c>
      <c r="B54" s="51" t="s">
        <v>52</v>
      </c>
      <c r="C54" s="45">
        <v>134</v>
      </c>
      <c r="D54" s="76">
        <v>233.34181891136183</v>
      </c>
      <c r="E54" s="76">
        <v>0.57426483013274954</v>
      </c>
      <c r="F54" s="45">
        <v>53600</v>
      </c>
      <c r="G54" s="45">
        <v>0</v>
      </c>
      <c r="H54" s="45">
        <v>0</v>
      </c>
      <c r="I54" s="83">
        <v>53600</v>
      </c>
      <c r="J54" s="79">
        <v>51864.111037673494</v>
      </c>
      <c r="K54" s="84">
        <f t="shared" si="0"/>
        <v>51864</v>
      </c>
      <c r="L54" s="48">
        <v>49273</v>
      </c>
      <c r="M54" s="74">
        <f t="shared" si="1"/>
        <v>2591</v>
      </c>
      <c r="N54" s="48">
        <f t="shared" si="2"/>
        <v>51864</v>
      </c>
    </row>
    <row r="55" spans="1:14" ht="15" customHeight="1" x14ac:dyDescent="0.25">
      <c r="A55" s="50">
        <v>870</v>
      </c>
      <c r="B55" s="51" t="s">
        <v>53</v>
      </c>
      <c r="C55" s="45">
        <v>812</v>
      </c>
      <c r="D55" s="76">
        <v>152.24272793317326</v>
      </c>
      <c r="E55" s="76">
        <v>5.3335880867585761</v>
      </c>
      <c r="F55" s="45">
        <v>0</v>
      </c>
      <c r="G55" s="45">
        <v>81200</v>
      </c>
      <c r="H55" s="45">
        <v>0</v>
      </c>
      <c r="I55" s="83">
        <v>81200</v>
      </c>
      <c r="J55" s="79">
        <v>78570.25776602776</v>
      </c>
      <c r="K55" s="84">
        <f t="shared" si="0"/>
        <v>78570</v>
      </c>
      <c r="L55" s="48">
        <v>74643</v>
      </c>
      <c r="M55" s="74">
        <f t="shared" si="1"/>
        <v>3927</v>
      </c>
      <c r="N55" s="48">
        <f t="shared" si="2"/>
        <v>78570</v>
      </c>
    </row>
    <row r="56" spans="1:14" ht="15" customHeight="1" x14ac:dyDescent="0.25">
      <c r="A56" s="50">
        <v>882</v>
      </c>
      <c r="B56" s="51" t="s">
        <v>54</v>
      </c>
      <c r="C56" s="45">
        <v>341</v>
      </c>
      <c r="D56" s="76">
        <v>83.635345353762247</v>
      </c>
      <c r="E56" s="76">
        <v>4.0772235537216019</v>
      </c>
      <c r="F56" s="45">
        <v>136400</v>
      </c>
      <c r="G56" s="45">
        <v>0</v>
      </c>
      <c r="H56" s="45">
        <v>0</v>
      </c>
      <c r="I56" s="83">
        <v>136400</v>
      </c>
      <c r="J56" s="79">
        <v>131982.55122273628</v>
      </c>
      <c r="K56" s="84">
        <f t="shared" si="0"/>
        <v>131983</v>
      </c>
      <c r="L56" s="48">
        <v>125387</v>
      </c>
      <c r="M56" s="74">
        <f t="shared" si="1"/>
        <v>6596</v>
      </c>
      <c r="N56" s="48">
        <f t="shared" si="2"/>
        <v>131983</v>
      </c>
    </row>
    <row r="57" spans="1:14" ht="15" customHeight="1" x14ac:dyDescent="0.25">
      <c r="A57" s="50">
        <v>896</v>
      </c>
      <c r="B57" s="51" t="s">
        <v>55</v>
      </c>
      <c r="C57" s="45">
        <v>867</v>
      </c>
      <c r="D57" s="76">
        <v>64.681203788730997</v>
      </c>
      <c r="E57" s="76">
        <v>13.404203218478937</v>
      </c>
      <c r="F57" s="45">
        <v>0</v>
      </c>
      <c r="G57" s="45">
        <v>0</v>
      </c>
      <c r="H57" s="45">
        <v>0</v>
      </c>
      <c r="I57" s="83">
        <v>0</v>
      </c>
      <c r="J57" s="79">
        <v>0</v>
      </c>
      <c r="K57" s="84">
        <f t="shared" si="0"/>
        <v>0</v>
      </c>
      <c r="L57" s="48">
        <v>0</v>
      </c>
      <c r="M57" s="74">
        <f t="shared" si="1"/>
        <v>0</v>
      </c>
      <c r="N57" s="48">
        <f t="shared" si="2"/>
        <v>0</v>
      </c>
    </row>
    <row r="58" spans="1:14" ht="15" customHeight="1" x14ac:dyDescent="0.25">
      <c r="A58" s="50">
        <v>903</v>
      </c>
      <c r="B58" s="51" t="s">
        <v>56</v>
      </c>
      <c r="C58" s="45">
        <v>872</v>
      </c>
      <c r="D58" s="76">
        <v>69.958114328355961</v>
      </c>
      <c r="E58" s="76">
        <v>12.464601259936394</v>
      </c>
      <c r="F58" s="45">
        <v>0</v>
      </c>
      <c r="G58" s="45">
        <v>0</v>
      </c>
      <c r="H58" s="45">
        <v>0</v>
      </c>
      <c r="I58" s="83">
        <v>0</v>
      </c>
      <c r="J58" s="79">
        <v>0</v>
      </c>
      <c r="K58" s="84">
        <f t="shared" si="0"/>
        <v>0</v>
      </c>
      <c r="L58" s="48">
        <v>0</v>
      </c>
      <c r="M58" s="74">
        <f t="shared" si="1"/>
        <v>0</v>
      </c>
      <c r="N58" s="48">
        <f t="shared" si="2"/>
        <v>0</v>
      </c>
    </row>
    <row r="59" spans="1:14" ht="15" customHeight="1" x14ac:dyDescent="0.25">
      <c r="A59" s="50">
        <v>910</v>
      </c>
      <c r="B59" s="51" t="s">
        <v>57</v>
      </c>
      <c r="C59" s="45">
        <v>1307</v>
      </c>
      <c r="D59" s="76">
        <v>179.03122071603832</v>
      </c>
      <c r="E59" s="76">
        <v>7.300402660344</v>
      </c>
      <c r="F59" s="45">
        <v>0</v>
      </c>
      <c r="G59" s="45">
        <v>0</v>
      </c>
      <c r="H59" s="45">
        <v>0</v>
      </c>
      <c r="I59" s="83">
        <v>0</v>
      </c>
      <c r="J59" s="79">
        <v>0</v>
      </c>
      <c r="K59" s="84">
        <f t="shared" si="0"/>
        <v>0</v>
      </c>
      <c r="L59" s="48">
        <v>0</v>
      </c>
      <c r="M59" s="74">
        <f t="shared" si="1"/>
        <v>0</v>
      </c>
      <c r="N59" s="48">
        <f t="shared" si="2"/>
        <v>0</v>
      </c>
    </row>
    <row r="60" spans="1:14" ht="15" customHeight="1" x14ac:dyDescent="0.25">
      <c r="A60" s="50">
        <v>980</v>
      </c>
      <c r="B60" s="51" t="s">
        <v>58</v>
      </c>
      <c r="C60" s="45">
        <v>558</v>
      </c>
      <c r="D60" s="76">
        <v>117.14538128510328</v>
      </c>
      <c r="E60" s="76">
        <v>4.7633119964154975</v>
      </c>
      <c r="F60" s="45">
        <v>223200</v>
      </c>
      <c r="G60" s="45">
        <v>0</v>
      </c>
      <c r="H60" s="45">
        <v>0</v>
      </c>
      <c r="I60" s="83">
        <v>223200</v>
      </c>
      <c r="J60" s="79">
        <v>215971.44745538663</v>
      </c>
      <c r="K60" s="84">
        <f t="shared" si="0"/>
        <v>215971</v>
      </c>
      <c r="L60" s="48">
        <v>205178</v>
      </c>
      <c r="M60" s="74">
        <f t="shared" si="1"/>
        <v>10793</v>
      </c>
      <c r="N60" s="48">
        <f t="shared" si="2"/>
        <v>215971</v>
      </c>
    </row>
    <row r="61" spans="1:14" ht="15" customHeight="1" x14ac:dyDescent="0.25">
      <c r="A61" s="50">
        <v>994</v>
      </c>
      <c r="B61" s="51" t="s">
        <v>59</v>
      </c>
      <c r="C61" s="45">
        <v>236</v>
      </c>
      <c r="D61" s="76">
        <v>90.369018534971346</v>
      </c>
      <c r="E61" s="76">
        <v>2.6115144750484571</v>
      </c>
      <c r="F61" s="45">
        <v>94400</v>
      </c>
      <c r="G61" s="45">
        <v>0</v>
      </c>
      <c r="H61" s="45">
        <v>0</v>
      </c>
      <c r="I61" s="83">
        <v>94400</v>
      </c>
      <c r="J61" s="79">
        <v>91342.762723066757</v>
      </c>
      <c r="K61" s="84">
        <f t="shared" si="0"/>
        <v>91343</v>
      </c>
      <c r="L61" s="48">
        <v>86778</v>
      </c>
      <c r="M61" s="74">
        <f t="shared" si="1"/>
        <v>4565</v>
      </c>
      <c r="N61" s="48">
        <f t="shared" si="2"/>
        <v>91343</v>
      </c>
    </row>
    <row r="62" spans="1:14" ht="15" customHeight="1" x14ac:dyDescent="0.25">
      <c r="A62" s="50">
        <v>1029</v>
      </c>
      <c r="B62" s="51" t="s">
        <v>61</v>
      </c>
      <c r="C62" s="45">
        <v>944</v>
      </c>
      <c r="D62" s="76">
        <v>37.925132494127347</v>
      </c>
      <c r="E62" s="76">
        <v>24.891145736832353</v>
      </c>
      <c r="F62" s="45">
        <v>0</v>
      </c>
      <c r="G62" s="45">
        <v>0</v>
      </c>
      <c r="H62" s="45">
        <v>0</v>
      </c>
      <c r="I62" s="83">
        <v>0</v>
      </c>
      <c r="J62" s="79">
        <v>0</v>
      </c>
      <c r="K62" s="84">
        <f t="shared" si="0"/>
        <v>0</v>
      </c>
      <c r="L62" s="48">
        <v>0</v>
      </c>
      <c r="M62" s="74">
        <f t="shared" si="1"/>
        <v>0</v>
      </c>
      <c r="N62" s="48">
        <f t="shared" si="2"/>
        <v>0</v>
      </c>
    </row>
    <row r="63" spans="1:14" ht="15" customHeight="1" x14ac:dyDescent="0.25">
      <c r="A63" s="50">
        <v>1015</v>
      </c>
      <c r="B63" s="51" t="s">
        <v>60</v>
      </c>
      <c r="C63" s="45">
        <v>3038</v>
      </c>
      <c r="D63" s="76">
        <v>34.866978227753812</v>
      </c>
      <c r="E63" s="76">
        <v>87.131152580976419</v>
      </c>
      <c r="F63" s="45">
        <v>0</v>
      </c>
      <c r="G63" s="45">
        <v>0</v>
      </c>
      <c r="H63" s="45">
        <v>0</v>
      </c>
      <c r="I63" s="83">
        <v>0</v>
      </c>
      <c r="J63" s="79">
        <v>0</v>
      </c>
      <c r="K63" s="84">
        <f t="shared" si="0"/>
        <v>0</v>
      </c>
      <c r="L63" s="48">
        <v>0</v>
      </c>
      <c r="M63" s="74">
        <f t="shared" si="1"/>
        <v>0</v>
      </c>
      <c r="N63" s="48">
        <f t="shared" si="2"/>
        <v>0</v>
      </c>
    </row>
    <row r="64" spans="1:14" ht="15" customHeight="1" x14ac:dyDescent="0.25">
      <c r="A64" s="50">
        <v>5054</v>
      </c>
      <c r="B64" s="51" t="s">
        <v>323</v>
      </c>
      <c r="C64" s="45">
        <v>1139</v>
      </c>
      <c r="D64" s="76">
        <v>140.17013833830154</v>
      </c>
      <c r="E64" s="76">
        <v>8.1258391659071929</v>
      </c>
      <c r="F64" s="45">
        <v>0</v>
      </c>
      <c r="G64" s="45">
        <v>0</v>
      </c>
      <c r="H64" s="45">
        <v>0</v>
      </c>
      <c r="I64" s="83">
        <v>0</v>
      </c>
      <c r="J64" s="79">
        <v>0</v>
      </c>
      <c r="K64" s="84">
        <f t="shared" si="0"/>
        <v>0</v>
      </c>
      <c r="L64" s="48">
        <v>0</v>
      </c>
      <c r="M64" s="74">
        <f t="shared" si="1"/>
        <v>0</v>
      </c>
      <c r="N64" s="48">
        <f t="shared" si="2"/>
        <v>0</v>
      </c>
    </row>
    <row r="65" spans="1:14" ht="15" customHeight="1" x14ac:dyDescent="0.25">
      <c r="A65" s="50">
        <v>1071</v>
      </c>
      <c r="B65" s="51" t="s">
        <v>62</v>
      </c>
      <c r="C65" s="45">
        <v>741</v>
      </c>
      <c r="D65" s="76">
        <v>737.2306693724081</v>
      </c>
      <c r="E65" s="76">
        <v>1.005112823956172</v>
      </c>
      <c r="F65" s="45">
        <v>296400</v>
      </c>
      <c r="G65" s="45">
        <v>0</v>
      </c>
      <c r="H65" s="45">
        <v>0</v>
      </c>
      <c r="I65" s="83">
        <v>296400</v>
      </c>
      <c r="J65" s="79">
        <v>286800.79312623927</v>
      </c>
      <c r="K65" s="84">
        <f t="shared" si="0"/>
        <v>286801</v>
      </c>
      <c r="L65" s="48">
        <v>272470</v>
      </c>
      <c r="M65" s="74">
        <f t="shared" si="1"/>
        <v>14331</v>
      </c>
      <c r="N65" s="48">
        <f t="shared" si="2"/>
        <v>286801</v>
      </c>
    </row>
    <row r="66" spans="1:14" x14ac:dyDescent="0.25">
      <c r="A66" s="50">
        <v>1080</v>
      </c>
      <c r="B66" s="51" t="s">
        <v>63</v>
      </c>
      <c r="C66" s="45">
        <v>1056</v>
      </c>
      <c r="D66" s="76">
        <v>254.76844906976814</v>
      </c>
      <c r="E66" s="76">
        <v>4.1449402540061593</v>
      </c>
      <c r="F66" s="45">
        <v>0</v>
      </c>
      <c r="G66" s="45">
        <v>0</v>
      </c>
      <c r="H66" s="45">
        <v>0</v>
      </c>
      <c r="I66" s="83">
        <v>0</v>
      </c>
      <c r="J66" s="79">
        <v>0</v>
      </c>
      <c r="K66" s="84">
        <f t="shared" si="0"/>
        <v>0</v>
      </c>
      <c r="L66" s="48">
        <v>0</v>
      </c>
      <c r="M66" s="74">
        <f t="shared" si="1"/>
        <v>0</v>
      </c>
      <c r="N66" s="48">
        <f t="shared" si="2"/>
        <v>0</v>
      </c>
    </row>
    <row r="67" spans="1:14" ht="15" customHeight="1" x14ac:dyDescent="0.25">
      <c r="A67" s="50">
        <v>1085</v>
      </c>
      <c r="B67" s="51" t="s">
        <v>64</v>
      </c>
      <c r="C67" s="45">
        <v>1049</v>
      </c>
      <c r="D67" s="76">
        <v>103.26596463430185</v>
      </c>
      <c r="E67" s="76">
        <v>10.158235617270879</v>
      </c>
      <c r="F67" s="45">
        <v>0</v>
      </c>
      <c r="G67" s="45">
        <v>0</v>
      </c>
      <c r="H67" s="45">
        <v>0</v>
      </c>
      <c r="I67" s="83">
        <v>0</v>
      </c>
      <c r="J67" s="79">
        <v>0</v>
      </c>
      <c r="K67" s="84">
        <f t="shared" si="0"/>
        <v>0</v>
      </c>
      <c r="L67" s="48">
        <v>0</v>
      </c>
      <c r="M67" s="74">
        <f t="shared" si="1"/>
        <v>0</v>
      </c>
      <c r="N67" s="48">
        <f t="shared" si="2"/>
        <v>0</v>
      </c>
    </row>
    <row r="68" spans="1:14" ht="15" customHeight="1" x14ac:dyDescent="0.25">
      <c r="A68" s="50">
        <v>1092</v>
      </c>
      <c r="B68" s="51" t="s">
        <v>65</v>
      </c>
      <c r="C68" s="45">
        <v>4920</v>
      </c>
      <c r="D68" s="76">
        <v>225.52621965773966</v>
      </c>
      <c r="E68" s="76">
        <v>21.815645238352463</v>
      </c>
      <c r="F68" s="45">
        <v>0</v>
      </c>
      <c r="G68" s="45">
        <v>0</v>
      </c>
      <c r="H68" s="45">
        <v>0</v>
      </c>
      <c r="I68" s="83">
        <v>0</v>
      </c>
      <c r="J68" s="79">
        <v>0</v>
      </c>
      <c r="K68" s="84">
        <f t="shared" si="0"/>
        <v>0</v>
      </c>
      <c r="L68" s="48">
        <v>0</v>
      </c>
      <c r="M68" s="74">
        <f t="shared" si="1"/>
        <v>0</v>
      </c>
      <c r="N68" s="48">
        <f t="shared" si="2"/>
        <v>0</v>
      </c>
    </row>
    <row r="69" spans="1:14" ht="15" customHeight="1" x14ac:dyDescent="0.25">
      <c r="A69" s="50">
        <v>1120</v>
      </c>
      <c r="B69" s="51" t="s">
        <v>66</v>
      </c>
      <c r="C69" s="45">
        <v>300</v>
      </c>
      <c r="D69" s="76">
        <v>57.609848758762539</v>
      </c>
      <c r="E69" s="76">
        <v>5.2074429366449184</v>
      </c>
      <c r="F69" s="45">
        <v>120000</v>
      </c>
      <c r="G69" s="45">
        <v>0</v>
      </c>
      <c r="H69" s="45">
        <v>0</v>
      </c>
      <c r="I69" s="83">
        <v>120000</v>
      </c>
      <c r="J69" s="79">
        <v>116113.68142762722</v>
      </c>
      <c r="K69" s="84">
        <f t="shared" ref="K69:K132" si="3">ROUND(J69,0)</f>
        <v>116114</v>
      </c>
      <c r="L69" s="48">
        <v>110311</v>
      </c>
      <c r="M69" s="74">
        <f t="shared" ref="M69:M132" si="4">K69-L69</f>
        <v>5803</v>
      </c>
      <c r="N69" s="48">
        <f t="shared" ref="N69:N132" si="5">SUM(L69:M69)</f>
        <v>116114</v>
      </c>
    </row>
    <row r="70" spans="1:14" ht="15" customHeight="1" x14ac:dyDescent="0.25">
      <c r="A70" s="50">
        <v>1127</v>
      </c>
      <c r="B70" s="51" t="s">
        <v>67</v>
      </c>
      <c r="C70" s="45">
        <v>589</v>
      </c>
      <c r="D70" s="76">
        <v>107.73959265469421</v>
      </c>
      <c r="E70" s="76">
        <v>5.4668853435129199</v>
      </c>
      <c r="F70" s="45">
        <v>235600</v>
      </c>
      <c r="G70" s="45">
        <v>0</v>
      </c>
      <c r="H70" s="45">
        <v>0</v>
      </c>
      <c r="I70" s="83">
        <v>235600</v>
      </c>
      <c r="J70" s="79">
        <v>227969.86120290813</v>
      </c>
      <c r="K70" s="84">
        <f t="shared" si="3"/>
        <v>227970</v>
      </c>
      <c r="L70" s="48">
        <v>216577</v>
      </c>
      <c r="M70" s="74">
        <f t="shared" si="4"/>
        <v>11393</v>
      </c>
      <c r="N70" s="48">
        <f t="shared" si="5"/>
        <v>227970</v>
      </c>
    </row>
    <row r="71" spans="1:14" ht="15" customHeight="1" x14ac:dyDescent="0.25">
      <c r="A71" s="50">
        <v>1134</v>
      </c>
      <c r="B71" s="51" t="s">
        <v>68</v>
      </c>
      <c r="C71" s="45">
        <v>968</v>
      </c>
      <c r="D71" s="76">
        <v>111.54879579313639</v>
      </c>
      <c r="E71" s="76">
        <v>8.6778166731187714</v>
      </c>
      <c r="F71" s="45">
        <v>0</v>
      </c>
      <c r="G71" s="45">
        <v>96800</v>
      </c>
      <c r="H71" s="45">
        <v>0</v>
      </c>
      <c r="I71" s="83">
        <v>96800</v>
      </c>
      <c r="J71" s="79">
        <v>93665.036351619303</v>
      </c>
      <c r="K71" s="84">
        <f t="shared" si="3"/>
        <v>93665</v>
      </c>
      <c r="L71" s="48">
        <v>88985</v>
      </c>
      <c r="M71" s="74">
        <f t="shared" si="4"/>
        <v>4680</v>
      </c>
      <c r="N71" s="48">
        <f t="shared" si="5"/>
        <v>93665</v>
      </c>
    </row>
    <row r="72" spans="1:14" ht="15" customHeight="1" x14ac:dyDescent="0.25">
      <c r="A72" s="50">
        <v>1141</v>
      </c>
      <c r="B72" s="51" t="s">
        <v>69</v>
      </c>
      <c r="C72" s="45">
        <v>1172</v>
      </c>
      <c r="D72" s="76">
        <v>164.12773822139457</v>
      </c>
      <c r="E72" s="76">
        <v>7.1407795702337058</v>
      </c>
      <c r="F72" s="45">
        <v>0</v>
      </c>
      <c r="G72" s="45">
        <v>0</v>
      </c>
      <c r="H72" s="45">
        <v>0</v>
      </c>
      <c r="I72" s="83">
        <v>0</v>
      </c>
      <c r="J72" s="79">
        <v>0</v>
      </c>
      <c r="K72" s="84">
        <f t="shared" si="3"/>
        <v>0</v>
      </c>
      <c r="L72" s="48">
        <v>0</v>
      </c>
      <c r="M72" s="74">
        <f t="shared" si="4"/>
        <v>0</v>
      </c>
      <c r="N72" s="48">
        <f t="shared" si="5"/>
        <v>0</v>
      </c>
    </row>
    <row r="73" spans="1:14" ht="15" customHeight="1" x14ac:dyDescent="0.25">
      <c r="A73" s="50">
        <v>1155</v>
      </c>
      <c r="B73" s="51" t="s">
        <v>70</v>
      </c>
      <c r="C73" s="45">
        <v>577</v>
      </c>
      <c r="D73" s="76">
        <v>160.54177121777545</v>
      </c>
      <c r="E73" s="76">
        <v>3.5940801924833479</v>
      </c>
      <c r="F73" s="45">
        <v>230800</v>
      </c>
      <c r="G73" s="45">
        <v>0</v>
      </c>
      <c r="H73" s="45">
        <v>0</v>
      </c>
      <c r="I73" s="83">
        <v>230800</v>
      </c>
      <c r="J73" s="79">
        <v>223325.31394580303</v>
      </c>
      <c r="K73" s="84">
        <f t="shared" si="3"/>
        <v>223325</v>
      </c>
      <c r="L73" s="48">
        <v>212164</v>
      </c>
      <c r="M73" s="74">
        <f t="shared" si="4"/>
        <v>11161</v>
      </c>
      <c r="N73" s="48">
        <f t="shared" si="5"/>
        <v>223325</v>
      </c>
    </row>
    <row r="74" spans="1:14" ht="15" customHeight="1" x14ac:dyDescent="0.25">
      <c r="A74" s="50">
        <v>1162</v>
      </c>
      <c r="B74" s="51" t="s">
        <v>71</v>
      </c>
      <c r="C74" s="45">
        <v>968</v>
      </c>
      <c r="D74" s="76">
        <v>163.40418539985316</v>
      </c>
      <c r="E74" s="76">
        <v>5.9239608681459748</v>
      </c>
      <c r="F74" s="45">
        <v>0</v>
      </c>
      <c r="G74" s="45">
        <v>96800</v>
      </c>
      <c r="H74" s="45">
        <v>0</v>
      </c>
      <c r="I74" s="83">
        <v>96800</v>
      </c>
      <c r="J74" s="79">
        <v>93665.036351619303</v>
      </c>
      <c r="K74" s="84">
        <f t="shared" si="3"/>
        <v>93665</v>
      </c>
      <c r="L74" s="48">
        <v>88985</v>
      </c>
      <c r="M74" s="74">
        <f t="shared" si="4"/>
        <v>4680</v>
      </c>
      <c r="N74" s="48">
        <f t="shared" si="5"/>
        <v>93665</v>
      </c>
    </row>
    <row r="75" spans="1:14" ht="15" customHeight="1" x14ac:dyDescent="0.25">
      <c r="A75" s="50">
        <v>1169</v>
      </c>
      <c r="B75" s="51" t="s">
        <v>72</v>
      </c>
      <c r="C75" s="45">
        <v>660</v>
      </c>
      <c r="D75" s="76">
        <v>191.67175426627477</v>
      </c>
      <c r="E75" s="76">
        <v>3.4433868596158042</v>
      </c>
      <c r="F75" s="45">
        <v>264000</v>
      </c>
      <c r="G75" s="45">
        <v>0</v>
      </c>
      <c r="H75" s="45">
        <v>0</v>
      </c>
      <c r="I75" s="83">
        <v>264000</v>
      </c>
      <c r="J75" s="79">
        <v>255450.0991407799</v>
      </c>
      <c r="K75" s="84">
        <f t="shared" si="3"/>
        <v>255450</v>
      </c>
      <c r="L75" s="48">
        <v>242684</v>
      </c>
      <c r="M75" s="74">
        <f t="shared" si="4"/>
        <v>12766</v>
      </c>
      <c r="N75" s="48">
        <f t="shared" si="5"/>
        <v>255450</v>
      </c>
    </row>
    <row r="76" spans="1:14" ht="15" customHeight="1" x14ac:dyDescent="0.25">
      <c r="A76" s="50">
        <v>1176</v>
      </c>
      <c r="B76" s="51" t="s">
        <v>73</v>
      </c>
      <c r="C76" s="45">
        <v>755</v>
      </c>
      <c r="D76" s="76">
        <v>183.50491386427032</v>
      </c>
      <c r="E76" s="76">
        <v>4.1143312410611355</v>
      </c>
      <c r="F76" s="45">
        <v>0</v>
      </c>
      <c r="G76" s="45">
        <v>75500</v>
      </c>
      <c r="H76" s="45">
        <v>0</v>
      </c>
      <c r="I76" s="83">
        <v>75500</v>
      </c>
      <c r="J76" s="79">
        <v>73054.857898215458</v>
      </c>
      <c r="K76" s="84">
        <f t="shared" si="3"/>
        <v>73055</v>
      </c>
      <c r="L76" s="48">
        <v>69404</v>
      </c>
      <c r="M76" s="74">
        <f t="shared" si="4"/>
        <v>3651</v>
      </c>
      <c r="N76" s="48">
        <f t="shared" si="5"/>
        <v>73055</v>
      </c>
    </row>
    <row r="77" spans="1:14" ht="15" customHeight="1" x14ac:dyDescent="0.25">
      <c r="A77" s="50">
        <v>1183</v>
      </c>
      <c r="B77" s="51" t="s">
        <v>74</v>
      </c>
      <c r="C77" s="45">
        <v>1221</v>
      </c>
      <c r="D77" s="76">
        <v>132.78794388192193</v>
      </c>
      <c r="E77" s="76">
        <v>9.1951118776697154</v>
      </c>
      <c r="F77" s="45">
        <v>0</v>
      </c>
      <c r="G77" s="45">
        <v>0</v>
      </c>
      <c r="H77" s="45">
        <v>0</v>
      </c>
      <c r="I77" s="83">
        <v>0</v>
      </c>
      <c r="J77" s="79">
        <v>0</v>
      </c>
      <c r="K77" s="84">
        <f t="shared" si="3"/>
        <v>0</v>
      </c>
      <c r="L77" s="48">
        <v>0</v>
      </c>
      <c r="M77" s="74">
        <f t="shared" si="4"/>
        <v>0</v>
      </c>
      <c r="N77" s="48">
        <f t="shared" si="5"/>
        <v>0</v>
      </c>
    </row>
    <row r="78" spans="1:14" ht="15" customHeight="1" x14ac:dyDescent="0.25">
      <c r="A78" s="50">
        <v>1204</v>
      </c>
      <c r="B78" s="51" t="s">
        <v>75</v>
      </c>
      <c r="C78" s="45">
        <v>405</v>
      </c>
      <c r="D78" s="76">
        <v>101.00150877238941</v>
      </c>
      <c r="E78" s="76">
        <v>4.0098410897275034</v>
      </c>
      <c r="F78" s="45">
        <v>162000</v>
      </c>
      <c r="G78" s="45">
        <v>0</v>
      </c>
      <c r="H78" s="45">
        <v>0</v>
      </c>
      <c r="I78" s="83">
        <v>162000</v>
      </c>
      <c r="J78" s="79">
        <v>156753.46992729677</v>
      </c>
      <c r="K78" s="84">
        <f t="shared" si="3"/>
        <v>156753</v>
      </c>
      <c r="L78" s="48">
        <v>148920</v>
      </c>
      <c r="M78" s="74">
        <f t="shared" si="4"/>
        <v>7833</v>
      </c>
      <c r="N78" s="48">
        <f t="shared" si="5"/>
        <v>156753</v>
      </c>
    </row>
    <row r="79" spans="1:14" ht="15" customHeight="1" x14ac:dyDescent="0.25">
      <c r="A79" s="50">
        <v>1218</v>
      </c>
      <c r="B79" s="51" t="s">
        <v>76</v>
      </c>
      <c r="C79" s="45">
        <v>897</v>
      </c>
      <c r="D79" s="76">
        <v>529.53342695721722</v>
      </c>
      <c r="E79" s="76">
        <v>1.6939440540218655</v>
      </c>
      <c r="F79" s="45">
        <v>0</v>
      </c>
      <c r="G79" s="45">
        <v>89700</v>
      </c>
      <c r="H79" s="45">
        <v>0</v>
      </c>
      <c r="I79" s="83">
        <v>89700</v>
      </c>
      <c r="J79" s="79">
        <v>86794.976867151345</v>
      </c>
      <c r="K79" s="84">
        <f t="shared" si="3"/>
        <v>86795</v>
      </c>
      <c r="L79" s="48">
        <v>82457</v>
      </c>
      <c r="M79" s="74">
        <f t="shared" si="4"/>
        <v>4338</v>
      </c>
      <c r="N79" s="48">
        <f t="shared" si="5"/>
        <v>86795</v>
      </c>
    </row>
    <row r="80" spans="1:14" ht="15" customHeight="1" x14ac:dyDescent="0.25">
      <c r="A80" s="50">
        <v>1232</v>
      </c>
      <c r="B80" s="51" t="s">
        <v>77</v>
      </c>
      <c r="C80" s="45">
        <v>749</v>
      </c>
      <c r="D80" s="76">
        <v>285.2781325472198</v>
      </c>
      <c r="E80" s="76">
        <v>2.6255079325998603</v>
      </c>
      <c r="F80" s="45">
        <v>0</v>
      </c>
      <c r="G80" s="45">
        <v>74900</v>
      </c>
      <c r="H80" s="45">
        <v>0</v>
      </c>
      <c r="I80" s="83">
        <v>74900</v>
      </c>
      <c r="J80" s="79">
        <v>72474.289491077332</v>
      </c>
      <c r="K80" s="84">
        <f t="shared" si="3"/>
        <v>72474</v>
      </c>
      <c r="L80" s="48">
        <v>68852</v>
      </c>
      <c r="M80" s="74">
        <f t="shared" si="4"/>
        <v>3622</v>
      </c>
      <c r="N80" s="48">
        <f t="shared" si="5"/>
        <v>72474</v>
      </c>
    </row>
    <row r="81" spans="1:14" x14ac:dyDescent="0.25">
      <c r="A81" s="50">
        <v>1246</v>
      </c>
      <c r="B81" s="51" t="s">
        <v>78</v>
      </c>
      <c r="C81" s="45">
        <v>611</v>
      </c>
      <c r="D81" s="76">
        <v>78.570151134867615</v>
      </c>
      <c r="E81" s="76">
        <v>7.7764900687438328</v>
      </c>
      <c r="F81" s="45">
        <v>244400</v>
      </c>
      <c r="G81" s="45">
        <v>0</v>
      </c>
      <c r="H81" s="45">
        <v>0</v>
      </c>
      <c r="I81" s="83">
        <v>244400</v>
      </c>
      <c r="J81" s="79">
        <v>236484.86450760078</v>
      </c>
      <c r="K81" s="84">
        <f t="shared" si="3"/>
        <v>236485</v>
      </c>
      <c r="L81" s="48">
        <v>224666</v>
      </c>
      <c r="M81" s="74">
        <f t="shared" si="4"/>
        <v>11819</v>
      </c>
      <c r="N81" s="48">
        <f t="shared" si="5"/>
        <v>236485</v>
      </c>
    </row>
    <row r="82" spans="1:14" ht="15" customHeight="1" x14ac:dyDescent="0.25">
      <c r="A82" s="50">
        <v>1253</v>
      </c>
      <c r="B82" s="51" t="s">
        <v>79</v>
      </c>
      <c r="C82" s="45">
        <v>2260</v>
      </c>
      <c r="D82" s="76">
        <v>4.7778743804546631</v>
      </c>
      <c r="E82" s="76">
        <v>473.01369187210361</v>
      </c>
      <c r="F82" s="45">
        <v>0</v>
      </c>
      <c r="G82" s="45">
        <v>0</v>
      </c>
      <c r="H82" s="45">
        <v>0</v>
      </c>
      <c r="I82" s="83">
        <v>0</v>
      </c>
      <c r="J82" s="79">
        <v>0</v>
      </c>
      <c r="K82" s="84">
        <f t="shared" si="3"/>
        <v>0</v>
      </c>
      <c r="L82" s="48">
        <v>0</v>
      </c>
      <c r="M82" s="74">
        <f t="shared" si="4"/>
        <v>0</v>
      </c>
      <c r="N82" s="48">
        <f t="shared" si="5"/>
        <v>0</v>
      </c>
    </row>
    <row r="83" spans="1:14" ht="15" customHeight="1" x14ac:dyDescent="0.25">
      <c r="A83" s="50">
        <v>1260</v>
      </c>
      <c r="B83" s="51" t="s">
        <v>80</v>
      </c>
      <c r="C83" s="45">
        <v>909</v>
      </c>
      <c r="D83" s="76">
        <v>186.52414347701352</v>
      </c>
      <c r="E83" s="76">
        <v>4.8733637536420131</v>
      </c>
      <c r="F83" s="45">
        <v>0</v>
      </c>
      <c r="G83" s="45">
        <v>90900</v>
      </c>
      <c r="H83" s="45">
        <v>0</v>
      </c>
      <c r="I83" s="83">
        <v>90900</v>
      </c>
      <c r="J83" s="79">
        <v>87956.113681427625</v>
      </c>
      <c r="K83" s="84">
        <f t="shared" si="3"/>
        <v>87956</v>
      </c>
      <c r="L83" s="48">
        <v>83561</v>
      </c>
      <c r="M83" s="74">
        <f t="shared" si="4"/>
        <v>4395</v>
      </c>
      <c r="N83" s="48">
        <f t="shared" si="5"/>
        <v>87956</v>
      </c>
    </row>
    <row r="84" spans="1:14" ht="15" customHeight="1" x14ac:dyDescent="0.25">
      <c r="A84" s="50">
        <v>4970</v>
      </c>
      <c r="B84" s="51" t="s">
        <v>320</v>
      </c>
      <c r="C84" s="45">
        <v>5802</v>
      </c>
      <c r="D84" s="76">
        <v>161.61695790708652</v>
      </c>
      <c r="E84" s="76">
        <v>35.899698120388862</v>
      </c>
      <c r="F84" s="45">
        <v>0</v>
      </c>
      <c r="G84" s="45">
        <v>0</v>
      </c>
      <c r="H84" s="45">
        <v>0</v>
      </c>
      <c r="I84" s="83">
        <v>0</v>
      </c>
      <c r="J84" s="79">
        <v>0</v>
      </c>
      <c r="K84" s="84">
        <f t="shared" si="3"/>
        <v>0</v>
      </c>
      <c r="L84" s="48">
        <v>0</v>
      </c>
      <c r="M84" s="74">
        <f t="shared" si="4"/>
        <v>0</v>
      </c>
      <c r="N84" s="48">
        <f t="shared" si="5"/>
        <v>0</v>
      </c>
    </row>
    <row r="85" spans="1:14" ht="15" customHeight="1" x14ac:dyDescent="0.25">
      <c r="A85" s="50">
        <v>1295</v>
      </c>
      <c r="B85" s="51" t="s">
        <v>81</v>
      </c>
      <c r="C85" s="45">
        <v>865</v>
      </c>
      <c r="D85" s="76">
        <v>159.78840387056269</v>
      </c>
      <c r="E85" s="76">
        <v>5.4134091025822944</v>
      </c>
      <c r="F85" s="45">
        <v>0</v>
      </c>
      <c r="G85" s="45">
        <v>86500</v>
      </c>
      <c r="H85" s="45">
        <v>0</v>
      </c>
      <c r="I85" s="83">
        <v>86500</v>
      </c>
      <c r="J85" s="79">
        <v>83698.612029081298</v>
      </c>
      <c r="K85" s="84">
        <f t="shared" si="3"/>
        <v>83699</v>
      </c>
      <c r="L85" s="48">
        <v>79516</v>
      </c>
      <c r="M85" s="74">
        <f t="shared" si="4"/>
        <v>4183</v>
      </c>
      <c r="N85" s="48">
        <f t="shared" si="5"/>
        <v>83699</v>
      </c>
    </row>
    <row r="86" spans="1:14" ht="15" customHeight="1" x14ac:dyDescent="0.25">
      <c r="A86" s="50">
        <v>1309</v>
      </c>
      <c r="B86" s="51" t="s">
        <v>82</v>
      </c>
      <c r="C86" s="45">
        <v>737</v>
      </c>
      <c r="D86" s="76">
        <v>41.309609175148438</v>
      </c>
      <c r="E86" s="76">
        <v>17.840885322230882</v>
      </c>
      <c r="F86" s="45">
        <v>0</v>
      </c>
      <c r="G86" s="45">
        <v>0</v>
      </c>
      <c r="H86" s="45">
        <v>0</v>
      </c>
      <c r="I86" s="83">
        <v>0</v>
      </c>
      <c r="J86" s="79">
        <v>0</v>
      </c>
      <c r="K86" s="84">
        <f t="shared" si="3"/>
        <v>0</v>
      </c>
      <c r="L86" s="48">
        <v>0</v>
      </c>
      <c r="M86" s="74">
        <f t="shared" si="4"/>
        <v>0</v>
      </c>
      <c r="N86" s="48">
        <f t="shared" si="5"/>
        <v>0</v>
      </c>
    </row>
    <row r="87" spans="1:14" ht="15" customHeight="1" x14ac:dyDescent="0.25">
      <c r="A87" s="50">
        <v>1316</v>
      </c>
      <c r="B87" s="51" t="s">
        <v>83</v>
      </c>
      <c r="C87" s="45">
        <v>3822</v>
      </c>
      <c r="D87" s="76">
        <v>89.288246892243251</v>
      </c>
      <c r="E87" s="76">
        <v>42.805185822637412</v>
      </c>
      <c r="F87" s="45">
        <v>0</v>
      </c>
      <c r="G87" s="45">
        <v>0</v>
      </c>
      <c r="H87" s="45">
        <v>0</v>
      </c>
      <c r="I87" s="83">
        <v>0</v>
      </c>
      <c r="J87" s="79">
        <v>0</v>
      </c>
      <c r="K87" s="84">
        <f t="shared" si="3"/>
        <v>0</v>
      </c>
      <c r="L87" s="48">
        <v>0</v>
      </c>
      <c r="M87" s="74">
        <f t="shared" si="4"/>
        <v>0</v>
      </c>
      <c r="N87" s="48">
        <f t="shared" si="5"/>
        <v>0</v>
      </c>
    </row>
    <row r="88" spans="1:14" ht="15" customHeight="1" x14ac:dyDescent="0.25">
      <c r="A88" s="50">
        <v>1380</v>
      </c>
      <c r="B88" s="51" t="s">
        <v>85</v>
      </c>
      <c r="C88" s="45">
        <v>2483</v>
      </c>
      <c r="D88" s="76">
        <v>98.615000120254635</v>
      </c>
      <c r="E88" s="76">
        <v>25.178725315338859</v>
      </c>
      <c r="F88" s="45">
        <v>0</v>
      </c>
      <c r="G88" s="45">
        <v>0</v>
      </c>
      <c r="H88" s="45">
        <v>0</v>
      </c>
      <c r="I88" s="83">
        <v>0</v>
      </c>
      <c r="J88" s="79">
        <v>0</v>
      </c>
      <c r="K88" s="84">
        <f t="shared" si="3"/>
        <v>0</v>
      </c>
      <c r="L88" s="48">
        <v>0</v>
      </c>
      <c r="M88" s="74">
        <f t="shared" si="4"/>
        <v>0</v>
      </c>
      <c r="N88" s="48">
        <f t="shared" si="5"/>
        <v>0</v>
      </c>
    </row>
    <row r="89" spans="1:14" ht="15" customHeight="1" x14ac:dyDescent="0.25">
      <c r="A89" s="50">
        <v>1407</v>
      </c>
      <c r="B89" s="51" t="s">
        <v>86</v>
      </c>
      <c r="C89" s="45">
        <v>1435</v>
      </c>
      <c r="D89" s="76">
        <v>140.88470474535575</v>
      </c>
      <c r="E89" s="76">
        <v>10.185633725064145</v>
      </c>
      <c r="F89" s="45">
        <v>0</v>
      </c>
      <c r="G89" s="45">
        <v>0</v>
      </c>
      <c r="H89" s="45">
        <v>0</v>
      </c>
      <c r="I89" s="83">
        <v>0</v>
      </c>
      <c r="J89" s="79">
        <v>0</v>
      </c>
      <c r="K89" s="84">
        <f t="shared" si="3"/>
        <v>0</v>
      </c>
      <c r="L89" s="48">
        <v>0</v>
      </c>
      <c r="M89" s="74">
        <f t="shared" si="4"/>
        <v>0</v>
      </c>
      <c r="N89" s="48">
        <f t="shared" si="5"/>
        <v>0</v>
      </c>
    </row>
    <row r="90" spans="1:14" ht="15" customHeight="1" x14ac:dyDescent="0.25">
      <c r="A90" s="50">
        <v>1414</v>
      </c>
      <c r="B90" s="51" t="s">
        <v>87</v>
      </c>
      <c r="C90" s="45">
        <v>4074</v>
      </c>
      <c r="D90" s="76">
        <v>63.465287706944736</v>
      </c>
      <c r="E90" s="76">
        <v>64.192571202260538</v>
      </c>
      <c r="F90" s="45">
        <v>0</v>
      </c>
      <c r="G90" s="45">
        <v>0</v>
      </c>
      <c r="H90" s="45">
        <v>0</v>
      </c>
      <c r="I90" s="83">
        <v>0</v>
      </c>
      <c r="J90" s="79">
        <v>0</v>
      </c>
      <c r="K90" s="84">
        <f t="shared" si="3"/>
        <v>0</v>
      </c>
      <c r="L90" s="48">
        <v>0</v>
      </c>
      <c r="M90" s="74">
        <f t="shared" si="4"/>
        <v>0</v>
      </c>
      <c r="N90" s="48">
        <f t="shared" si="5"/>
        <v>0</v>
      </c>
    </row>
    <row r="91" spans="1:14" ht="15" customHeight="1" x14ac:dyDescent="0.25">
      <c r="A91" s="50">
        <v>1421</v>
      </c>
      <c r="B91" s="51" t="s">
        <v>88</v>
      </c>
      <c r="C91" s="45">
        <v>520</v>
      </c>
      <c r="D91" s="76">
        <v>153.40521824508696</v>
      </c>
      <c r="E91" s="76">
        <v>3.3897151997086894</v>
      </c>
      <c r="F91" s="45">
        <v>208000</v>
      </c>
      <c r="G91" s="45">
        <v>0</v>
      </c>
      <c r="H91" s="45">
        <v>0</v>
      </c>
      <c r="I91" s="83">
        <v>208000</v>
      </c>
      <c r="J91" s="79">
        <v>201263.71447455385</v>
      </c>
      <c r="K91" s="84">
        <f t="shared" si="3"/>
        <v>201264</v>
      </c>
      <c r="L91" s="48">
        <v>191206</v>
      </c>
      <c r="M91" s="74">
        <f t="shared" si="4"/>
        <v>10058</v>
      </c>
      <c r="N91" s="48">
        <f t="shared" si="5"/>
        <v>201264</v>
      </c>
    </row>
    <row r="92" spans="1:14" ht="15" customHeight="1" x14ac:dyDescent="0.25">
      <c r="A92" s="50">
        <v>2744</v>
      </c>
      <c r="B92" s="51" t="s">
        <v>173</v>
      </c>
      <c r="C92" s="45">
        <v>679</v>
      </c>
      <c r="D92" s="76">
        <v>85.119398014882179</v>
      </c>
      <c r="E92" s="76">
        <v>7.9770300993116097</v>
      </c>
      <c r="F92" s="45">
        <v>271600</v>
      </c>
      <c r="G92" s="45">
        <v>0</v>
      </c>
      <c r="H92" s="45">
        <v>0</v>
      </c>
      <c r="I92" s="83">
        <v>271600</v>
      </c>
      <c r="J92" s="79">
        <v>262803.96563119628</v>
      </c>
      <c r="K92" s="84">
        <f t="shared" si="3"/>
        <v>262804</v>
      </c>
      <c r="L92" s="48">
        <v>249670</v>
      </c>
      <c r="M92" s="74">
        <f t="shared" si="4"/>
        <v>13134</v>
      </c>
      <c r="N92" s="48">
        <f t="shared" si="5"/>
        <v>262804</v>
      </c>
    </row>
    <row r="93" spans="1:14" ht="15" customHeight="1" x14ac:dyDescent="0.25">
      <c r="A93" s="50">
        <v>1428</v>
      </c>
      <c r="B93" s="51" t="s">
        <v>89</v>
      </c>
      <c r="C93" s="45">
        <v>1213</v>
      </c>
      <c r="D93" s="76">
        <v>187.69488398659638</v>
      </c>
      <c r="E93" s="76">
        <v>6.4626162111409622</v>
      </c>
      <c r="F93" s="45">
        <v>0</v>
      </c>
      <c r="G93" s="45">
        <v>0</v>
      </c>
      <c r="H93" s="45">
        <v>0</v>
      </c>
      <c r="I93" s="83">
        <v>0</v>
      </c>
      <c r="J93" s="79">
        <v>0</v>
      </c>
      <c r="K93" s="84">
        <f t="shared" si="3"/>
        <v>0</v>
      </c>
      <c r="L93" s="48">
        <v>0</v>
      </c>
      <c r="M93" s="74">
        <f t="shared" si="4"/>
        <v>0</v>
      </c>
      <c r="N93" s="48">
        <f t="shared" si="5"/>
        <v>0</v>
      </c>
    </row>
    <row r="94" spans="1:14" ht="15" customHeight="1" x14ac:dyDescent="0.25">
      <c r="A94" s="50">
        <v>1449</v>
      </c>
      <c r="B94" s="51" t="s">
        <v>90</v>
      </c>
      <c r="C94" s="45">
        <v>91</v>
      </c>
      <c r="D94" s="76">
        <v>11.28723991034315</v>
      </c>
      <c r="E94" s="76">
        <v>8.0622012753189942</v>
      </c>
      <c r="F94" s="45">
        <v>36400</v>
      </c>
      <c r="G94" s="45">
        <v>0</v>
      </c>
      <c r="H94" s="45">
        <v>0</v>
      </c>
      <c r="I94" s="83">
        <v>36400</v>
      </c>
      <c r="J94" s="79">
        <v>35221.150033046928</v>
      </c>
      <c r="K94" s="84">
        <f t="shared" si="3"/>
        <v>35221</v>
      </c>
      <c r="L94" s="48">
        <v>33461</v>
      </c>
      <c r="M94" s="74">
        <f t="shared" si="4"/>
        <v>1760</v>
      </c>
      <c r="N94" s="48">
        <f t="shared" si="5"/>
        <v>35221</v>
      </c>
    </row>
    <row r="95" spans="1:14" ht="15" customHeight="1" x14ac:dyDescent="0.25">
      <c r="A95" s="50">
        <v>1491</v>
      </c>
      <c r="B95" s="51" t="s">
        <v>91</v>
      </c>
      <c r="C95" s="45">
        <v>367</v>
      </c>
      <c r="D95" s="76">
        <v>675.39767249153465</v>
      </c>
      <c r="E95" s="76">
        <v>0.54338357229769685</v>
      </c>
      <c r="F95" s="45">
        <v>146800</v>
      </c>
      <c r="G95" s="45">
        <v>0</v>
      </c>
      <c r="H95" s="45">
        <v>0</v>
      </c>
      <c r="I95" s="83">
        <v>146800</v>
      </c>
      <c r="J95" s="79">
        <v>142045.73694646396</v>
      </c>
      <c r="K95" s="84">
        <f t="shared" si="3"/>
        <v>142046</v>
      </c>
      <c r="L95" s="48">
        <v>134948</v>
      </c>
      <c r="M95" s="74">
        <f t="shared" si="4"/>
        <v>7098</v>
      </c>
      <c r="N95" s="48">
        <f t="shared" si="5"/>
        <v>142046</v>
      </c>
    </row>
    <row r="96" spans="1:14" ht="15" customHeight="1" x14ac:dyDescent="0.25">
      <c r="A96" s="50">
        <v>1499</v>
      </c>
      <c r="B96" s="51" t="s">
        <v>92</v>
      </c>
      <c r="C96" s="45">
        <v>1009</v>
      </c>
      <c r="D96" s="76">
        <v>294.72043230908008</v>
      </c>
      <c r="E96" s="76">
        <v>3.4235834688985478</v>
      </c>
      <c r="F96" s="45">
        <v>0</v>
      </c>
      <c r="G96" s="45">
        <v>0</v>
      </c>
      <c r="H96" s="45">
        <v>0</v>
      </c>
      <c r="I96" s="83">
        <v>0</v>
      </c>
      <c r="J96" s="79">
        <v>0</v>
      </c>
      <c r="K96" s="84">
        <f t="shared" si="3"/>
        <v>0</v>
      </c>
      <c r="L96" s="48">
        <v>0</v>
      </c>
      <c r="M96" s="74">
        <f t="shared" si="4"/>
        <v>0</v>
      </c>
      <c r="N96" s="48">
        <f t="shared" si="5"/>
        <v>0</v>
      </c>
    </row>
    <row r="97" spans="1:14" ht="15" customHeight="1" x14ac:dyDescent="0.25">
      <c r="A97" s="50">
        <v>1540</v>
      </c>
      <c r="B97" s="51" t="s">
        <v>94</v>
      </c>
      <c r="C97" s="45">
        <v>1627</v>
      </c>
      <c r="D97" s="76">
        <v>92.436044547714488</v>
      </c>
      <c r="E97" s="76">
        <v>17.601358949972813</v>
      </c>
      <c r="F97" s="45">
        <v>0</v>
      </c>
      <c r="G97" s="45">
        <v>0</v>
      </c>
      <c r="H97" s="45">
        <v>0</v>
      </c>
      <c r="I97" s="83">
        <v>0</v>
      </c>
      <c r="J97" s="79">
        <v>0</v>
      </c>
      <c r="K97" s="84">
        <f t="shared" si="3"/>
        <v>0</v>
      </c>
      <c r="L97" s="48">
        <v>0</v>
      </c>
      <c r="M97" s="74">
        <f t="shared" si="4"/>
        <v>0</v>
      </c>
      <c r="N97" s="48">
        <f t="shared" si="5"/>
        <v>0</v>
      </c>
    </row>
    <row r="98" spans="1:14" ht="15" customHeight="1" x14ac:dyDescent="0.25">
      <c r="A98" s="50">
        <v>1554</v>
      </c>
      <c r="B98" s="51" t="s">
        <v>95</v>
      </c>
      <c r="C98" s="45">
        <v>11154</v>
      </c>
      <c r="D98" s="76">
        <v>196.71657580568333</v>
      </c>
      <c r="E98" s="76">
        <v>56.700864959229072</v>
      </c>
      <c r="F98" s="45">
        <v>0</v>
      </c>
      <c r="G98" s="45">
        <v>0</v>
      </c>
      <c r="H98" s="45">
        <v>0</v>
      </c>
      <c r="I98" s="83">
        <v>0</v>
      </c>
      <c r="J98" s="79">
        <v>0</v>
      </c>
      <c r="K98" s="84">
        <f t="shared" si="3"/>
        <v>0</v>
      </c>
      <c r="L98" s="48">
        <v>0</v>
      </c>
      <c r="M98" s="74">
        <f t="shared" si="4"/>
        <v>0</v>
      </c>
      <c r="N98" s="48">
        <f t="shared" si="5"/>
        <v>0</v>
      </c>
    </row>
    <row r="99" spans="1:14" ht="15" customHeight="1" x14ac:dyDescent="0.25">
      <c r="A99" s="50">
        <v>1561</v>
      </c>
      <c r="B99" s="51" t="s">
        <v>96</v>
      </c>
      <c r="C99" s="45">
        <v>569</v>
      </c>
      <c r="D99" s="76">
        <v>81.38838326989729</v>
      </c>
      <c r="E99" s="76">
        <v>6.9911697116909455</v>
      </c>
      <c r="F99" s="45">
        <v>227600</v>
      </c>
      <c r="G99" s="45">
        <v>0</v>
      </c>
      <c r="H99" s="45">
        <v>0</v>
      </c>
      <c r="I99" s="83">
        <v>227600</v>
      </c>
      <c r="J99" s="79">
        <v>220228.94910773297</v>
      </c>
      <c r="K99" s="84">
        <f t="shared" si="3"/>
        <v>220229</v>
      </c>
      <c r="L99" s="48">
        <v>209223</v>
      </c>
      <c r="M99" s="74">
        <f t="shared" si="4"/>
        <v>11006</v>
      </c>
      <c r="N99" s="48">
        <f t="shared" si="5"/>
        <v>220229</v>
      </c>
    </row>
    <row r="100" spans="1:14" ht="15" customHeight="1" x14ac:dyDescent="0.25">
      <c r="A100" s="50">
        <v>1568</v>
      </c>
      <c r="B100" s="51" t="s">
        <v>97</v>
      </c>
      <c r="C100" s="45">
        <v>1943</v>
      </c>
      <c r="D100" s="76">
        <v>91.724390120743138</v>
      </c>
      <c r="E100" s="76">
        <v>21.183024465382601</v>
      </c>
      <c r="F100" s="45">
        <v>0</v>
      </c>
      <c r="G100" s="45">
        <v>0</v>
      </c>
      <c r="H100" s="45">
        <v>0</v>
      </c>
      <c r="I100" s="83">
        <v>0</v>
      </c>
      <c r="J100" s="79">
        <v>0</v>
      </c>
      <c r="K100" s="84">
        <f t="shared" si="3"/>
        <v>0</v>
      </c>
      <c r="L100" s="48">
        <v>0</v>
      </c>
      <c r="M100" s="74">
        <f t="shared" si="4"/>
        <v>0</v>
      </c>
      <c r="N100" s="48">
        <f t="shared" si="5"/>
        <v>0</v>
      </c>
    </row>
    <row r="101" spans="1:14" ht="15" customHeight="1" x14ac:dyDescent="0.25">
      <c r="A101" s="50">
        <v>1582</v>
      </c>
      <c r="B101" s="51" t="s">
        <v>98</v>
      </c>
      <c r="C101" s="45">
        <v>283</v>
      </c>
      <c r="D101" s="76">
        <v>322.49919863958445</v>
      </c>
      <c r="E101" s="76">
        <v>0.87752156034431705</v>
      </c>
      <c r="F101" s="45">
        <v>113200</v>
      </c>
      <c r="G101" s="45">
        <v>0</v>
      </c>
      <c r="H101" s="45">
        <v>0</v>
      </c>
      <c r="I101" s="83">
        <v>113200</v>
      </c>
      <c r="J101" s="79">
        <v>109533.90614672835</v>
      </c>
      <c r="K101" s="84">
        <f t="shared" si="3"/>
        <v>109534</v>
      </c>
      <c r="L101" s="48">
        <v>104060</v>
      </c>
      <c r="M101" s="74">
        <f t="shared" si="4"/>
        <v>5474</v>
      </c>
      <c r="N101" s="48">
        <f t="shared" si="5"/>
        <v>109534</v>
      </c>
    </row>
    <row r="102" spans="1:14" ht="15" customHeight="1" x14ac:dyDescent="0.25">
      <c r="A102" s="50">
        <v>1600</v>
      </c>
      <c r="B102" s="51" t="s">
        <v>99</v>
      </c>
      <c r="C102" s="45">
        <v>621</v>
      </c>
      <c r="D102" s="76">
        <v>125.36838949099952</v>
      </c>
      <c r="E102" s="76">
        <v>4.9534017508024464</v>
      </c>
      <c r="F102" s="45">
        <v>248400</v>
      </c>
      <c r="G102" s="45">
        <v>0</v>
      </c>
      <c r="H102" s="45">
        <v>0</v>
      </c>
      <c r="I102" s="83">
        <v>248400</v>
      </c>
      <c r="J102" s="79">
        <v>240355.32055518837</v>
      </c>
      <c r="K102" s="84">
        <f t="shared" si="3"/>
        <v>240355</v>
      </c>
      <c r="L102" s="48">
        <v>228344</v>
      </c>
      <c r="M102" s="74">
        <f t="shared" si="4"/>
        <v>12011</v>
      </c>
      <c r="N102" s="48">
        <f t="shared" si="5"/>
        <v>240355</v>
      </c>
    </row>
    <row r="103" spans="1:14" ht="15" customHeight="1" x14ac:dyDescent="0.25">
      <c r="A103" s="50">
        <v>1645</v>
      </c>
      <c r="B103" s="51" t="s">
        <v>102</v>
      </c>
      <c r="C103" s="45">
        <v>1059</v>
      </c>
      <c r="D103" s="76">
        <v>88.59769302547889</v>
      </c>
      <c r="E103" s="76">
        <v>11.952907167633057</v>
      </c>
      <c r="F103" s="45">
        <v>0</v>
      </c>
      <c r="G103" s="45">
        <v>0</v>
      </c>
      <c r="H103" s="45">
        <v>0</v>
      </c>
      <c r="I103" s="83">
        <v>0</v>
      </c>
      <c r="J103" s="79">
        <v>0</v>
      </c>
      <c r="K103" s="84">
        <f t="shared" si="3"/>
        <v>0</v>
      </c>
      <c r="L103" s="48">
        <v>0</v>
      </c>
      <c r="M103" s="74">
        <f t="shared" si="4"/>
        <v>0</v>
      </c>
      <c r="N103" s="48">
        <f t="shared" si="5"/>
        <v>0</v>
      </c>
    </row>
    <row r="104" spans="1:14" ht="15" customHeight="1" x14ac:dyDescent="0.25">
      <c r="A104" s="50">
        <v>1631</v>
      </c>
      <c r="B104" s="51" t="s">
        <v>100</v>
      </c>
      <c r="C104" s="45">
        <v>428</v>
      </c>
      <c r="D104" s="76">
        <v>54.349523747188414</v>
      </c>
      <c r="E104" s="76">
        <v>7.8749540104689713</v>
      </c>
      <c r="F104" s="45">
        <v>171200</v>
      </c>
      <c r="G104" s="45">
        <v>0</v>
      </c>
      <c r="H104" s="45">
        <v>0</v>
      </c>
      <c r="I104" s="83">
        <v>171200</v>
      </c>
      <c r="J104" s="79">
        <v>165655.51883674818</v>
      </c>
      <c r="K104" s="84">
        <f t="shared" si="3"/>
        <v>165656</v>
      </c>
      <c r="L104" s="48">
        <v>157377</v>
      </c>
      <c r="M104" s="74">
        <f t="shared" si="4"/>
        <v>8279</v>
      </c>
      <c r="N104" s="48">
        <f t="shared" si="5"/>
        <v>165656</v>
      </c>
    </row>
    <row r="105" spans="1:14" ht="15" customHeight="1" x14ac:dyDescent="0.25">
      <c r="A105" s="50">
        <v>1638</v>
      </c>
      <c r="B105" s="51" t="s">
        <v>101</v>
      </c>
      <c r="C105" s="45">
        <v>3057</v>
      </c>
      <c r="D105" s="76">
        <v>87.922612575862615</v>
      </c>
      <c r="E105" s="76">
        <v>34.76921249766454</v>
      </c>
      <c r="F105" s="45">
        <v>0</v>
      </c>
      <c r="G105" s="45">
        <v>0</v>
      </c>
      <c r="H105" s="45">
        <v>0</v>
      </c>
      <c r="I105" s="83">
        <v>0</v>
      </c>
      <c r="J105" s="79">
        <v>0</v>
      </c>
      <c r="K105" s="84">
        <f t="shared" si="3"/>
        <v>0</v>
      </c>
      <c r="L105" s="48">
        <v>0</v>
      </c>
      <c r="M105" s="74">
        <f t="shared" si="4"/>
        <v>0</v>
      </c>
      <c r="N105" s="48">
        <f t="shared" si="5"/>
        <v>0</v>
      </c>
    </row>
    <row r="106" spans="1:14" ht="15" customHeight="1" x14ac:dyDescent="0.25">
      <c r="A106" s="50">
        <v>1659</v>
      </c>
      <c r="B106" s="51" t="s">
        <v>103</v>
      </c>
      <c r="C106" s="45">
        <v>1670</v>
      </c>
      <c r="D106" s="76">
        <v>230.36966167583509</v>
      </c>
      <c r="E106" s="76">
        <v>7.2492184424437891</v>
      </c>
      <c r="F106" s="45">
        <v>0</v>
      </c>
      <c r="G106" s="45">
        <v>0</v>
      </c>
      <c r="H106" s="45">
        <v>0</v>
      </c>
      <c r="I106" s="83">
        <v>0</v>
      </c>
      <c r="J106" s="79">
        <v>0</v>
      </c>
      <c r="K106" s="84">
        <f t="shared" si="3"/>
        <v>0</v>
      </c>
      <c r="L106" s="48">
        <v>0</v>
      </c>
      <c r="M106" s="74">
        <f t="shared" si="4"/>
        <v>0</v>
      </c>
      <c r="N106" s="48">
        <f t="shared" si="5"/>
        <v>0</v>
      </c>
    </row>
    <row r="107" spans="1:14" ht="15" customHeight="1" x14ac:dyDescent="0.25">
      <c r="A107" s="50">
        <v>714</v>
      </c>
      <c r="B107" s="51" t="s">
        <v>48</v>
      </c>
      <c r="C107" s="45">
        <v>7300</v>
      </c>
      <c r="D107" s="76">
        <v>32.860581678528149</v>
      </c>
      <c r="E107" s="76">
        <v>222.15066280369547</v>
      </c>
      <c r="F107" s="45">
        <v>0</v>
      </c>
      <c r="G107" s="45">
        <v>0</v>
      </c>
      <c r="H107" s="45">
        <v>0</v>
      </c>
      <c r="I107" s="83">
        <v>0</v>
      </c>
      <c r="J107" s="79">
        <v>0</v>
      </c>
      <c r="K107" s="84">
        <f t="shared" si="3"/>
        <v>0</v>
      </c>
      <c r="L107" s="48">
        <v>0</v>
      </c>
      <c r="M107" s="74">
        <f t="shared" si="4"/>
        <v>0</v>
      </c>
      <c r="N107" s="48">
        <f t="shared" si="5"/>
        <v>0</v>
      </c>
    </row>
    <row r="108" spans="1:14" ht="15" customHeight="1" x14ac:dyDescent="0.25">
      <c r="A108" s="50">
        <v>1666</v>
      </c>
      <c r="B108" s="51" t="s">
        <v>104</v>
      </c>
      <c r="C108" s="45">
        <v>315</v>
      </c>
      <c r="D108" s="76">
        <v>97.803073503273524</v>
      </c>
      <c r="E108" s="76">
        <v>3.2207576788418288</v>
      </c>
      <c r="F108" s="45">
        <v>126000</v>
      </c>
      <c r="G108" s="45">
        <v>0</v>
      </c>
      <c r="H108" s="45">
        <v>0</v>
      </c>
      <c r="I108" s="83">
        <v>126000</v>
      </c>
      <c r="J108" s="79">
        <v>121919.36549900859</v>
      </c>
      <c r="K108" s="84">
        <f t="shared" si="3"/>
        <v>121919</v>
      </c>
      <c r="L108" s="48">
        <v>115827</v>
      </c>
      <c r="M108" s="74">
        <f t="shared" si="4"/>
        <v>6092</v>
      </c>
      <c r="N108" s="48">
        <f t="shared" si="5"/>
        <v>121919</v>
      </c>
    </row>
    <row r="109" spans="1:14" ht="15" customHeight="1" x14ac:dyDescent="0.25">
      <c r="A109" s="50">
        <v>1687</v>
      </c>
      <c r="B109" s="51" t="s">
        <v>106</v>
      </c>
      <c r="C109" s="45">
        <v>228</v>
      </c>
      <c r="D109" s="76">
        <v>24.080276715624251</v>
      </c>
      <c r="E109" s="76">
        <v>9.4683297327752243</v>
      </c>
      <c r="F109" s="45">
        <v>91200</v>
      </c>
      <c r="G109" s="45">
        <v>0</v>
      </c>
      <c r="H109" s="45">
        <v>0</v>
      </c>
      <c r="I109" s="83">
        <v>91200</v>
      </c>
      <c r="J109" s="79">
        <v>88246.397884996695</v>
      </c>
      <c r="K109" s="84">
        <f t="shared" si="3"/>
        <v>88246</v>
      </c>
      <c r="L109" s="48">
        <v>83837</v>
      </c>
      <c r="M109" s="74">
        <f t="shared" si="4"/>
        <v>4409</v>
      </c>
      <c r="N109" s="48">
        <f t="shared" si="5"/>
        <v>88246</v>
      </c>
    </row>
    <row r="110" spans="1:14" ht="15" customHeight="1" x14ac:dyDescent="0.25">
      <c r="A110" s="50">
        <v>1694</v>
      </c>
      <c r="B110" s="51" t="s">
        <v>107</v>
      </c>
      <c r="C110" s="45">
        <v>1714</v>
      </c>
      <c r="D110" s="76">
        <v>104.42121904449574</v>
      </c>
      <c r="E110" s="76">
        <v>16.414288357135863</v>
      </c>
      <c r="F110" s="45">
        <v>0</v>
      </c>
      <c r="G110" s="45">
        <v>0</v>
      </c>
      <c r="H110" s="45">
        <v>0</v>
      </c>
      <c r="I110" s="83">
        <v>0</v>
      </c>
      <c r="J110" s="79">
        <v>0</v>
      </c>
      <c r="K110" s="84">
        <f t="shared" si="3"/>
        <v>0</v>
      </c>
      <c r="L110" s="48">
        <v>0</v>
      </c>
      <c r="M110" s="74">
        <f t="shared" si="4"/>
        <v>0</v>
      </c>
      <c r="N110" s="48">
        <f t="shared" si="5"/>
        <v>0</v>
      </c>
    </row>
    <row r="111" spans="1:14" ht="15" customHeight="1" x14ac:dyDescent="0.25">
      <c r="A111" s="50">
        <v>1729</v>
      </c>
      <c r="B111" s="51" t="s">
        <v>108</v>
      </c>
      <c r="C111" s="45">
        <v>746</v>
      </c>
      <c r="D111" s="76">
        <v>106.63298565925594</v>
      </c>
      <c r="E111" s="76">
        <v>6.9959590401400886</v>
      </c>
      <c r="F111" s="45">
        <v>0</v>
      </c>
      <c r="G111" s="45">
        <v>74600</v>
      </c>
      <c r="H111" s="45">
        <v>0</v>
      </c>
      <c r="I111" s="83">
        <v>74600</v>
      </c>
      <c r="J111" s="79">
        <v>72184.005287508262</v>
      </c>
      <c r="K111" s="84">
        <f t="shared" si="3"/>
        <v>72184</v>
      </c>
      <c r="L111" s="48">
        <v>68577</v>
      </c>
      <c r="M111" s="74">
        <f t="shared" si="4"/>
        <v>3607</v>
      </c>
      <c r="N111" s="48">
        <f t="shared" si="5"/>
        <v>72184</v>
      </c>
    </row>
    <row r="112" spans="1:14" ht="15" customHeight="1" x14ac:dyDescent="0.25">
      <c r="A112" s="50">
        <v>1736</v>
      </c>
      <c r="B112" s="51" t="s">
        <v>109</v>
      </c>
      <c r="C112" s="45">
        <v>498</v>
      </c>
      <c r="D112" s="76">
        <v>48.505867251128613</v>
      </c>
      <c r="E112" s="76">
        <v>10.266799218777246</v>
      </c>
      <c r="F112" s="45">
        <v>0</v>
      </c>
      <c r="G112" s="45">
        <v>0</v>
      </c>
      <c r="H112" s="45">
        <v>0</v>
      </c>
      <c r="I112" s="83">
        <v>0</v>
      </c>
      <c r="J112" s="79">
        <v>0</v>
      </c>
      <c r="K112" s="84">
        <f t="shared" si="3"/>
        <v>0</v>
      </c>
      <c r="L112" s="48">
        <v>0</v>
      </c>
      <c r="M112" s="74">
        <f t="shared" si="4"/>
        <v>0</v>
      </c>
      <c r="N112" s="48">
        <f t="shared" si="5"/>
        <v>0</v>
      </c>
    </row>
    <row r="113" spans="1:14" ht="15" customHeight="1" x14ac:dyDescent="0.25">
      <c r="A113" s="50">
        <v>1813</v>
      </c>
      <c r="B113" s="51" t="s">
        <v>110</v>
      </c>
      <c r="C113" s="45">
        <v>715</v>
      </c>
      <c r="D113" s="76">
        <v>145.97948791663936</v>
      </c>
      <c r="E113" s="76">
        <v>4.8979484049724586</v>
      </c>
      <c r="F113" s="45">
        <v>286000</v>
      </c>
      <c r="G113" s="45">
        <v>0</v>
      </c>
      <c r="H113" s="45">
        <v>0</v>
      </c>
      <c r="I113" s="83">
        <v>286000</v>
      </c>
      <c r="J113" s="79">
        <v>276737.60740251158</v>
      </c>
      <c r="K113" s="84">
        <f t="shared" si="3"/>
        <v>276738</v>
      </c>
      <c r="L113" s="48">
        <v>262908</v>
      </c>
      <c r="M113" s="74">
        <f t="shared" si="4"/>
        <v>13830</v>
      </c>
      <c r="N113" s="48">
        <f t="shared" si="5"/>
        <v>276738</v>
      </c>
    </row>
    <row r="114" spans="1:14" ht="15" customHeight="1" x14ac:dyDescent="0.25">
      <c r="A114" s="50">
        <v>5757</v>
      </c>
      <c r="B114" s="51" t="s">
        <v>363</v>
      </c>
      <c r="C114" s="45">
        <v>547</v>
      </c>
      <c r="D114" s="76">
        <v>402.16216008381912</v>
      </c>
      <c r="E114" s="76">
        <v>1.3601478564915048</v>
      </c>
      <c r="F114" s="45">
        <v>218800</v>
      </c>
      <c r="G114" s="45">
        <v>0</v>
      </c>
      <c r="H114" s="45">
        <v>0</v>
      </c>
      <c r="I114" s="83">
        <v>218800</v>
      </c>
      <c r="J114" s="79">
        <v>211713.94580304032</v>
      </c>
      <c r="K114" s="84">
        <f t="shared" si="3"/>
        <v>211714</v>
      </c>
      <c r="L114" s="48">
        <v>201134</v>
      </c>
      <c r="M114" s="74">
        <f t="shared" si="4"/>
        <v>10580</v>
      </c>
      <c r="N114" s="48">
        <f t="shared" si="5"/>
        <v>211714</v>
      </c>
    </row>
    <row r="115" spans="1:14" ht="15" customHeight="1" x14ac:dyDescent="0.25">
      <c r="A115" s="50">
        <v>1855</v>
      </c>
      <c r="B115" s="51" t="s">
        <v>112</v>
      </c>
      <c r="C115" s="45">
        <v>455</v>
      </c>
      <c r="D115" s="76">
        <v>497.10487621507122</v>
      </c>
      <c r="E115" s="76">
        <v>0.91529981251510673</v>
      </c>
      <c r="F115" s="45">
        <v>182000</v>
      </c>
      <c r="G115" s="45">
        <v>0</v>
      </c>
      <c r="H115" s="45">
        <v>0</v>
      </c>
      <c r="I115" s="83">
        <v>182000</v>
      </c>
      <c r="J115" s="79">
        <v>176105.75016523464</v>
      </c>
      <c r="K115" s="84">
        <f t="shared" si="3"/>
        <v>176106</v>
      </c>
      <c r="L115" s="48">
        <v>167305</v>
      </c>
      <c r="M115" s="74">
        <f t="shared" si="4"/>
        <v>8801</v>
      </c>
      <c r="N115" s="48">
        <f t="shared" si="5"/>
        <v>176106</v>
      </c>
    </row>
    <row r="116" spans="1:14" ht="15" customHeight="1" x14ac:dyDescent="0.25">
      <c r="A116" s="50">
        <v>1862</v>
      </c>
      <c r="B116" s="51" t="s">
        <v>113</v>
      </c>
      <c r="C116" s="45">
        <v>6953</v>
      </c>
      <c r="D116" s="76">
        <v>80.26985415920673</v>
      </c>
      <c r="E116" s="76">
        <v>86.620314348764893</v>
      </c>
      <c r="F116" s="45">
        <v>0</v>
      </c>
      <c r="G116" s="45">
        <v>0</v>
      </c>
      <c r="H116" s="45">
        <v>0</v>
      </c>
      <c r="I116" s="83">
        <v>0</v>
      </c>
      <c r="J116" s="79">
        <v>0</v>
      </c>
      <c r="K116" s="84">
        <f t="shared" si="3"/>
        <v>0</v>
      </c>
      <c r="L116" s="48">
        <v>0</v>
      </c>
      <c r="M116" s="74">
        <f t="shared" si="4"/>
        <v>0</v>
      </c>
      <c r="N116" s="48">
        <f t="shared" si="5"/>
        <v>0</v>
      </c>
    </row>
    <row r="117" spans="1:14" ht="15" customHeight="1" x14ac:dyDescent="0.25">
      <c r="A117" s="50">
        <v>1870</v>
      </c>
      <c r="B117" s="51" t="s">
        <v>114</v>
      </c>
      <c r="C117" s="45">
        <v>150</v>
      </c>
      <c r="D117" s="76">
        <v>12.3662674810786</v>
      </c>
      <c r="E117" s="76">
        <v>12.129771592722886</v>
      </c>
      <c r="F117" s="45">
        <v>0</v>
      </c>
      <c r="G117" s="45">
        <v>0</v>
      </c>
      <c r="H117" s="45">
        <v>0</v>
      </c>
      <c r="I117" s="83">
        <v>0</v>
      </c>
      <c r="J117" s="79">
        <v>0</v>
      </c>
      <c r="K117" s="84">
        <f t="shared" si="3"/>
        <v>0</v>
      </c>
      <c r="L117" s="48">
        <v>0</v>
      </c>
      <c r="M117" s="74">
        <f t="shared" si="4"/>
        <v>0</v>
      </c>
      <c r="N117" s="48">
        <f t="shared" si="5"/>
        <v>0</v>
      </c>
    </row>
    <row r="118" spans="1:14" ht="15" customHeight="1" x14ac:dyDescent="0.25">
      <c r="A118" s="50">
        <v>1883</v>
      </c>
      <c r="B118" s="51" t="s">
        <v>115</v>
      </c>
      <c r="C118" s="45">
        <v>2544</v>
      </c>
      <c r="D118" s="76">
        <v>108.55006493904096</v>
      </c>
      <c r="E118" s="76">
        <v>23.436190493563018</v>
      </c>
      <c r="F118" s="45">
        <v>0</v>
      </c>
      <c r="G118" s="45">
        <v>0</v>
      </c>
      <c r="H118" s="45">
        <v>0</v>
      </c>
      <c r="I118" s="83">
        <v>0</v>
      </c>
      <c r="J118" s="79">
        <v>0</v>
      </c>
      <c r="K118" s="84">
        <f t="shared" si="3"/>
        <v>0</v>
      </c>
      <c r="L118" s="48">
        <v>0</v>
      </c>
      <c r="M118" s="74">
        <f t="shared" si="4"/>
        <v>0</v>
      </c>
      <c r="N118" s="48">
        <f t="shared" si="5"/>
        <v>0</v>
      </c>
    </row>
    <row r="119" spans="1:14" ht="15" customHeight="1" x14ac:dyDescent="0.25">
      <c r="A119" s="50">
        <v>1890</v>
      </c>
      <c r="B119" s="51" t="s">
        <v>116</v>
      </c>
      <c r="C119" s="45">
        <v>717</v>
      </c>
      <c r="D119" s="76">
        <v>3.768577451324183</v>
      </c>
      <c r="E119" s="76">
        <v>190.25746697817351</v>
      </c>
      <c r="F119" s="45">
        <v>0</v>
      </c>
      <c r="G119" s="45">
        <v>0</v>
      </c>
      <c r="H119" s="45">
        <v>0</v>
      </c>
      <c r="I119" s="83">
        <v>0</v>
      </c>
      <c r="J119" s="79">
        <v>0</v>
      </c>
      <c r="K119" s="84">
        <f t="shared" si="3"/>
        <v>0</v>
      </c>
      <c r="L119" s="48">
        <v>0</v>
      </c>
      <c r="M119" s="74">
        <f t="shared" si="4"/>
        <v>0</v>
      </c>
      <c r="N119" s="48">
        <f t="shared" si="5"/>
        <v>0</v>
      </c>
    </row>
    <row r="120" spans="1:14" ht="15" customHeight="1" x14ac:dyDescent="0.25">
      <c r="A120" s="50">
        <v>1900</v>
      </c>
      <c r="B120" s="51" t="s">
        <v>118</v>
      </c>
      <c r="C120" s="45">
        <v>4343</v>
      </c>
      <c r="D120" s="76">
        <v>28.987858664970176</v>
      </c>
      <c r="E120" s="76">
        <v>149.82134590190392</v>
      </c>
      <c r="F120" s="45">
        <v>0</v>
      </c>
      <c r="G120" s="45">
        <v>0</v>
      </c>
      <c r="H120" s="45">
        <v>0</v>
      </c>
      <c r="I120" s="83">
        <v>0</v>
      </c>
      <c r="J120" s="79">
        <v>0</v>
      </c>
      <c r="K120" s="84">
        <f t="shared" si="3"/>
        <v>0</v>
      </c>
      <c r="L120" s="48">
        <v>0</v>
      </c>
      <c r="M120" s="74">
        <f t="shared" si="4"/>
        <v>0</v>
      </c>
      <c r="N120" s="48">
        <f t="shared" si="5"/>
        <v>0</v>
      </c>
    </row>
    <row r="121" spans="1:14" ht="15" customHeight="1" x14ac:dyDescent="0.25">
      <c r="A121" s="50">
        <v>1939</v>
      </c>
      <c r="B121" s="51" t="s">
        <v>119</v>
      </c>
      <c r="C121" s="45">
        <v>508</v>
      </c>
      <c r="D121" s="76">
        <v>152.23608685824865</v>
      </c>
      <c r="E121" s="76">
        <v>3.3369223453110251</v>
      </c>
      <c r="F121" s="45">
        <v>203200</v>
      </c>
      <c r="G121" s="45">
        <v>0</v>
      </c>
      <c r="H121" s="45">
        <v>0</v>
      </c>
      <c r="I121" s="83">
        <v>203200</v>
      </c>
      <c r="J121" s="79">
        <v>196619.16721744876</v>
      </c>
      <c r="K121" s="84">
        <f t="shared" si="3"/>
        <v>196619</v>
      </c>
      <c r="L121" s="48">
        <v>186794</v>
      </c>
      <c r="M121" s="74">
        <f t="shared" si="4"/>
        <v>9825</v>
      </c>
      <c r="N121" s="48">
        <f t="shared" si="5"/>
        <v>196619</v>
      </c>
    </row>
    <row r="122" spans="1:14" ht="15" customHeight="1" x14ac:dyDescent="0.25">
      <c r="A122" s="50">
        <v>1953</v>
      </c>
      <c r="B122" s="51" t="s">
        <v>121</v>
      </c>
      <c r="C122" s="45">
        <v>1556</v>
      </c>
      <c r="D122" s="76">
        <v>75.613969409205779</v>
      </c>
      <c r="E122" s="76">
        <v>20.578208129496261</v>
      </c>
      <c r="F122" s="45">
        <v>0</v>
      </c>
      <c r="G122" s="45">
        <v>0</v>
      </c>
      <c r="H122" s="45">
        <v>0</v>
      </c>
      <c r="I122" s="83">
        <v>0</v>
      </c>
      <c r="J122" s="79">
        <v>0</v>
      </c>
      <c r="K122" s="84">
        <f t="shared" si="3"/>
        <v>0</v>
      </c>
      <c r="L122" s="48">
        <v>0</v>
      </c>
      <c r="M122" s="74">
        <f t="shared" si="4"/>
        <v>0</v>
      </c>
      <c r="N122" s="48">
        <f t="shared" si="5"/>
        <v>0</v>
      </c>
    </row>
    <row r="123" spans="1:14" ht="15" customHeight="1" x14ac:dyDescent="0.25">
      <c r="A123" s="50">
        <v>2009</v>
      </c>
      <c r="B123" s="51" t="s">
        <v>122</v>
      </c>
      <c r="C123" s="45">
        <v>1403</v>
      </c>
      <c r="D123" s="76">
        <v>180.18057391091003</v>
      </c>
      <c r="E123" s="76">
        <v>7.7866329846063813</v>
      </c>
      <c r="F123" s="45">
        <v>0</v>
      </c>
      <c r="G123" s="45">
        <v>0</v>
      </c>
      <c r="H123" s="45">
        <v>0</v>
      </c>
      <c r="I123" s="83">
        <v>0</v>
      </c>
      <c r="J123" s="79">
        <v>0</v>
      </c>
      <c r="K123" s="84">
        <f t="shared" si="3"/>
        <v>0</v>
      </c>
      <c r="L123" s="48">
        <v>0</v>
      </c>
      <c r="M123" s="74">
        <f t="shared" si="4"/>
        <v>0</v>
      </c>
      <c r="N123" s="48">
        <f t="shared" si="5"/>
        <v>0</v>
      </c>
    </row>
    <row r="124" spans="1:14" ht="15" customHeight="1" x14ac:dyDescent="0.25">
      <c r="A124" s="50">
        <v>2044</v>
      </c>
      <c r="B124" s="51" t="s">
        <v>124</v>
      </c>
      <c r="C124" s="45">
        <v>108</v>
      </c>
      <c r="D124" s="76">
        <v>6.1350598805152901</v>
      </c>
      <c r="E124" s="76">
        <v>17.603740159571021</v>
      </c>
      <c r="F124" s="45">
        <v>0</v>
      </c>
      <c r="G124" s="45">
        <v>0</v>
      </c>
      <c r="H124" s="45">
        <v>0</v>
      </c>
      <c r="I124" s="83">
        <v>0</v>
      </c>
      <c r="J124" s="79">
        <v>0</v>
      </c>
      <c r="K124" s="84">
        <f t="shared" si="3"/>
        <v>0</v>
      </c>
      <c r="L124" s="48">
        <v>0</v>
      </c>
      <c r="M124" s="74">
        <f t="shared" si="4"/>
        <v>0</v>
      </c>
      <c r="N124" s="48">
        <f t="shared" si="5"/>
        <v>0</v>
      </c>
    </row>
    <row r="125" spans="1:14" ht="15" customHeight="1" x14ac:dyDescent="0.25">
      <c r="A125" s="50">
        <v>2051</v>
      </c>
      <c r="B125" s="51" t="s">
        <v>125</v>
      </c>
      <c r="C125" s="45">
        <v>587</v>
      </c>
      <c r="D125" s="76">
        <v>18.195740152654324</v>
      </c>
      <c r="E125" s="76">
        <v>32.260298018949818</v>
      </c>
      <c r="F125" s="45">
        <v>0</v>
      </c>
      <c r="G125" s="45">
        <v>0</v>
      </c>
      <c r="H125" s="45">
        <v>0</v>
      </c>
      <c r="I125" s="83">
        <v>0</v>
      </c>
      <c r="J125" s="79">
        <v>0</v>
      </c>
      <c r="K125" s="84">
        <f t="shared" si="3"/>
        <v>0</v>
      </c>
      <c r="L125" s="48">
        <v>0</v>
      </c>
      <c r="M125" s="74">
        <f t="shared" si="4"/>
        <v>0</v>
      </c>
      <c r="N125" s="48">
        <f t="shared" si="5"/>
        <v>0</v>
      </c>
    </row>
    <row r="126" spans="1:14" ht="15" customHeight="1" x14ac:dyDescent="0.25">
      <c r="A126" s="50">
        <v>2058</v>
      </c>
      <c r="B126" s="51" t="s">
        <v>126</v>
      </c>
      <c r="C126" s="45">
        <v>3828</v>
      </c>
      <c r="D126" s="76">
        <v>57.303898109111458</v>
      </c>
      <c r="E126" s="76">
        <v>66.801738211790848</v>
      </c>
      <c r="F126" s="45">
        <v>0</v>
      </c>
      <c r="G126" s="45">
        <v>0</v>
      </c>
      <c r="H126" s="45">
        <v>0</v>
      </c>
      <c r="I126" s="83">
        <v>0</v>
      </c>
      <c r="J126" s="79">
        <v>0</v>
      </c>
      <c r="K126" s="84">
        <f t="shared" si="3"/>
        <v>0</v>
      </c>
      <c r="L126" s="48">
        <v>0</v>
      </c>
      <c r="M126" s="74">
        <f t="shared" si="4"/>
        <v>0</v>
      </c>
      <c r="N126" s="48">
        <f t="shared" si="5"/>
        <v>0</v>
      </c>
    </row>
    <row r="127" spans="1:14" ht="15" customHeight="1" x14ac:dyDescent="0.25">
      <c r="A127" s="50">
        <v>2114</v>
      </c>
      <c r="B127" s="51" t="s">
        <v>127</v>
      </c>
      <c r="C127" s="45">
        <v>501</v>
      </c>
      <c r="D127" s="76">
        <v>138.96444748042836</v>
      </c>
      <c r="E127" s="76">
        <v>3.6052386713555671</v>
      </c>
      <c r="F127" s="45">
        <v>200400</v>
      </c>
      <c r="G127" s="45">
        <v>0</v>
      </c>
      <c r="H127" s="45">
        <v>0</v>
      </c>
      <c r="I127" s="83">
        <v>200400</v>
      </c>
      <c r="J127" s="79">
        <v>193909.84798413748</v>
      </c>
      <c r="K127" s="84">
        <f t="shared" si="3"/>
        <v>193910</v>
      </c>
      <c r="L127" s="48">
        <v>184219</v>
      </c>
      <c r="M127" s="74">
        <f t="shared" si="4"/>
        <v>9691</v>
      </c>
      <c r="N127" s="48">
        <f t="shared" si="5"/>
        <v>193910</v>
      </c>
    </row>
    <row r="128" spans="1:14" ht="15" customHeight="1" x14ac:dyDescent="0.25">
      <c r="A128" s="50">
        <v>2128</v>
      </c>
      <c r="B128" s="51" t="s">
        <v>128</v>
      </c>
      <c r="C128" s="45">
        <v>553</v>
      </c>
      <c r="D128" s="76">
        <v>110.99732844534834</v>
      </c>
      <c r="E128" s="76">
        <v>4.982101891508858</v>
      </c>
      <c r="F128" s="45">
        <v>221200</v>
      </c>
      <c r="G128" s="45">
        <v>0</v>
      </c>
      <c r="H128" s="45">
        <v>0</v>
      </c>
      <c r="I128" s="83">
        <v>221200</v>
      </c>
      <c r="J128" s="79">
        <v>214036.21943159285</v>
      </c>
      <c r="K128" s="84">
        <f t="shared" si="3"/>
        <v>214036</v>
      </c>
      <c r="L128" s="48">
        <v>203340</v>
      </c>
      <c r="M128" s="74">
        <f t="shared" si="4"/>
        <v>10696</v>
      </c>
      <c r="N128" s="48">
        <f t="shared" si="5"/>
        <v>214036</v>
      </c>
    </row>
    <row r="129" spans="1:14" ht="15" customHeight="1" x14ac:dyDescent="0.25">
      <c r="A129" s="50">
        <v>2135</v>
      </c>
      <c r="B129" s="51" t="s">
        <v>129</v>
      </c>
      <c r="C129" s="45">
        <v>334</v>
      </c>
      <c r="D129" s="76">
        <v>333.96512519359061</v>
      </c>
      <c r="E129" s="76">
        <v>1.0001044264918055</v>
      </c>
      <c r="F129" s="45">
        <v>133600</v>
      </c>
      <c r="G129" s="45">
        <v>0</v>
      </c>
      <c r="H129" s="45">
        <v>0</v>
      </c>
      <c r="I129" s="83">
        <v>133600</v>
      </c>
      <c r="J129" s="79">
        <v>129273.23198942498</v>
      </c>
      <c r="K129" s="84">
        <f t="shared" si="3"/>
        <v>129273</v>
      </c>
      <c r="L129" s="48">
        <v>122813</v>
      </c>
      <c r="M129" s="74">
        <f t="shared" si="4"/>
        <v>6460</v>
      </c>
      <c r="N129" s="48">
        <f t="shared" si="5"/>
        <v>129273</v>
      </c>
    </row>
    <row r="130" spans="1:14" ht="15" customHeight="1" x14ac:dyDescent="0.25">
      <c r="A130" s="50">
        <v>2142</v>
      </c>
      <c r="B130" s="51" t="s">
        <v>130</v>
      </c>
      <c r="C130" s="45">
        <v>163</v>
      </c>
      <c r="D130" s="76">
        <v>95.784745684938358</v>
      </c>
      <c r="E130" s="76">
        <v>1.7017323461519707</v>
      </c>
      <c r="F130" s="45">
        <v>65200</v>
      </c>
      <c r="G130" s="45">
        <v>0</v>
      </c>
      <c r="H130" s="45">
        <v>0</v>
      </c>
      <c r="I130" s="83">
        <v>65200</v>
      </c>
      <c r="J130" s="79">
        <v>63088.43357567746</v>
      </c>
      <c r="K130" s="84">
        <f t="shared" si="3"/>
        <v>63088</v>
      </c>
      <c r="L130" s="48">
        <v>59936</v>
      </c>
      <c r="M130" s="74">
        <f t="shared" si="4"/>
        <v>3152</v>
      </c>
      <c r="N130" s="48">
        <f t="shared" si="5"/>
        <v>63088</v>
      </c>
    </row>
    <row r="131" spans="1:14" ht="15" customHeight="1" x14ac:dyDescent="0.25">
      <c r="A131" s="50">
        <v>2184</v>
      </c>
      <c r="B131" s="51" t="s">
        <v>132</v>
      </c>
      <c r="C131" s="45">
        <v>903</v>
      </c>
      <c r="D131" s="76">
        <v>6.486932726041343</v>
      </c>
      <c r="E131" s="76">
        <v>139.20292349802995</v>
      </c>
      <c r="F131" s="45">
        <v>0</v>
      </c>
      <c r="G131" s="45">
        <v>0</v>
      </c>
      <c r="H131" s="45">
        <v>0</v>
      </c>
      <c r="I131" s="83">
        <v>0</v>
      </c>
      <c r="J131" s="79">
        <v>0</v>
      </c>
      <c r="K131" s="84">
        <f t="shared" si="3"/>
        <v>0</v>
      </c>
      <c r="L131" s="48">
        <v>0</v>
      </c>
      <c r="M131" s="74">
        <f t="shared" si="4"/>
        <v>0</v>
      </c>
      <c r="N131" s="48">
        <f t="shared" si="5"/>
        <v>0</v>
      </c>
    </row>
    <row r="132" spans="1:14" ht="15" customHeight="1" x14ac:dyDescent="0.25">
      <c r="A132" s="50">
        <v>2198</v>
      </c>
      <c r="B132" s="51" t="s">
        <v>133</v>
      </c>
      <c r="C132" s="45">
        <v>699</v>
      </c>
      <c r="D132" s="76">
        <v>115.40797413330313</v>
      </c>
      <c r="E132" s="76">
        <v>6.0567738516284244</v>
      </c>
      <c r="F132" s="45">
        <v>279600</v>
      </c>
      <c r="G132" s="45">
        <v>0</v>
      </c>
      <c r="H132" s="45">
        <v>0</v>
      </c>
      <c r="I132" s="83">
        <v>279600</v>
      </c>
      <c r="J132" s="79">
        <v>270544.87772637146</v>
      </c>
      <c r="K132" s="84">
        <f t="shared" si="3"/>
        <v>270545</v>
      </c>
      <c r="L132" s="48">
        <v>257024</v>
      </c>
      <c r="M132" s="74">
        <f t="shared" si="4"/>
        <v>13521</v>
      </c>
      <c r="N132" s="48">
        <f t="shared" si="5"/>
        <v>270545</v>
      </c>
    </row>
    <row r="133" spans="1:14" ht="15" customHeight="1" x14ac:dyDescent="0.25">
      <c r="A133" s="50">
        <v>2212</v>
      </c>
      <c r="B133" s="51" t="s">
        <v>134</v>
      </c>
      <c r="C133" s="45">
        <v>105</v>
      </c>
      <c r="D133" s="76">
        <v>159.05039017472384</v>
      </c>
      <c r="E133" s="76">
        <v>0.6601681384412379</v>
      </c>
      <c r="F133" s="45">
        <v>42000</v>
      </c>
      <c r="G133" s="45">
        <v>0</v>
      </c>
      <c r="H133" s="45">
        <v>0</v>
      </c>
      <c r="I133" s="83">
        <v>42000</v>
      </c>
      <c r="J133" s="79">
        <v>40639.788499669528</v>
      </c>
      <c r="K133" s="84">
        <f t="shared" ref="K133:K196" si="6">ROUND(J133,0)</f>
        <v>40640</v>
      </c>
      <c r="L133" s="48">
        <v>38609</v>
      </c>
      <c r="M133" s="74">
        <f t="shared" ref="M133:M196" si="7">K133-L133</f>
        <v>2031</v>
      </c>
      <c r="N133" s="48">
        <f t="shared" ref="N133:N196" si="8">SUM(L133:M133)</f>
        <v>40640</v>
      </c>
    </row>
    <row r="134" spans="1:14" ht="15" customHeight="1" x14ac:dyDescent="0.25">
      <c r="A134" s="50">
        <v>2217</v>
      </c>
      <c r="B134" s="51" t="s">
        <v>135</v>
      </c>
      <c r="C134" s="45">
        <v>1921</v>
      </c>
      <c r="D134" s="76">
        <v>21.526555102831129</v>
      </c>
      <c r="E134" s="76">
        <v>89.238616714262562</v>
      </c>
      <c r="F134" s="45">
        <v>0</v>
      </c>
      <c r="G134" s="45">
        <v>0</v>
      </c>
      <c r="H134" s="45">
        <v>0</v>
      </c>
      <c r="I134" s="83">
        <v>0</v>
      </c>
      <c r="J134" s="79">
        <v>0</v>
      </c>
      <c r="K134" s="84">
        <f t="shared" si="6"/>
        <v>0</v>
      </c>
      <c r="L134" s="48">
        <v>0</v>
      </c>
      <c r="M134" s="74">
        <f t="shared" si="7"/>
        <v>0</v>
      </c>
      <c r="N134" s="48">
        <f t="shared" si="8"/>
        <v>0</v>
      </c>
    </row>
    <row r="135" spans="1:14" ht="15" customHeight="1" x14ac:dyDescent="0.25">
      <c r="A135" s="50">
        <v>2226</v>
      </c>
      <c r="B135" s="51" t="s">
        <v>136</v>
      </c>
      <c r="C135" s="45">
        <v>238</v>
      </c>
      <c r="D135" s="76">
        <v>77.661724144675603</v>
      </c>
      <c r="E135" s="76">
        <v>3.0645727045234161</v>
      </c>
      <c r="F135" s="45">
        <v>95200</v>
      </c>
      <c r="G135" s="45">
        <v>0</v>
      </c>
      <c r="H135" s="45">
        <v>0</v>
      </c>
      <c r="I135" s="83">
        <v>95200</v>
      </c>
      <c r="J135" s="79">
        <v>92116.853932584272</v>
      </c>
      <c r="K135" s="84">
        <f t="shared" si="6"/>
        <v>92117</v>
      </c>
      <c r="L135" s="48">
        <v>87513</v>
      </c>
      <c r="M135" s="74">
        <f t="shared" si="7"/>
        <v>4604</v>
      </c>
      <c r="N135" s="48">
        <f t="shared" si="8"/>
        <v>92117</v>
      </c>
    </row>
    <row r="136" spans="1:14" ht="15" customHeight="1" x14ac:dyDescent="0.25">
      <c r="A136" s="50">
        <v>2233</v>
      </c>
      <c r="B136" s="51" t="s">
        <v>137</v>
      </c>
      <c r="C136" s="45">
        <v>835</v>
      </c>
      <c r="D136" s="76">
        <v>262.60729288744307</v>
      </c>
      <c r="E136" s="76">
        <v>3.1796527461935034</v>
      </c>
      <c r="F136" s="45">
        <v>0</v>
      </c>
      <c r="G136" s="45">
        <v>83500</v>
      </c>
      <c r="H136" s="45">
        <v>0</v>
      </c>
      <c r="I136" s="83">
        <v>83500</v>
      </c>
      <c r="J136" s="79">
        <v>80795.769993390611</v>
      </c>
      <c r="K136" s="84">
        <f t="shared" si="6"/>
        <v>80796</v>
      </c>
      <c r="L136" s="48">
        <v>76758</v>
      </c>
      <c r="M136" s="74">
        <f t="shared" si="7"/>
        <v>4038</v>
      </c>
      <c r="N136" s="48">
        <f t="shared" si="8"/>
        <v>80796</v>
      </c>
    </row>
    <row r="137" spans="1:14" ht="15" customHeight="1" x14ac:dyDescent="0.25">
      <c r="A137" s="50">
        <v>2289</v>
      </c>
      <c r="B137" s="51" t="s">
        <v>139</v>
      </c>
      <c r="C137" s="45">
        <v>20533</v>
      </c>
      <c r="D137" s="76">
        <v>96.711686371839235</v>
      </c>
      <c r="E137" s="76">
        <v>212.31146690022823</v>
      </c>
      <c r="F137" s="45">
        <v>0</v>
      </c>
      <c r="G137" s="45">
        <v>0</v>
      </c>
      <c r="H137" s="45">
        <v>0</v>
      </c>
      <c r="I137" s="83">
        <v>0</v>
      </c>
      <c r="J137" s="79">
        <v>0</v>
      </c>
      <c r="K137" s="84">
        <f t="shared" si="6"/>
        <v>0</v>
      </c>
      <c r="L137" s="48">
        <v>0</v>
      </c>
      <c r="M137" s="74">
        <f t="shared" si="7"/>
        <v>0</v>
      </c>
      <c r="N137" s="48">
        <f t="shared" si="8"/>
        <v>0</v>
      </c>
    </row>
    <row r="138" spans="1:14" ht="15" customHeight="1" x14ac:dyDescent="0.25">
      <c r="A138" s="50">
        <v>2310</v>
      </c>
      <c r="B138" s="51" t="s">
        <v>142</v>
      </c>
      <c r="C138" s="45">
        <v>273</v>
      </c>
      <c r="D138" s="76">
        <v>41.127870912995554</v>
      </c>
      <c r="E138" s="76">
        <v>6.6378344888681715</v>
      </c>
      <c r="F138" s="45">
        <v>109200</v>
      </c>
      <c r="G138" s="45">
        <v>0</v>
      </c>
      <c r="H138" s="45">
        <v>0</v>
      </c>
      <c r="I138" s="83">
        <v>109200</v>
      </c>
      <c r="J138" s="79">
        <v>105663.45009914077</v>
      </c>
      <c r="K138" s="84">
        <f t="shared" si="6"/>
        <v>105663</v>
      </c>
      <c r="L138" s="48">
        <v>100383</v>
      </c>
      <c r="M138" s="74">
        <f t="shared" si="7"/>
        <v>5280</v>
      </c>
      <c r="N138" s="48">
        <f t="shared" si="8"/>
        <v>105663</v>
      </c>
    </row>
    <row r="139" spans="1:14" ht="15" customHeight="1" x14ac:dyDescent="0.25">
      <c r="A139" s="50">
        <v>2296</v>
      </c>
      <c r="B139" s="51" t="s">
        <v>140</v>
      </c>
      <c r="C139" s="45">
        <v>2534</v>
      </c>
      <c r="D139" s="76">
        <v>5.5690491610833499</v>
      </c>
      <c r="E139" s="76">
        <v>455.01483766881665</v>
      </c>
      <c r="F139" s="45">
        <v>0</v>
      </c>
      <c r="G139" s="45">
        <v>0</v>
      </c>
      <c r="H139" s="45">
        <v>0</v>
      </c>
      <c r="I139" s="83">
        <v>0</v>
      </c>
      <c r="J139" s="79">
        <v>0</v>
      </c>
      <c r="K139" s="84">
        <f t="shared" si="6"/>
        <v>0</v>
      </c>
      <c r="L139" s="48">
        <v>0</v>
      </c>
      <c r="M139" s="74">
        <f t="shared" si="7"/>
        <v>0</v>
      </c>
      <c r="N139" s="48">
        <f t="shared" si="8"/>
        <v>0</v>
      </c>
    </row>
    <row r="140" spans="1:14" ht="15" customHeight="1" x14ac:dyDescent="0.25">
      <c r="A140" s="50">
        <v>2303</v>
      </c>
      <c r="B140" s="51" t="s">
        <v>141</v>
      </c>
      <c r="C140" s="45">
        <v>3358</v>
      </c>
      <c r="D140" s="76">
        <v>7.370391020428114</v>
      </c>
      <c r="E140" s="76">
        <v>455.60676369717879</v>
      </c>
      <c r="F140" s="45">
        <v>0</v>
      </c>
      <c r="G140" s="45">
        <v>0</v>
      </c>
      <c r="H140" s="45">
        <v>0</v>
      </c>
      <c r="I140" s="83">
        <v>0</v>
      </c>
      <c r="J140" s="79">
        <v>0</v>
      </c>
      <c r="K140" s="84">
        <f t="shared" si="6"/>
        <v>0</v>
      </c>
      <c r="L140" s="48">
        <v>0</v>
      </c>
      <c r="M140" s="74">
        <f t="shared" si="7"/>
        <v>0</v>
      </c>
      <c r="N140" s="48">
        <f t="shared" si="8"/>
        <v>0</v>
      </c>
    </row>
    <row r="141" spans="1:14" ht="15" customHeight="1" x14ac:dyDescent="0.25">
      <c r="A141" s="50">
        <v>2394</v>
      </c>
      <c r="B141" s="51" t="s">
        <v>143</v>
      </c>
      <c r="C141" s="45">
        <v>383</v>
      </c>
      <c r="D141" s="76">
        <v>148.99510648908273</v>
      </c>
      <c r="E141" s="76">
        <v>2.5705542217123987</v>
      </c>
      <c r="F141" s="45">
        <v>153200</v>
      </c>
      <c r="G141" s="45">
        <v>0</v>
      </c>
      <c r="H141" s="45">
        <v>0</v>
      </c>
      <c r="I141" s="83">
        <v>153200</v>
      </c>
      <c r="J141" s="79">
        <v>148238.46662260409</v>
      </c>
      <c r="K141" s="84">
        <f t="shared" si="6"/>
        <v>148238</v>
      </c>
      <c r="L141" s="48">
        <v>140831</v>
      </c>
      <c r="M141" s="74">
        <f t="shared" si="7"/>
        <v>7407</v>
      </c>
      <c r="N141" s="48">
        <f t="shared" si="8"/>
        <v>148238</v>
      </c>
    </row>
    <row r="142" spans="1:14" ht="15" customHeight="1" x14ac:dyDescent="0.25">
      <c r="A142" s="50">
        <v>2415</v>
      </c>
      <c r="B142" s="51" t="s">
        <v>144</v>
      </c>
      <c r="C142" s="45">
        <v>238</v>
      </c>
      <c r="D142" s="76">
        <v>55.892996652511961</v>
      </c>
      <c r="E142" s="76">
        <v>4.2581363364653972</v>
      </c>
      <c r="F142" s="45">
        <v>95200</v>
      </c>
      <c r="G142" s="45">
        <v>0</v>
      </c>
      <c r="H142" s="45">
        <v>0</v>
      </c>
      <c r="I142" s="83">
        <v>95200</v>
      </c>
      <c r="J142" s="79">
        <v>92116.853932584272</v>
      </c>
      <c r="K142" s="84">
        <f t="shared" si="6"/>
        <v>92117</v>
      </c>
      <c r="L142" s="48">
        <v>87513</v>
      </c>
      <c r="M142" s="74">
        <f t="shared" si="7"/>
        <v>4604</v>
      </c>
      <c r="N142" s="48">
        <f t="shared" si="8"/>
        <v>92117</v>
      </c>
    </row>
    <row r="143" spans="1:14" ht="15" customHeight="1" x14ac:dyDescent="0.25">
      <c r="A143" s="50">
        <v>2420</v>
      </c>
      <c r="B143" s="51" t="s">
        <v>145</v>
      </c>
      <c r="C143" s="45">
        <v>4885</v>
      </c>
      <c r="D143" s="76">
        <v>38.179606292676439</v>
      </c>
      <c r="E143" s="76">
        <v>127.94788826664863</v>
      </c>
      <c r="F143" s="45">
        <v>0</v>
      </c>
      <c r="G143" s="45">
        <v>0</v>
      </c>
      <c r="H143" s="45">
        <v>0</v>
      </c>
      <c r="I143" s="83">
        <v>0</v>
      </c>
      <c r="J143" s="79">
        <v>0</v>
      </c>
      <c r="K143" s="84">
        <f t="shared" si="6"/>
        <v>0</v>
      </c>
      <c r="L143" s="48">
        <v>0</v>
      </c>
      <c r="M143" s="74">
        <f t="shared" si="7"/>
        <v>0</v>
      </c>
      <c r="N143" s="48">
        <f t="shared" si="8"/>
        <v>0</v>
      </c>
    </row>
    <row r="144" spans="1:14" ht="15" customHeight="1" x14ac:dyDescent="0.25">
      <c r="A144" s="50">
        <v>2443</v>
      </c>
      <c r="B144" s="51" t="s">
        <v>148</v>
      </c>
      <c r="C144" s="45">
        <v>1898</v>
      </c>
      <c r="D144" s="76">
        <v>48.954429408579664</v>
      </c>
      <c r="E144" s="76">
        <v>38.770751144070324</v>
      </c>
      <c r="F144" s="45">
        <v>0</v>
      </c>
      <c r="G144" s="45">
        <v>0</v>
      </c>
      <c r="H144" s="45">
        <v>0</v>
      </c>
      <c r="I144" s="83">
        <v>0</v>
      </c>
      <c r="J144" s="79">
        <v>0</v>
      </c>
      <c r="K144" s="84">
        <f t="shared" si="6"/>
        <v>0</v>
      </c>
      <c r="L144" s="48">
        <v>0</v>
      </c>
      <c r="M144" s="74">
        <f t="shared" si="7"/>
        <v>0</v>
      </c>
      <c r="N144" s="48">
        <f t="shared" si="8"/>
        <v>0</v>
      </c>
    </row>
    <row r="145" spans="1:14" ht="15" customHeight="1" x14ac:dyDescent="0.25">
      <c r="A145" s="50">
        <v>2436</v>
      </c>
      <c r="B145" s="51" t="s">
        <v>147</v>
      </c>
      <c r="C145" s="45">
        <v>1498</v>
      </c>
      <c r="D145" s="76">
        <v>181.32976090633747</v>
      </c>
      <c r="E145" s="76">
        <v>8.2611921645546325</v>
      </c>
      <c r="F145" s="45">
        <v>0</v>
      </c>
      <c r="G145" s="45">
        <v>0</v>
      </c>
      <c r="H145" s="45">
        <v>0</v>
      </c>
      <c r="I145" s="83">
        <v>0</v>
      </c>
      <c r="J145" s="79">
        <v>0</v>
      </c>
      <c r="K145" s="84">
        <f t="shared" si="6"/>
        <v>0</v>
      </c>
      <c r="L145" s="48">
        <v>0</v>
      </c>
      <c r="M145" s="74">
        <f t="shared" si="7"/>
        <v>0</v>
      </c>
      <c r="N145" s="48">
        <f t="shared" si="8"/>
        <v>0</v>
      </c>
    </row>
    <row r="146" spans="1:14" ht="15" customHeight="1" x14ac:dyDescent="0.25">
      <c r="A146" s="50">
        <v>2460</v>
      </c>
      <c r="B146" s="51" t="s">
        <v>150</v>
      </c>
      <c r="C146" s="45">
        <v>1145</v>
      </c>
      <c r="D146" s="76">
        <v>9.6076827390486148</v>
      </c>
      <c r="E146" s="76">
        <v>119.17545896331104</v>
      </c>
      <c r="F146" s="45">
        <v>0</v>
      </c>
      <c r="G146" s="45">
        <v>0</v>
      </c>
      <c r="H146" s="45">
        <v>0</v>
      </c>
      <c r="I146" s="83">
        <v>0</v>
      </c>
      <c r="J146" s="79">
        <v>0</v>
      </c>
      <c r="K146" s="84">
        <f t="shared" si="6"/>
        <v>0</v>
      </c>
      <c r="L146" s="48">
        <v>0</v>
      </c>
      <c r="M146" s="74">
        <f t="shared" si="7"/>
        <v>0</v>
      </c>
      <c r="N146" s="48">
        <f t="shared" si="8"/>
        <v>0</v>
      </c>
    </row>
    <row r="147" spans="1:14" ht="15" customHeight="1" x14ac:dyDescent="0.25">
      <c r="A147" s="50">
        <v>2478</v>
      </c>
      <c r="B147" s="51" t="s">
        <v>151</v>
      </c>
      <c r="C147" s="45">
        <v>1747</v>
      </c>
      <c r="D147" s="76">
        <v>612.61068810541508</v>
      </c>
      <c r="E147" s="76">
        <v>2.8517295468723272</v>
      </c>
      <c r="F147" s="45">
        <v>0</v>
      </c>
      <c r="G147" s="45">
        <v>0</v>
      </c>
      <c r="H147" s="45">
        <v>0</v>
      </c>
      <c r="I147" s="83">
        <v>0</v>
      </c>
      <c r="J147" s="79">
        <v>0</v>
      </c>
      <c r="K147" s="84">
        <f t="shared" si="6"/>
        <v>0</v>
      </c>
      <c r="L147" s="48">
        <v>0</v>
      </c>
      <c r="M147" s="74">
        <f t="shared" si="7"/>
        <v>0</v>
      </c>
      <c r="N147" s="48">
        <f t="shared" si="8"/>
        <v>0</v>
      </c>
    </row>
    <row r="148" spans="1:14" ht="15" customHeight="1" x14ac:dyDescent="0.25">
      <c r="A148" s="50">
        <v>2525</v>
      </c>
      <c r="B148" s="51" t="s">
        <v>425</v>
      </c>
      <c r="C148" s="45">
        <v>319</v>
      </c>
      <c r="D148" s="76">
        <v>82.184068162871171</v>
      </c>
      <c r="E148" s="76">
        <v>3.881530899246926</v>
      </c>
      <c r="F148" s="45">
        <v>127600</v>
      </c>
      <c r="G148" s="45">
        <v>0</v>
      </c>
      <c r="H148" s="45">
        <v>0</v>
      </c>
      <c r="I148" s="83">
        <v>127600</v>
      </c>
      <c r="J148" s="79">
        <v>123467.54791804362</v>
      </c>
      <c r="K148" s="84">
        <f t="shared" si="6"/>
        <v>123468</v>
      </c>
      <c r="L148" s="48">
        <v>117297</v>
      </c>
      <c r="M148" s="74">
        <f t="shared" si="7"/>
        <v>6171</v>
      </c>
      <c r="N148" s="48">
        <f t="shared" si="8"/>
        <v>123468</v>
      </c>
    </row>
    <row r="149" spans="1:14" ht="15" customHeight="1" x14ac:dyDescent="0.25">
      <c r="A149" s="50">
        <v>2527</v>
      </c>
      <c r="B149" s="51" t="s">
        <v>154</v>
      </c>
      <c r="C149" s="45">
        <v>311</v>
      </c>
      <c r="D149" s="76">
        <v>72.660375108224969</v>
      </c>
      <c r="E149" s="76">
        <v>4.2801870969806703</v>
      </c>
      <c r="F149" s="45">
        <v>124400</v>
      </c>
      <c r="G149" s="45">
        <v>0</v>
      </c>
      <c r="H149" s="45">
        <v>0</v>
      </c>
      <c r="I149" s="83">
        <v>124400</v>
      </c>
      <c r="J149" s="79">
        <v>120371.18307997356</v>
      </c>
      <c r="K149" s="84">
        <f t="shared" si="6"/>
        <v>120371</v>
      </c>
      <c r="L149" s="48">
        <v>114356</v>
      </c>
      <c r="M149" s="74">
        <f t="shared" si="7"/>
        <v>6015</v>
      </c>
      <c r="N149" s="48">
        <f t="shared" si="8"/>
        <v>120371</v>
      </c>
    </row>
    <row r="150" spans="1:14" ht="15" customHeight="1" x14ac:dyDescent="0.25">
      <c r="A150" s="50">
        <v>2534</v>
      </c>
      <c r="B150" s="51" t="s">
        <v>155</v>
      </c>
      <c r="C150" s="45">
        <v>452</v>
      </c>
      <c r="D150" s="76">
        <v>53.170111630749695</v>
      </c>
      <c r="E150" s="76">
        <v>8.5010165699670335</v>
      </c>
      <c r="F150" s="45">
        <v>180800</v>
      </c>
      <c r="G150" s="45">
        <v>0</v>
      </c>
      <c r="H150" s="45">
        <v>0</v>
      </c>
      <c r="I150" s="83">
        <v>180800</v>
      </c>
      <c r="J150" s="79">
        <v>174944.61335095836</v>
      </c>
      <c r="K150" s="84">
        <f t="shared" si="6"/>
        <v>174945</v>
      </c>
      <c r="L150" s="48">
        <v>166202</v>
      </c>
      <c r="M150" s="74">
        <f t="shared" si="7"/>
        <v>8743</v>
      </c>
      <c r="N150" s="48">
        <f t="shared" si="8"/>
        <v>174945</v>
      </c>
    </row>
    <row r="151" spans="1:14" ht="15" customHeight="1" x14ac:dyDescent="0.25">
      <c r="A151" s="50">
        <v>2541</v>
      </c>
      <c r="B151" s="51" t="s">
        <v>156</v>
      </c>
      <c r="C151" s="45">
        <v>498</v>
      </c>
      <c r="D151" s="76">
        <v>139.60351448685529</v>
      </c>
      <c r="E151" s="76">
        <v>3.5672454366962976</v>
      </c>
      <c r="F151" s="45">
        <v>199200</v>
      </c>
      <c r="G151" s="45">
        <v>0</v>
      </c>
      <c r="H151" s="45">
        <v>0</v>
      </c>
      <c r="I151" s="83">
        <v>199200</v>
      </c>
      <c r="J151" s="79">
        <v>192748.7111698612</v>
      </c>
      <c r="K151" s="84">
        <f t="shared" si="6"/>
        <v>192749</v>
      </c>
      <c r="L151" s="48">
        <v>183116</v>
      </c>
      <c r="M151" s="74">
        <f t="shared" si="7"/>
        <v>9633</v>
      </c>
      <c r="N151" s="48">
        <f t="shared" si="8"/>
        <v>192749</v>
      </c>
    </row>
    <row r="152" spans="1:14" ht="15" customHeight="1" x14ac:dyDescent="0.25">
      <c r="A152" s="50">
        <v>2562</v>
      </c>
      <c r="B152" s="51" t="s">
        <v>157</v>
      </c>
      <c r="C152" s="45">
        <v>4051</v>
      </c>
      <c r="D152" s="76">
        <v>100.48526379157147</v>
      </c>
      <c r="E152" s="76">
        <v>40.314368964614204</v>
      </c>
      <c r="F152" s="45">
        <v>0</v>
      </c>
      <c r="G152" s="45">
        <v>0</v>
      </c>
      <c r="H152" s="45">
        <v>0</v>
      </c>
      <c r="I152" s="83">
        <v>0</v>
      </c>
      <c r="J152" s="79">
        <v>0</v>
      </c>
      <c r="K152" s="84">
        <f t="shared" si="6"/>
        <v>0</v>
      </c>
      <c r="L152" s="48">
        <v>0</v>
      </c>
      <c r="M152" s="74">
        <f t="shared" si="7"/>
        <v>0</v>
      </c>
      <c r="N152" s="48">
        <f t="shared" si="8"/>
        <v>0</v>
      </c>
    </row>
    <row r="153" spans="1:14" ht="15" customHeight="1" x14ac:dyDescent="0.25">
      <c r="A153" s="50">
        <v>2570</v>
      </c>
      <c r="B153" s="51" t="s">
        <v>875</v>
      </c>
      <c r="C153" s="45">
        <v>495</v>
      </c>
      <c r="D153" s="76">
        <v>26.110965552040799</v>
      </c>
      <c r="E153" s="76">
        <v>18.957552489333793</v>
      </c>
      <c r="F153" s="45">
        <v>0</v>
      </c>
      <c r="G153" s="45">
        <v>0</v>
      </c>
      <c r="H153" s="45">
        <v>0</v>
      </c>
      <c r="I153" s="83">
        <v>0</v>
      </c>
      <c r="J153" s="79">
        <v>0</v>
      </c>
      <c r="K153" s="84">
        <f t="shared" si="6"/>
        <v>0</v>
      </c>
      <c r="L153" s="48">
        <v>0</v>
      </c>
      <c r="M153" s="74">
        <f t="shared" si="7"/>
        <v>0</v>
      </c>
      <c r="N153" s="48">
        <f t="shared" si="8"/>
        <v>0</v>
      </c>
    </row>
    <row r="154" spans="1:14" ht="15" customHeight="1" x14ac:dyDescent="0.25">
      <c r="A154" s="50">
        <v>2576</v>
      </c>
      <c r="B154" s="51" t="s">
        <v>158</v>
      </c>
      <c r="C154" s="45">
        <v>798</v>
      </c>
      <c r="D154" s="76">
        <v>52.473105006739161</v>
      </c>
      <c r="E154" s="76">
        <v>15.207790731985696</v>
      </c>
      <c r="F154" s="45">
        <v>0</v>
      </c>
      <c r="G154" s="45">
        <v>0</v>
      </c>
      <c r="H154" s="45">
        <v>0</v>
      </c>
      <c r="I154" s="83">
        <v>0</v>
      </c>
      <c r="J154" s="79">
        <v>0</v>
      </c>
      <c r="K154" s="84">
        <f t="shared" si="6"/>
        <v>0</v>
      </c>
      <c r="L154" s="48">
        <v>0</v>
      </c>
      <c r="M154" s="74">
        <f t="shared" si="7"/>
        <v>0</v>
      </c>
      <c r="N154" s="48">
        <f t="shared" si="8"/>
        <v>0</v>
      </c>
    </row>
    <row r="155" spans="1:14" ht="15" customHeight="1" x14ac:dyDescent="0.25">
      <c r="A155" s="50">
        <v>2583</v>
      </c>
      <c r="B155" s="51" t="s">
        <v>159</v>
      </c>
      <c r="C155" s="45">
        <v>3954</v>
      </c>
      <c r="D155" s="76">
        <v>109.69825987442653</v>
      </c>
      <c r="E155" s="76">
        <v>36.044327453564087</v>
      </c>
      <c r="F155" s="45">
        <v>0</v>
      </c>
      <c r="G155" s="45">
        <v>0</v>
      </c>
      <c r="H155" s="45">
        <v>0</v>
      </c>
      <c r="I155" s="83">
        <v>0</v>
      </c>
      <c r="J155" s="79">
        <v>0</v>
      </c>
      <c r="K155" s="84">
        <f t="shared" si="6"/>
        <v>0</v>
      </c>
      <c r="L155" s="48">
        <v>0</v>
      </c>
      <c r="M155" s="74">
        <f t="shared" si="7"/>
        <v>0</v>
      </c>
      <c r="N155" s="48">
        <f t="shared" si="8"/>
        <v>0</v>
      </c>
    </row>
    <row r="156" spans="1:14" ht="15" customHeight="1" x14ac:dyDescent="0.25">
      <c r="A156" s="50">
        <v>2605</v>
      </c>
      <c r="B156" s="51" t="s">
        <v>161</v>
      </c>
      <c r="C156" s="45">
        <v>796</v>
      </c>
      <c r="D156" s="76">
        <v>51.761433013132304</v>
      </c>
      <c r="E156" s="76">
        <v>15.37824503038871</v>
      </c>
      <c r="F156" s="45">
        <v>0</v>
      </c>
      <c r="G156" s="45">
        <v>0</v>
      </c>
      <c r="H156" s="45">
        <v>0</v>
      </c>
      <c r="I156" s="83">
        <v>0</v>
      </c>
      <c r="J156" s="79">
        <v>0</v>
      </c>
      <c r="K156" s="84">
        <f t="shared" si="6"/>
        <v>0</v>
      </c>
      <c r="L156" s="48">
        <v>0</v>
      </c>
      <c r="M156" s="74">
        <f t="shared" si="7"/>
        <v>0</v>
      </c>
      <c r="N156" s="48">
        <f t="shared" si="8"/>
        <v>0</v>
      </c>
    </row>
    <row r="157" spans="1:14" ht="15" customHeight="1" x14ac:dyDescent="0.25">
      <c r="A157" s="50">
        <v>2604</v>
      </c>
      <c r="B157" s="51" t="s">
        <v>160</v>
      </c>
      <c r="C157" s="45">
        <v>5482</v>
      </c>
      <c r="D157" s="76">
        <v>54.994600315648803</v>
      </c>
      <c r="E157" s="76">
        <v>99.682513711079523</v>
      </c>
      <c r="F157" s="45">
        <v>0</v>
      </c>
      <c r="G157" s="45">
        <v>0</v>
      </c>
      <c r="H157" s="45">
        <v>0</v>
      </c>
      <c r="I157" s="83">
        <v>0</v>
      </c>
      <c r="J157" s="79">
        <v>0</v>
      </c>
      <c r="K157" s="84">
        <f t="shared" si="6"/>
        <v>0</v>
      </c>
      <c r="L157" s="48">
        <v>0</v>
      </c>
      <c r="M157" s="74">
        <f t="shared" si="7"/>
        <v>0</v>
      </c>
      <c r="N157" s="48">
        <f t="shared" si="8"/>
        <v>0</v>
      </c>
    </row>
    <row r="158" spans="1:14" ht="15" customHeight="1" x14ac:dyDescent="0.25">
      <c r="A158" s="50">
        <v>2611</v>
      </c>
      <c r="B158" s="51" t="s">
        <v>162</v>
      </c>
      <c r="C158" s="45">
        <v>5360</v>
      </c>
      <c r="D158" s="76">
        <v>66.652151845115057</v>
      </c>
      <c r="E158" s="76">
        <v>80.417508686823211</v>
      </c>
      <c r="F158" s="45">
        <v>0</v>
      </c>
      <c r="G158" s="45">
        <v>0</v>
      </c>
      <c r="H158" s="45">
        <v>0</v>
      </c>
      <c r="I158" s="83">
        <v>0</v>
      </c>
      <c r="J158" s="79">
        <v>0</v>
      </c>
      <c r="K158" s="84">
        <f t="shared" si="6"/>
        <v>0</v>
      </c>
      <c r="L158" s="48">
        <v>0</v>
      </c>
      <c r="M158" s="74">
        <f t="shared" si="7"/>
        <v>0</v>
      </c>
      <c r="N158" s="48">
        <f t="shared" si="8"/>
        <v>0</v>
      </c>
    </row>
    <row r="159" spans="1:14" ht="15" customHeight="1" x14ac:dyDescent="0.25">
      <c r="A159" s="50">
        <v>2618</v>
      </c>
      <c r="B159" s="51" t="s">
        <v>163</v>
      </c>
      <c r="C159" s="45">
        <v>501</v>
      </c>
      <c r="D159" s="76">
        <v>480.52431594083595</v>
      </c>
      <c r="E159" s="76">
        <v>1.0426111299260141</v>
      </c>
      <c r="F159" s="45">
        <v>200400</v>
      </c>
      <c r="G159" s="45">
        <v>0</v>
      </c>
      <c r="H159" s="45">
        <v>0</v>
      </c>
      <c r="I159" s="83">
        <v>200400</v>
      </c>
      <c r="J159" s="79">
        <v>193909.84798413748</v>
      </c>
      <c r="K159" s="84">
        <f t="shared" si="6"/>
        <v>193910</v>
      </c>
      <c r="L159" s="48">
        <v>184219</v>
      </c>
      <c r="M159" s="74">
        <f t="shared" si="7"/>
        <v>9691</v>
      </c>
      <c r="N159" s="48">
        <f t="shared" si="8"/>
        <v>193910</v>
      </c>
    </row>
    <row r="160" spans="1:14" ht="15" customHeight="1" x14ac:dyDescent="0.25">
      <c r="A160" s="50">
        <v>2625</v>
      </c>
      <c r="B160" s="51" t="s">
        <v>164</v>
      </c>
      <c r="C160" s="45">
        <v>385</v>
      </c>
      <c r="D160" s="76">
        <v>51.40226542097588</v>
      </c>
      <c r="E160" s="76">
        <v>7.4899422592937288</v>
      </c>
      <c r="F160" s="45">
        <v>154000</v>
      </c>
      <c r="G160" s="45">
        <v>0</v>
      </c>
      <c r="H160" s="45">
        <v>0</v>
      </c>
      <c r="I160" s="83">
        <v>154000</v>
      </c>
      <c r="J160" s="79">
        <v>149012.55783212162</v>
      </c>
      <c r="K160" s="84">
        <f t="shared" si="6"/>
        <v>149013</v>
      </c>
      <c r="L160" s="48">
        <v>141566</v>
      </c>
      <c r="M160" s="74">
        <f t="shared" si="7"/>
        <v>7447</v>
      </c>
      <c r="N160" s="48">
        <f t="shared" si="8"/>
        <v>149013</v>
      </c>
    </row>
    <row r="161" spans="1:14" ht="15" customHeight="1" x14ac:dyDescent="0.25">
      <c r="A161" s="50">
        <v>2632</v>
      </c>
      <c r="B161" s="51" t="s">
        <v>165</v>
      </c>
      <c r="C161" s="45">
        <v>473</v>
      </c>
      <c r="D161" s="76">
        <v>94.154461752288356</v>
      </c>
      <c r="E161" s="76">
        <v>5.0236599646697471</v>
      </c>
      <c r="F161" s="45">
        <v>189200</v>
      </c>
      <c r="G161" s="45">
        <v>0</v>
      </c>
      <c r="H161" s="45">
        <v>0</v>
      </c>
      <c r="I161" s="83">
        <v>189200</v>
      </c>
      <c r="J161" s="79">
        <v>183072.57105089226</v>
      </c>
      <c r="K161" s="84">
        <f t="shared" si="6"/>
        <v>183073</v>
      </c>
      <c r="L161" s="48">
        <v>173924</v>
      </c>
      <c r="M161" s="74">
        <f t="shared" si="7"/>
        <v>9149</v>
      </c>
      <c r="N161" s="48">
        <f t="shared" si="8"/>
        <v>183073</v>
      </c>
    </row>
    <row r="162" spans="1:14" ht="15" customHeight="1" x14ac:dyDescent="0.25">
      <c r="A162" s="50">
        <v>2639</v>
      </c>
      <c r="B162" s="51" t="s">
        <v>166</v>
      </c>
      <c r="C162" s="45">
        <v>638</v>
      </c>
      <c r="D162" s="76">
        <v>133.52875766986634</v>
      </c>
      <c r="E162" s="76">
        <v>4.7779969733364673</v>
      </c>
      <c r="F162" s="45">
        <v>255200</v>
      </c>
      <c r="G162" s="45">
        <v>0</v>
      </c>
      <c r="H162" s="45">
        <v>0</v>
      </c>
      <c r="I162" s="83">
        <v>255200</v>
      </c>
      <c r="J162" s="79">
        <v>246935.09583608725</v>
      </c>
      <c r="K162" s="84">
        <f t="shared" si="6"/>
        <v>246935</v>
      </c>
      <c r="L162" s="48">
        <v>234595</v>
      </c>
      <c r="M162" s="74">
        <f t="shared" si="7"/>
        <v>12340</v>
      </c>
      <c r="N162" s="48">
        <f t="shared" si="8"/>
        <v>246935</v>
      </c>
    </row>
    <row r="163" spans="1:14" ht="15" customHeight="1" x14ac:dyDescent="0.25">
      <c r="A163" s="50">
        <v>2646</v>
      </c>
      <c r="B163" s="51" t="s">
        <v>167</v>
      </c>
      <c r="C163" s="45">
        <v>702</v>
      </c>
      <c r="D163" s="76">
        <v>165.29769964294218</v>
      </c>
      <c r="E163" s="76">
        <v>4.2468830571531413</v>
      </c>
      <c r="F163" s="45">
        <v>280800</v>
      </c>
      <c r="G163" s="45">
        <v>0</v>
      </c>
      <c r="H163" s="45">
        <v>0</v>
      </c>
      <c r="I163" s="83">
        <v>280800</v>
      </c>
      <c r="J163" s="79">
        <v>271706.01454064774</v>
      </c>
      <c r="K163" s="84">
        <f t="shared" si="6"/>
        <v>271706</v>
      </c>
      <c r="L163" s="48">
        <v>258128</v>
      </c>
      <c r="M163" s="74">
        <f t="shared" si="7"/>
        <v>13578</v>
      </c>
      <c r="N163" s="48">
        <f t="shared" si="8"/>
        <v>271706</v>
      </c>
    </row>
    <row r="164" spans="1:14" ht="15" customHeight="1" x14ac:dyDescent="0.25">
      <c r="A164" s="50">
        <v>2660</v>
      </c>
      <c r="B164" s="51" t="s">
        <v>168</v>
      </c>
      <c r="C164" s="45">
        <v>294</v>
      </c>
      <c r="D164" s="76">
        <v>87.240908982467744</v>
      </c>
      <c r="E164" s="76">
        <v>3.3699786422340385</v>
      </c>
      <c r="F164" s="45">
        <v>117600</v>
      </c>
      <c r="G164" s="45">
        <v>0</v>
      </c>
      <c r="H164" s="45">
        <v>0</v>
      </c>
      <c r="I164" s="83">
        <v>117600</v>
      </c>
      <c r="J164" s="79">
        <v>113791.40779907469</v>
      </c>
      <c r="K164" s="84">
        <f t="shared" si="6"/>
        <v>113791</v>
      </c>
      <c r="L164" s="48">
        <v>108105</v>
      </c>
      <c r="M164" s="74">
        <f t="shared" si="7"/>
        <v>5686</v>
      </c>
      <c r="N164" s="48">
        <f t="shared" si="8"/>
        <v>113791</v>
      </c>
    </row>
    <row r="165" spans="1:14" ht="15" customHeight="1" x14ac:dyDescent="0.25">
      <c r="A165" s="50">
        <v>2695</v>
      </c>
      <c r="B165" s="51" t="s">
        <v>169</v>
      </c>
      <c r="C165" s="45">
        <v>9088</v>
      </c>
      <c r="D165" s="76">
        <v>85.151499191596685</v>
      </c>
      <c r="E165" s="76">
        <v>106.72742213911442</v>
      </c>
      <c r="F165" s="45">
        <v>0</v>
      </c>
      <c r="G165" s="45">
        <v>0</v>
      </c>
      <c r="H165" s="45">
        <v>0</v>
      </c>
      <c r="I165" s="83">
        <v>0</v>
      </c>
      <c r="J165" s="79">
        <v>0</v>
      </c>
      <c r="K165" s="84">
        <f t="shared" si="6"/>
        <v>0</v>
      </c>
      <c r="L165" s="48">
        <v>0</v>
      </c>
      <c r="M165" s="74">
        <f t="shared" si="7"/>
        <v>0</v>
      </c>
      <c r="N165" s="48">
        <f t="shared" si="8"/>
        <v>0</v>
      </c>
    </row>
    <row r="166" spans="1:14" ht="15" customHeight="1" x14ac:dyDescent="0.25">
      <c r="A166" s="50">
        <v>2702</v>
      </c>
      <c r="B166" s="51" t="s">
        <v>170</v>
      </c>
      <c r="C166" s="45">
        <v>1747</v>
      </c>
      <c r="D166" s="76">
        <v>106.0035659782245</v>
      </c>
      <c r="E166" s="76">
        <v>16.480577647348891</v>
      </c>
      <c r="F166" s="45">
        <v>0</v>
      </c>
      <c r="G166" s="45">
        <v>0</v>
      </c>
      <c r="H166" s="45">
        <v>0</v>
      </c>
      <c r="I166" s="83">
        <v>0</v>
      </c>
      <c r="J166" s="79">
        <v>0</v>
      </c>
      <c r="K166" s="84">
        <f t="shared" si="6"/>
        <v>0</v>
      </c>
      <c r="L166" s="48">
        <v>0</v>
      </c>
      <c r="M166" s="74">
        <f t="shared" si="7"/>
        <v>0</v>
      </c>
      <c r="N166" s="48">
        <f t="shared" si="8"/>
        <v>0</v>
      </c>
    </row>
    <row r="167" spans="1:14" ht="15" customHeight="1" x14ac:dyDescent="0.25">
      <c r="A167" s="50">
        <v>2730</v>
      </c>
      <c r="B167" s="51" t="s">
        <v>171</v>
      </c>
      <c r="C167" s="45">
        <v>668</v>
      </c>
      <c r="D167" s="76">
        <v>42.575502629996087</v>
      </c>
      <c r="E167" s="76">
        <v>15.689773666450344</v>
      </c>
      <c r="F167" s="45">
        <v>0</v>
      </c>
      <c r="G167" s="45">
        <v>0</v>
      </c>
      <c r="H167" s="45">
        <v>0</v>
      </c>
      <c r="I167" s="83">
        <v>0</v>
      </c>
      <c r="J167" s="79">
        <v>0</v>
      </c>
      <c r="K167" s="84">
        <f t="shared" si="6"/>
        <v>0</v>
      </c>
      <c r="L167" s="48">
        <v>0</v>
      </c>
      <c r="M167" s="74">
        <f t="shared" si="7"/>
        <v>0</v>
      </c>
      <c r="N167" s="48">
        <f t="shared" si="8"/>
        <v>0</v>
      </c>
    </row>
    <row r="168" spans="1:14" ht="15" customHeight="1" x14ac:dyDescent="0.25">
      <c r="A168" s="50">
        <v>2737</v>
      </c>
      <c r="B168" s="51" t="s">
        <v>172</v>
      </c>
      <c r="C168" s="45">
        <v>228</v>
      </c>
      <c r="D168" s="76">
        <v>57.067355378928553</v>
      </c>
      <c r="E168" s="76">
        <v>3.9952788855568082</v>
      </c>
      <c r="F168" s="45">
        <v>91200</v>
      </c>
      <c r="G168" s="45">
        <v>0</v>
      </c>
      <c r="H168" s="45">
        <v>0</v>
      </c>
      <c r="I168" s="83">
        <v>91200</v>
      </c>
      <c r="J168" s="79">
        <v>88246.397884996695</v>
      </c>
      <c r="K168" s="84">
        <f t="shared" si="6"/>
        <v>88246</v>
      </c>
      <c r="L168" s="48">
        <v>83837</v>
      </c>
      <c r="M168" s="74">
        <f t="shared" si="7"/>
        <v>4409</v>
      </c>
      <c r="N168" s="48">
        <f t="shared" si="8"/>
        <v>88246</v>
      </c>
    </row>
    <row r="169" spans="1:14" ht="15" customHeight="1" x14ac:dyDescent="0.25">
      <c r="A169" s="50">
        <v>2758</v>
      </c>
      <c r="B169" s="51" t="s">
        <v>174</v>
      </c>
      <c r="C169" s="45">
        <v>4665</v>
      </c>
      <c r="D169" s="76">
        <v>69.576227327015218</v>
      </c>
      <c r="E169" s="76">
        <v>67.048763338000981</v>
      </c>
      <c r="F169" s="45">
        <v>0</v>
      </c>
      <c r="G169" s="45">
        <v>0</v>
      </c>
      <c r="H169" s="45">
        <v>0</v>
      </c>
      <c r="I169" s="83">
        <v>0</v>
      </c>
      <c r="J169" s="79">
        <v>0</v>
      </c>
      <c r="K169" s="84">
        <f t="shared" si="6"/>
        <v>0</v>
      </c>
      <c r="L169" s="48">
        <v>0</v>
      </c>
      <c r="M169" s="74">
        <f t="shared" si="7"/>
        <v>0</v>
      </c>
      <c r="N169" s="48">
        <f t="shared" si="8"/>
        <v>0</v>
      </c>
    </row>
    <row r="170" spans="1:14" ht="15" customHeight="1" x14ac:dyDescent="0.25">
      <c r="A170" s="50">
        <v>2793</v>
      </c>
      <c r="B170" s="51" t="s">
        <v>175</v>
      </c>
      <c r="C170" s="45">
        <v>19670</v>
      </c>
      <c r="D170" s="76">
        <v>85.738881264937461</v>
      </c>
      <c r="E170" s="76">
        <v>229.41750241898666</v>
      </c>
      <c r="F170" s="45">
        <v>0</v>
      </c>
      <c r="G170" s="45">
        <v>0</v>
      </c>
      <c r="H170" s="45">
        <v>0</v>
      </c>
      <c r="I170" s="83">
        <v>0</v>
      </c>
      <c r="J170" s="79">
        <v>0</v>
      </c>
      <c r="K170" s="84">
        <f t="shared" si="6"/>
        <v>0</v>
      </c>
      <c r="L170" s="48">
        <v>0</v>
      </c>
      <c r="M170" s="74">
        <f t="shared" si="7"/>
        <v>0</v>
      </c>
      <c r="N170" s="48">
        <f t="shared" si="8"/>
        <v>0</v>
      </c>
    </row>
    <row r="171" spans="1:14" ht="15" customHeight="1" x14ac:dyDescent="0.25">
      <c r="A171" s="50">
        <v>1376</v>
      </c>
      <c r="B171" s="51" t="s">
        <v>84</v>
      </c>
      <c r="C171" s="45">
        <v>3351</v>
      </c>
      <c r="D171" s="76">
        <v>82.295772681963371</v>
      </c>
      <c r="E171" s="76">
        <v>40.718980948755743</v>
      </c>
      <c r="F171" s="45">
        <v>0</v>
      </c>
      <c r="G171" s="45">
        <v>0</v>
      </c>
      <c r="H171" s="45">
        <v>0</v>
      </c>
      <c r="I171" s="83">
        <v>0</v>
      </c>
      <c r="J171" s="79">
        <v>0</v>
      </c>
      <c r="K171" s="84">
        <f t="shared" si="6"/>
        <v>0</v>
      </c>
      <c r="L171" s="48">
        <v>0</v>
      </c>
      <c r="M171" s="74">
        <f t="shared" si="7"/>
        <v>0</v>
      </c>
      <c r="N171" s="48">
        <f t="shared" si="8"/>
        <v>0</v>
      </c>
    </row>
    <row r="172" spans="1:14" ht="15" customHeight="1" x14ac:dyDescent="0.25">
      <c r="A172" s="50">
        <v>2800</v>
      </c>
      <c r="B172" s="51" t="s">
        <v>176</v>
      </c>
      <c r="C172" s="45">
        <v>1808</v>
      </c>
      <c r="D172" s="76">
        <v>141.21311299064007</v>
      </c>
      <c r="E172" s="76">
        <v>12.803343554361261</v>
      </c>
      <c r="F172" s="45">
        <v>0</v>
      </c>
      <c r="G172" s="45">
        <v>0</v>
      </c>
      <c r="H172" s="45">
        <v>0</v>
      </c>
      <c r="I172" s="83">
        <v>0</v>
      </c>
      <c r="J172" s="79">
        <v>0</v>
      </c>
      <c r="K172" s="84">
        <f t="shared" si="6"/>
        <v>0</v>
      </c>
      <c r="L172" s="48">
        <v>0</v>
      </c>
      <c r="M172" s="74">
        <f t="shared" si="7"/>
        <v>0</v>
      </c>
      <c r="N172" s="48">
        <f t="shared" si="8"/>
        <v>0</v>
      </c>
    </row>
    <row r="173" spans="1:14" ht="15" customHeight="1" x14ac:dyDescent="0.25">
      <c r="A173" s="50">
        <v>2814</v>
      </c>
      <c r="B173" s="51" t="s">
        <v>177</v>
      </c>
      <c r="C173" s="45">
        <v>942</v>
      </c>
      <c r="D173" s="76">
        <v>129.17368834162241</v>
      </c>
      <c r="E173" s="76">
        <v>7.2925067952593894</v>
      </c>
      <c r="F173" s="45">
        <v>0</v>
      </c>
      <c r="G173" s="45">
        <v>94200</v>
      </c>
      <c r="H173" s="45">
        <v>0</v>
      </c>
      <c r="I173" s="83">
        <v>94200</v>
      </c>
      <c r="J173" s="79">
        <v>91149.239920687367</v>
      </c>
      <c r="K173" s="84">
        <f t="shared" si="6"/>
        <v>91149</v>
      </c>
      <c r="L173" s="48">
        <v>86594</v>
      </c>
      <c r="M173" s="74">
        <f t="shared" si="7"/>
        <v>4555</v>
      </c>
      <c r="N173" s="48">
        <f t="shared" si="8"/>
        <v>91149</v>
      </c>
    </row>
    <row r="174" spans="1:14" ht="15" customHeight="1" x14ac:dyDescent="0.25">
      <c r="A174" s="50">
        <v>5960</v>
      </c>
      <c r="B174" s="51" t="s">
        <v>372</v>
      </c>
      <c r="C174" s="45">
        <v>429</v>
      </c>
      <c r="D174" s="76">
        <v>148.25760222139411</v>
      </c>
      <c r="E174" s="76">
        <v>2.8936121559511756</v>
      </c>
      <c r="F174" s="45">
        <v>171600</v>
      </c>
      <c r="G174" s="45">
        <v>0</v>
      </c>
      <c r="H174" s="45">
        <v>0</v>
      </c>
      <c r="I174" s="83">
        <v>171600</v>
      </c>
      <c r="J174" s="79">
        <v>166042.56444150693</v>
      </c>
      <c r="K174" s="84">
        <f t="shared" si="6"/>
        <v>166043</v>
      </c>
      <c r="L174" s="48">
        <v>157745</v>
      </c>
      <c r="M174" s="74">
        <f t="shared" si="7"/>
        <v>8298</v>
      </c>
      <c r="N174" s="48">
        <f t="shared" si="8"/>
        <v>166043</v>
      </c>
    </row>
    <row r="175" spans="1:14" ht="15" customHeight="1" x14ac:dyDescent="0.25">
      <c r="A175" s="50">
        <v>2828</v>
      </c>
      <c r="B175" s="51" t="s">
        <v>178</v>
      </c>
      <c r="C175" s="45">
        <v>1201</v>
      </c>
      <c r="D175" s="76">
        <v>108.92045089759547</v>
      </c>
      <c r="E175" s="76">
        <v>11.02639577877944</v>
      </c>
      <c r="F175" s="45">
        <v>0</v>
      </c>
      <c r="G175" s="45">
        <v>0</v>
      </c>
      <c r="H175" s="45">
        <v>0</v>
      </c>
      <c r="I175" s="83">
        <v>0</v>
      </c>
      <c r="J175" s="79">
        <v>0</v>
      </c>
      <c r="K175" s="84">
        <f t="shared" si="6"/>
        <v>0</v>
      </c>
      <c r="L175" s="48">
        <v>0</v>
      </c>
      <c r="M175" s="74">
        <f t="shared" si="7"/>
        <v>0</v>
      </c>
      <c r="N175" s="48">
        <f t="shared" si="8"/>
        <v>0</v>
      </c>
    </row>
    <row r="176" spans="1:14" ht="15" customHeight="1" x14ac:dyDescent="0.25">
      <c r="A176" s="50">
        <v>2835</v>
      </c>
      <c r="B176" s="51" t="s">
        <v>179</v>
      </c>
      <c r="C176" s="45">
        <v>4714</v>
      </c>
      <c r="D176" s="76">
        <v>13.40203863041612</v>
      </c>
      <c r="E176" s="76">
        <v>351.73753262444035</v>
      </c>
      <c r="F176" s="45">
        <v>0</v>
      </c>
      <c r="G176" s="45">
        <v>0</v>
      </c>
      <c r="H176" s="45">
        <v>0</v>
      </c>
      <c r="I176" s="83">
        <v>0</v>
      </c>
      <c r="J176" s="79">
        <v>0</v>
      </c>
      <c r="K176" s="84">
        <f t="shared" si="6"/>
        <v>0</v>
      </c>
      <c r="L176" s="48">
        <v>0</v>
      </c>
      <c r="M176" s="74">
        <f t="shared" si="7"/>
        <v>0</v>
      </c>
      <c r="N176" s="48">
        <f t="shared" si="8"/>
        <v>0</v>
      </c>
    </row>
    <row r="177" spans="1:14" ht="15" customHeight="1" x14ac:dyDescent="0.25">
      <c r="A177" s="50">
        <v>2842</v>
      </c>
      <c r="B177" s="51" t="s">
        <v>180</v>
      </c>
      <c r="C177" s="45">
        <v>466</v>
      </c>
      <c r="D177" s="76">
        <v>10.690808622015478</v>
      </c>
      <c r="E177" s="76">
        <v>43.588845004705327</v>
      </c>
      <c r="F177" s="45">
        <v>0</v>
      </c>
      <c r="G177" s="45">
        <v>0</v>
      </c>
      <c r="H177" s="45">
        <v>0</v>
      </c>
      <c r="I177" s="83">
        <v>0</v>
      </c>
      <c r="J177" s="79">
        <v>0</v>
      </c>
      <c r="K177" s="84">
        <f t="shared" si="6"/>
        <v>0</v>
      </c>
      <c r="L177" s="48">
        <v>0</v>
      </c>
      <c r="M177" s="74">
        <f t="shared" si="7"/>
        <v>0</v>
      </c>
      <c r="N177" s="48">
        <f t="shared" si="8"/>
        <v>0</v>
      </c>
    </row>
    <row r="178" spans="1:14" ht="15" customHeight="1" x14ac:dyDescent="0.25">
      <c r="A178" s="50">
        <v>1848</v>
      </c>
      <c r="B178" s="51" t="s">
        <v>111</v>
      </c>
      <c r="C178" s="45">
        <v>568</v>
      </c>
      <c r="D178" s="76">
        <v>127.73500234026893</v>
      </c>
      <c r="E178" s="76">
        <v>4.4467059896936005</v>
      </c>
      <c r="F178" s="45">
        <v>227200</v>
      </c>
      <c r="G178" s="45">
        <v>0</v>
      </c>
      <c r="H178" s="45">
        <v>0</v>
      </c>
      <c r="I178" s="83">
        <v>227200</v>
      </c>
      <c r="J178" s="79">
        <v>219841.90350297422</v>
      </c>
      <c r="K178" s="84">
        <f t="shared" si="6"/>
        <v>219842</v>
      </c>
      <c r="L178" s="48">
        <v>208856</v>
      </c>
      <c r="M178" s="74">
        <f t="shared" si="7"/>
        <v>10986</v>
      </c>
      <c r="N178" s="48">
        <f t="shared" si="8"/>
        <v>219842</v>
      </c>
    </row>
    <row r="179" spans="1:14" ht="15" customHeight="1" x14ac:dyDescent="0.25">
      <c r="A179" s="50">
        <v>2849</v>
      </c>
      <c r="B179" s="51" t="s">
        <v>181</v>
      </c>
      <c r="C179" s="45">
        <v>6167</v>
      </c>
      <c r="D179" s="76">
        <v>96.314198143134078</v>
      </c>
      <c r="E179" s="76">
        <v>64.030019653334207</v>
      </c>
      <c r="F179" s="45">
        <v>0</v>
      </c>
      <c r="G179" s="45">
        <v>0</v>
      </c>
      <c r="H179" s="45">
        <v>0</v>
      </c>
      <c r="I179" s="83">
        <v>0</v>
      </c>
      <c r="J179" s="79">
        <v>0</v>
      </c>
      <c r="K179" s="84">
        <f t="shared" si="6"/>
        <v>0</v>
      </c>
      <c r="L179" s="48">
        <v>0</v>
      </c>
      <c r="M179" s="74">
        <f t="shared" si="7"/>
        <v>0</v>
      </c>
      <c r="N179" s="48">
        <f t="shared" si="8"/>
        <v>0</v>
      </c>
    </row>
    <row r="180" spans="1:14" ht="15" customHeight="1" x14ac:dyDescent="0.25">
      <c r="A180" s="50">
        <v>2856</v>
      </c>
      <c r="B180" s="51" t="s">
        <v>182</v>
      </c>
      <c r="C180" s="45">
        <v>749</v>
      </c>
      <c r="D180" s="76">
        <v>109.38090345876422</v>
      </c>
      <c r="E180" s="76">
        <v>6.8476304027088908</v>
      </c>
      <c r="F180" s="45">
        <v>0</v>
      </c>
      <c r="G180" s="45">
        <v>74900</v>
      </c>
      <c r="H180" s="45">
        <v>0</v>
      </c>
      <c r="I180" s="83">
        <v>74900</v>
      </c>
      <c r="J180" s="79">
        <v>72474.289491077332</v>
      </c>
      <c r="K180" s="84">
        <f t="shared" si="6"/>
        <v>72474</v>
      </c>
      <c r="L180" s="48">
        <v>68852</v>
      </c>
      <c r="M180" s="74">
        <f t="shared" si="7"/>
        <v>3622</v>
      </c>
      <c r="N180" s="48">
        <f t="shared" si="8"/>
        <v>72474</v>
      </c>
    </row>
    <row r="181" spans="1:14" ht="15" customHeight="1" x14ac:dyDescent="0.25">
      <c r="A181" s="50">
        <v>2863</v>
      </c>
      <c r="B181" s="51" t="s">
        <v>183</v>
      </c>
      <c r="C181" s="45">
        <v>250</v>
      </c>
      <c r="D181" s="76">
        <v>71.041746075750325</v>
      </c>
      <c r="E181" s="76">
        <v>3.5190576500390383</v>
      </c>
      <c r="F181" s="45">
        <v>100000</v>
      </c>
      <c r="G181" s="45">
        <v>0</v>
      </c>
      <c r="H181" s="45">
        <v>0</v>
      </c>
      <c r="I181" s="83">
        <v>100000</v>
      </c>
      <c r="J181" s="79">
        <v>96761.40118968935</v>
      </c>
      <c r="K181" s="84">
        <f t="shared" si="6"/>
        <v>96761</v>
      </c>
      <c r="L181" s="48">
        <v>91926</v>
      </c>
      <c r="M181" s="74">
        <f t="shared" si="7"/>
        <v>4835</v>
      </c>
      <c r="N181" s="48">
        <f t="shared" si="8"/>
        <v>96761</v>
      </c>
    </row>
    <row r="182" spans="1:14" ht="15" customHeight="1" x14ac:dyDescent="0.25">
      <c r="A182" s="50">
        <v>3862</v>
      </c>
      <c r="B182" s="51" t="s">
        <v>245</v>
      </c>
      <c r="C182" s="45">
        <v>358</v>
      </c>
      <c r="D182" s="76">
        <v>8.9147480235991168</v>
      </c>
      <c r="E182" s="76">
        <v>40.158173742241793</v>
      </c>
      <c r="F182" s="45">
        <v>0</v>
      </c>
      <c r="G182" s="45">
        <v>0</v>
      </c>
      <c r="H182" s="45">
        <v>0</v>
      </c>
      <c r="I182" s="83">
        <v>0</v>
      </c>
      <c r="J182" s="79">
        <v>0</v>
      </c>
      <c r="K182" s="84">
        <f t="shared" si="6"/>
        <v>0</v>
      </c>
      <c r="L182" s="48">
        <v>0</v>
      </c>
      <c r="M182" s="74">
        <f t="shared" si="7"/>
        <v>0</v>
      </c>
      <c r="N182" s="48">
        <f t="shared" si="8"/>
        <v>0</v>
      </c>
    </row>
    <row r="183" spans="1:14" ht="15" customHeight="1" x14ac:dyDescent="0.25">
      <c r="A183" s="50">
        <v>2885</v>
      </c>
      <c r="B183" s="51" t="s">
        <v>185</v>
      </c>
      <c r="C183" s="45">
        <v>1820</v>
      </c>
      <c r="D183" s="76">
        <v>56.017391343844658</v>
      </c>
      <c r="E183" s="76">
        <v>32.489909942941075</v>
      </c>
      <c r="F183" s="45">
        <v>0</v>
      </c>
      <c r="G183" s="45">
        <v>0</v>
      </c>
      <c r="H183" s="45">
        <v>0</v>
      </c>
      <c r="I183" s="83">
        <v>0</v>
      </c>
      <c r="J183" s="79">
        <v>0</v>
      </c>
      <c r="K183" s="84">
        <f t="shared" si="6"/>
        <v>0</v>
      </c>
      <c r="L183" s="48">
        <v>0</v>
      </c>
      <c r="M183" s="74">
        <f t="shared" si="7"/>
        <v>0</v>
      </c>
      <c r="N183" s="48">
        <f t="shared" si="8"/>
        <v>0</v>
      </c>
    </row>
    <row r="184" spans="1:14" ht="15" customHeight="1" x14ac:dyDescent="0.25">
      <c r="A184" s="50">
        <v>2884</v>
      </c>
      <c r="B184" s="51" t="s">
        <v>184</v>
      </c>
      <c r="C184" s="45">
        <v>1275</v>
      </c>
      <c r="D184" s="76">
        <v>95.875016219866041</v>
      </c>
      <c r="E184" s="76">
        <v>13.298563591124694</v>
      </c>
      <c r="F184" s="45">
        <v>0</v>
      </c>
      <c r="G184" s="45">
        <v>0</v>
      </c>
      <c r="H184" s="45">
        <v>0</v>
      </c>
      <c r="I184" s="83">
        <v>0</v>
      </c>
      <c r="J184" s="79">
        <v>0</v>
      </c>
      <c r="K184" s="84">
        <f t="shared" si="6"/>
        <v>0</v>
      </c>
      <c r="L184" s="48">
        <v>0</v>
      </c>
      <c r="M184" s="74">
        <f t="shared" si="7"/>
        <v>0</v>
      </c>
      <c r="N184" s="48">
        <f t="shared" si="8"/>
        <v>0</v>
      </c>
    </row>
    <row r="185" spans="1:14" ht="15" customHeight="1" x14ac:dyDescent="0.25">
      <c r="A185" s="50">
        <v>2891</v>
      </c>
      <c r="B185" s="51" t="s">
        <v>186</v>
      </c>
      <c r="C185" s="45">
        <v>283</v>
      </c>
      <c r="D185" s="76">
        <v>181.2994174189993</v>
      </c>
      <c r="E185" s="76">
        <v>1.5609537197020413</v>
      </c>
      <c r="F185" s="45">
        <v>113200</v>
      </c>
      <c r="G185" s="45">
        <v>0</v>
      </c>
      <c r="H185" s="45">
        <v>0</v>
      </c>
      <c r="I185" s="83">
        <v>113200</v>
      </c>
      <c r="J185" s="79">
        <v>109533.90614672835</v>
      </c>
      <c r="K185" s="84">
        <f t="shared" si="6"/>
        <v>109534</v>
      </c>
      <c r="L185" s="48">
        <v>104060</v>
      </c>
      <c r="M185" s="74">
        <f t="shared" si="7"/>
        <v>5474</v>
      </c>
      <c r="N185" s="48">
        <f t="shared" si="8"/>
        <v>109534</v>
      </c>
    </row>
    <row r="186" spans="1:14" ht="15" customHeight="1" x14ac:dyDescent="0.25">
      <c r="A186" s="50">
        <v>2898</v>
      </c>
      <c r="B186" s="51" t="s">
        <v>187</v>
      </c>
      <c r="C186" s="45">
        <v>1556</v>
      </c>
      <c r="D186" s="76">
        <v>77.751820947470279</v>
      </c>
      <c r="E186" s="76">
        <v>20.01239303515792</v>
      </c>
      <c r="F186" s="45">
        <v>0</v>
      </c>
      <c r="G186" s="45">
        <v>0</v>
      </c>
      <c r="H186" s="45">
        <v>0</v>
      </c>
      <c r="I186" s="83">
        <v>0</v>
      </c>
      <c r="J186" s="79">
        <v>0</v>
      </c>
      <c r="K186" s="84">
        <f t="shared" si="6"/>
        <v>0</v>
      </c>
      <c r="L186" s="48">
        <v>0</v>
      </c>
      <c r="M186" s="74">
        <f t="shared" si="7"/>
        <v>0</v>
      </c>
      <c r="N186" s="48">
        <f t="shared" si="8"/>
        <v>0</v>
      </c>
    </row>
    <row r="187" spans="1:14" ht="15" customHeight="1" x14ac:dyDescent="0.25">
      <c r="A187" s="50">
        <v>3647</v>
      </c>
      <c r="B187" s="51" t="s">
        <v>232</v>
      </c>
      <c r="C187" s="45">
        <v>730</v>
      </c>
      <c r="D187" s="76">
        <v>751.47182175320211</v>
      </c>
      <c r="E187" s="76">
        <v>0.97142697685841661</v>
      </c>
      <c r="F187" s="45">
        <v>292000</v>
      </c>
      <c r="G187" s="45">
        <v>0</v>
      </c>
      <c r="H187" s="45">
        <v>0</v>
      </c>
      <c r="I187" s="83">
        <v>292000</v>
      </c>
      <c r="J187" s="79">
        <v>282543.29147389292</v>
      </c>
      <c r="K187" s="84">
        <f t="shared" si="6"/>
        <v>282543</v>
      </c>
      <c r="L187" s="48">
        <v>268423</v>
      </c>
      <c r="M187" s="74">
        <f t="shared" si="7"/>
        <v>14120</v>
      </c>
      <c r="N187" s="48">
        <f t="shared" si="8"/>
        <v>282543</v>
      </c>
    </row>
    <row r="188" spans="1:14" ht="15" customHeight="1" x14ac:dyDescent="0.25">
      <c r="A188" s="50">
        <v>2912</v>
      </c>
      <c r="B188" s="51" t="s">
        <v>188</v>
      </c>
      <c r="C188" s="45">
        <v>976</v>
      </c>
      <c r="D188" s="76">
        <v>145.83284478601291</v>
      </c>
      <c r="E188" s="76">
        <v>6.6925938490202856</v>
      </c>
      <c r="F188" s="45">
        <v>0</v>
      </c>
      <c r="G188" s="45">
        <v>97600</v>
      </c>
      <c r="H188" s="45">
        <v>0</v>
      </c>
      <c r="I188" s="83">
        <v>97600</v>
      </c>
      <c r="J188" s="79">
        <v>94439.127561136818</v>
      </c>
      <c r="K188" s="84">
        <f t="shared" si="6"/>
        <v>94439</v>
      </c>
      <c r="L188" s="48">
        <v>89720</v>
      </c>
      <c r="M188" s="74">
        <f t="shared" si="7"/>
        <v>4719</v>
      </c>
      <c r="N188" s="48">
        <f t="shared" si="8"/>
        <v>94439</v>
      </c>
    </row>
    <row r="189" spans="1:14" ht="15" customHeight="1" x14ac:dyDescent="0.25">
      <c r="A189" s="50">
        <v>2940</v>
      </c>
      <c r="B189" s="51" t="s">
        <v>189</v>
      </c>
      <c r="C189" s="45">
        <v>236</v>
      </c>
      <c r="D189" s="76">
        <v>242.86855878194376</v>
      </c>
      <c r="E189" s="76">
        <v>0.97171902852970526</v>
      </c>
      <c r="F189" s="45">
        <v>94400</v>
      </c>
      <c r="G189" s="45">
        <v>0</v>
      </c>
      <c r="H189" s="45">
        <v>0</v>
      </c>
      <c r="I189" s="83">
        <v>94400</v>
      </c>
      <c r="J189" s="79">
        <v>91342.762723066757</v>
      </c>
      <c r="K189" s="84">
        <f t="shared" si="6"/>
        <v>91343</v>
      </c>
      <c r="L189" s="48">
        <v>86778</v>
      </c>
      <c r="M189" s="74">
        <f t="shared" si="7"/>
        <v>4565</v>
      </c>
      <c r="N189" s="48">
        <f t="shared" si="8"/>
        <v>91343</v>
      </c>
    </row>
    <row r="190" spans="1:14" ht="15" customHeight="1" x14ac:dyDescent="0.25">
      <c r="A190" s="50">
        <v>2961</v>
      </c>
      <c r="B190" s="51" t="s">
        <v>190</v>
      </c>
      <c r="C190" s="45">
        <v>395</v>
      </c>
      <c r="D190" s="76">
        <v>86.829528667980014</v>
      </c>
      <c r="E190" s="76">
        <v>4.5491436618342895</v>
      </c>
      <c r="F190" s="45">
        <v>158000</v>
      </c>
      <c r="G190" s="45">
        <v>0</v>
      </c>
      <c r="H190" s="45">
        <v>0</v>
      </c>
      <c r="I190" s="83">
        <v>158000</v>
      </c>
      <c r="J190" s="79">
        <v>152883.01387970918</v>
      </c>
      <c r="K190" s="84">
        <f t="shared" si="6"/>
        <v>152883</v>
      </c>
      <c r="L190" s="48">
        <v>145243</v>
      </c>
      <c r="M190" s="74">
        <f t="shared" si="7"/>
        <v>7640</v>
      </c>
      <c r="N190" s="48">
        <f t="shared" si="8"/>
        <v>152883</v>
      </c>
    </row>
    <row r="191" spans="1:14" ht="15" customHeight="1" x14ac:dyDescent="0.25">
      <c r="A191" s="50">
        <v>3087</v>
      </c>
      <c r="B191" s="51" t="s">
        <v>191</v>
      </c>
      <c r="C191" s="45">
        <v>102</v>
      </c>
      <c r="D191" s="76">
        <v>15.526544565161098</v>
      </c>
      <c r="E191" s="76">
        <v>6.569394727328481</v>
      </c>
      <c r="F191" s="45">
        <v>40800</v>
      </c>
      <c r="G191" s="45">
        <v>0</v>
      </c>
      <c r="H191" s="45">
        <v>0</v>
      </c>
      <c r="I191" s="83">
        <v>40800</v>
      </c>
      <c r="J191" s="79">
        <v>39478.651685393255</v>
      </c>
      <c r="K191" s="84">
        <f t="shared" si="6"/>
        <v>39479</v>
      </c>
      <c r="L191" s="48">
        <v>37506</v>
      </c>
      <c r="M191" s="74">
        <f t="shared" si="7"/>
        <v>1973</v>
      </c>
      <c r="N191" s="48">
        <f t="shared" si="8"/>
        <v>39479</v>
      </c>
    </row>
    <row r="192" spans="1:14" ht="15" customHeight="1" x14ac:dyDescent="0.25">
      <c r="A192" s="50">
        <v>3094</v>
      </c>
      <c r="B192" s="51" t="s">
        <v>192</v>
      </c>
      <c r="C192" s="45">
        <v>101</v>
      </c>
      <c r="D192" s="76">
        <v>16.897637423943856</v>
      </c>
      <c r="E192" s="76">
        <v>5.9771669533448257</v>
      </c>
      <c r="F192" s="45">
        <v>40400</v>
      </c>
      <c r="G192" s="45">
        <v>0</v>
      </c>
      <c r="H192" s="45">
        <v>0</v>
      </c>
      <c r="I192" s="83">
        <v>40400</v>
      </c>
      <c r="J192" s="79">
        <v>39091.606080634498</v>
      </c>
      <c r="K192" s="84">
        <f t="shared" si="6"/>
        <v>39092</v>
      </c>
      <c r="L192" s="48">
        <v>37138</v>
      </c>
      <c r="M192" s="74">
        <f t="shared" si="7"/>
        <v>1954</v>
      </c>
      <c r="N192" s="48">
        <f t="shared" si="8"/>
        <v>39092</v>
      </c>
    </row>
    <row r="193" spans="1:14" ht="15" customHeight="1" x14ac:dyDescent="0.25">
      <c r="A193" s="50">
        <v>3129</v>
      </c>
      <c r="B193" s="51" t="s">
        <v>194</v>
      </c>
      <c r="C193" s="45">
        <v>1248</v>
      </c>
      <c r="D193" s="76">
        <v>3.1716079559048649</v>
      </c>
      <c r="E193" s="76">
        <v>393.49125659635433</v>
      </c>
      <c r="F193" s="45">
        <v>0</v>
      </c>
      <c r="G193" s="45">
        <v>0</v>
      </c>
      <c r="H193" s="45">
        <v>0</v>
      </c>
      <c r="I193" s="83">
        <v>0</v>
      </c>
      <c r="J193" s="79">
        <v>0</v>
      </c>
      <c r="K193" s="84">
        <f t="shared" si="6"/>
        <v>0</v>
      </c>
      <c r="L193" s="48">
        <v>0</v>
      </c>
      <c r="M193" s="74">
        <f t="shared" si="7"/>
        <v>0</v>
      </c>
      <c r="N193" s="48">
        <f t="shared" si="8"/>
        <v>0</v>
      </c>
    </row>
    <row r="194" spans="1:14" ht="15" customHeight="1" x14ac:dyDescent="0.25">
      <c r="A194" s="50">
        <v>3150</v>
      </c>
      <c r="B194" s="51" t="s">
        <v>195</v>
      </c>
      <c r="C194" s="45">
        <v>1464</v>
      </c>
      <c r="D194" s="76">
        <v>95.99780347662886</v>
      </c>
      <c r="E194" s="76">
        <v>15.250348934873474</v>
      </c>
      <c r="F194" s="45">
        <v>0</v>
      </c>
      <c r="G194" s="45">
        <v>0</v>
      </c>
      <c r="H194" s="45">
        <v>0</v>
      </c>
      <c r="I194" s="83">
        <v>0</v>
      </c>
      <c r="J194" s="79">
        <v>0</v>
      </c>
      <c r="K194" s="84">
        <f t="shared" si="6"/>
        <v>0</v>
      </c>
      <c r="L194" s="48">
        <v>0</v>
      </c>
      <c r="M194" s="74">
        <f t="shared" si="7"/>
        <v>0</v>
      </c>
      <c r="N194" s="48">
        <f t="shared" si="8"/>
        <v>0</v>
      </c>
    </row>
    <row r="195" spans="1:14" ht="15" customHeight="1" x14ac:dyDescent="0.25">
      <c r="A195" s="50">
        <v>3171</v>
      </c>
      <c r="B195" s="51" t="s">
        <v>196</v>
      </c>
      <c r="C195" s="45">
        <v>1042</v>
      </c>
      <c r="D195" s="76">
        <v>74.026024343051091</v>
      </c>
      <c r="E195" s="76">
        <v>14.076130783022576</v>
      </c>
      <c r="F195" s="45">
        <v>0</v>
      </c>
      <c r="G195" s="45">
        <v>0</v>
      </c>
      <c r="H195" s="45">
        <v>0</v>
      </c>
      <c r="I195" s="83">
        <v>0</v>
      </c>
      <c r="J195" s="79">
        <v>0</v>
      </c>
      <c r="K195" s="84">
        <f t="shared" si="6"/>
        <v>0</v>
      </c>
      <c r="L195" s="48">
        <v>0</v>
      </c>
      <c r="M195" s="74">
        <f t="shared" si="7"/>
        <v>0</v>
      </c>
      <c r="N195" s="48">
        <f t="shared" si="8"/>
        <v>0</v>
      </c>
    </row>
    <row r="196" spans="1:14" ht="15" customHeight="1" x14ac:dyDescent="0.25">
      <c r="A196" s="50">
        <v>3206</v>
      </c>
      <c r="B196" s="51" t="s">
        <v>197</v>
      </c>
      <c r="C196" s="45">
        <v>509</v>
      </c>
      <c r="D196" s="76">
        <v>112.71225338701686</v>
      </c>
      <c r="E196" s="76">
        <v>4.5159242647049309</v>
      </c>
      <c r="F196" s="45">
        <v>203600</v>
      </c>
      <c r="G196" s="45">
        <v>0</v>
      </c>
      <c r="H196" s="45">
        <v>0</v>
      </c>
      <c r="I196" s="83">
        <v>203600</v>
      </c>
      <c r="J196" s="79">
        <v>197006.21282220754</v>
      </c>
      <c r="K196" s="84">
        <f t="shared" si="6"/>
        <v>197006</v>
      </c>
      <c r="L196" s="48">
        <v>187161</v>
      </c>
      <c r="M196" s="74">
        <f t="shared" si="7"/>
        <v>9845</v>
      </c>
      <c r="N196" s="48">
        <f t="shared" si="8"/>
        <v>197006</v>
      </c>
    </row>
    <row r="197" spans="1:14" ht="15" customHeight="1" x14ac:dyDescent="0.25">
      <c r="A197" s="50">
        <v>3213</v>
      </c>
      <c r="B197" s="51" t="s">
        <v>198</v>
      </c>
      <c r="C197" s="45">
        <v>497</v>
      </c>
      <c r="D197" s="76">
        <v>109.35430653108558</v>
      </c>
      <c r="E197" s="76">
        <v>4.5448598758085526</v>
      </c>
      <c r="F197" s="45">
        <v>198800</v>
      </c>
      <c r="G197" s="45">
        <v>0</v>
      </c>
      <c r="H197" s="45">
        <v>0</v>
      </c>
      <c r="I197" s="83">
        <v>198800</v>
      </c>
      <c r="J197" s="79">
        <v>192361.66556510245</v>
      </c>
      <c r="K197" s="84">
        <f t="shared" ref="K197:K260" si="9">ROUND(J197,0)</f>
        <v>192362</v>
      </c>
      <c r="L197" s="48">
        <v>182749</v>
      </c>
      <c r="M197" s="74">
        <f t="shared" ref="M197:M260" si="10">K197-L197</f>
        <v>9613</v>
      </c>
      <c r="N197" s="48">
        <f t="shared" ref="N197:N260" si="11">SUM(L197:M197)</f>
        <v>192362</v>
      </c>
    </row>
    <row r="198" spans="1:14" ht="15" customHeight="1" x14ac:dyDescent="0.25">
      <c r="A198" s="50">
        <v>3220</v>
      </c>
      <c r="B198" s="51" t="s">
        <v>199</v>
      </c>
      <c r="C198" s="45">
        <v>1741</v>
      </c>
      <c r="D198" s="76">
        <v>171.55567761575526</v>
      </c>
      <c r="E198" s="76">
        <v>10.148308841747776</v>
      </c>
      <c r="F198" s="45">
        <v>0</v>
      </c>
      <c r="G198" s="45">
        <v>0</v>
      </c>
      <c r="H198" s="45">
        <v>0</v>
      </c>
      <c r="I198" s="83">
        <v>0</v>
      </c>
      <c r="J198" s="79">
        <v>0</v>
      </c>
      <c r="K198" s="84">
        <f t="shared" si="9"/>
        <v>0</v>
      </c>
      <c r="L198" s="48">
        <v>0</v>
      </c>
      <c r="M198" s="74">
        <f t="shared" si="10"/>
        <v>0</v>
      </c>
      <c r="N198" s="48">
        <f t="shared" si="11"/>
        <v>0</v>
      </c>
    </row>
    <row r="199" spans="1:14" ht="15" customHeight="1" x14ac:dyDescent="0.25">
      <c r="A199" s="50">
        <v>3269</v>
      </c>
      <c r="B199" s="51" t="s">
        <v>200</v>
      </c>
      <c r="C199" s="45">
        <v>26372</v>
      </c>
      <c r="D199" s="76">
        <v>96.248970378954908</v>
      </c>
      <c r="E199" s="76">
        <v>273.99773624764208</v>
      </c>
      <c r="F199" s="45">
        <v>0</v>
      </c>
      <c r="G199" s="45">
        <v>0</v>
      </c>
      <c r="H199" s="45">
        <v>0</v>
      </c>
      <c r="I199" s="83">
        <v>0</v>
      </c>
      <c r="J199" s="79">
        <v>0</v>
      </c>
      <c r="K199" s="84">
        <f t="shared" si="9"/>
        <v>0</v>
      </c>
      <c r="L199" s="48">
        <v>0</v>
      </c>
      <c r="M199" s="74">
        <f t="shared" si="10"/>
        <v>0</v>
      </c>
      <c r="N199" s="48">
        <f t="shared" si="11"/>
        <v>0</v>
      </c>
    </row>
    <row r="200" spans="1:14" ht="15" customHeight="1" x14ac:dyDescent="0.25">
      <c r="A200" s="50">
        <v>3276</v>
      </c>
      <c r="B200" s="51" t="s">
        <v>201</v>
      </c>
      <c r="C200" s="45">
        <v>677</v>
      </c>
      <c r="D200" s="76">
        <v>109.89813638858554</v>
      </c>
      <c r="E200" s="76">
        <v>6.1602500483376339</v>
      </c>
      <c r="F200" s="45">
        <v>270800</v>
      </c>
      <c r="G200" s="45">
        <v>0</v>
      </c>
      <c r="H200" s="45">
        <v>0</v>
      </c>
      <c r="I200" s="83">
        <v>270800</v>
      </c>
      <c r="J200" s="79">
        <v>262029.87442167877</v>
      </c>
      <c r="K200" s="84">
        <f t="shared" si="9"/>
        <v>262030</v>
      </c>
      <c r="L200" s="48">
        <v>248935</v>
      </c>
      <c r="M200" s="74">
        <f t="shared" si="10"/>
        <v>13095</v>
      </c>
      <c r="N200" s="48">
        <f t="shared" si="11"/>
        <v>262030</v>
      </c>
    </row>
    <row r="201" spans="1:14" ht="15" customHeight="1" x14ac:dyDescent="0.25">
      <c r="A201" s="50">
        <v>3290</v>
      </c>
      <c r="B201" s="51" t="s">
        <v>202</v>
      </c>
      <c r="C201" s="45">
        <v>4909</v>
      </c>
      <c r="D201" s="76">
        <v>92.637106354081283</v>
      </c>
      <c r="E201" s="76">
        <v>52.99172430145456</v>
      </c>
      <c r="F201" s="45">
        <v>0</v>
      </c>
      <c r="G201" s="45">
        <v>0</v>
      </c>
      <c r="H201" s="45">
        <v>0</v>
      </c>
      <c r="I201" s="83">
        <v>0</v>
      </c>
      <c r="J201" s="79">
        <v>0</v>
      </c>
      <c r="K201" s="84">
        <f t="shared" si="9"/>
        <v>0</v>
      </c>
      <c r="L201" s="48">
        <v>0</v>
      </c>
      <c r="M201" s="74">
        <f t="shared" si="10"/>
        <v>0</v>
      </c>
      <c r="N201" s="48">
        <f t="shared" si="11"/>
        <v>0</v>
      </c>
    </row>
    <row r="202" spans="1:14" ht="15" customHeight="1" x14ac:dyDescent="0.25">
      <c r="A202" s="50">
        <v>3297</v>
      </c>
      <c r="B202" s="51" t="s">
        <v>203</v>
      </c>
      <c r="C202" s="45">
        <v>1236</v>
      </c>
      <c r="D202" s="76">
        <v>446.22582605728735</v>
      </c>
      <c r="E202" s="76">
        <v>2.7698979481329258</v>
      </c>
      <c r="F202" s="45">
        <v>0</v>
      </c>
      <c r="G202" s="45">
        <v>0</v>
      </c>
      <c r="H202" s="45">
        <v>0</v>
      </c>
      <c r="I202" s="83">
        <v>0</v>
      </c>
      <c r="J202" s="79">
        <v>0</v>
      </c>
      <c r="K202" s="84">
        <f t="shared" si="9"/>
        <v>0</v>
      </c>
      <c r="L202" s="48">
        <v>0</v>
      </c>
      <c r="M202" s="74">
        <f t="shared" si="10"/>
        <v>0</v>
      </c>
      <c r="N202" s="48">
        <f t="shared" si="11"/>
        <v>0</v>
      </c>
    </row>
    <row r="203" spans="1:14" ht="15" customHeight="1" x14ac:dyDescent="0.25">
      <c r="A203" s="50">
        <v>1897</v>
      </c>
      <c r="B203" s="51" t="s">
        <v>117</v>
      </c>
      <c r="C203" s="45">
        <v>397</v>
      </c>
      <c r="D203" s="76">
        <v>6.2294990489126061</v>
      </c>
      <c r="E203" s="76">
        <v>63.729040952225297</v>
      </c>
      <c r="F203" s="45">
        <v>0</v>
      </c>
      <c r="G203" s="45">
        <v>0</v>
      </c>
      <c r="H203" s="45">
        <v>0</v>
      </c>
      <c r="I203" s="83">
        <v>0</v>
      </c>
      <c r="J203" s="79">
        <v>0</v>
      </c>
      <c r="K203" s="84">
        <f t="shared" si="9"/>
        <v>0</v>
      </c>
      <c r="L203" s="48">
        <v>0</v>
      </c>
      <c r="M203" s="74">
        <f t="shared" si="10"/>
        <v>0</v>
      </c>
      <c r="N203" s="48">
        <f t="shared" si="11"/>
        <v>0</v>
      </c>
    </row>
    <row r="204" spans="1:14" ht="15" customHeight="1" x14ac:dyDescent="0.25">
      <c r="A204" s="50">
        <v>3304</v>
      </c>
      <c r="B204" s="51" t="s">
        <v>204</v>
      </c>
      <c r="C204" s="45">
        <v>666</v>
      </c>
      <c r="D204" s="76">
        <v>104.0054638102406</v>
      </c>
      <c r="E204" s="76">
        <v>6.4035097349801369</v>
      </c>
      <c r="F204" s="45">
        <v>266400</v>
      </c>
      <c r="G204" s="45">
        <v>0</v>
      </c>
      <c r="H204" s="45">
        <v>0</v>
      </c>
      <c r="I204" s="83">
        <v>266400</v>
      </c>
      <c r="J204" s="79">
        <v>257772.37276933243</v>
      </c>
      <c r="K204" s="84">
        <f t="shared" si="9"/>
        <v>257772</v>
      </c>
      <c r="L204" s="48">
        <v>244891</v>
      </c>
      <c r="M204" s="74">
        <f t="shared" si="10"/>
        <v>12881</v>
      </c>
      <c r="N204" s="48">
        <f t="shared" si="11"/>
        <v>257772</v>
      </c>
    </row>
    <row r="205" spans="1:14" ht="15" customHeight="1" x14ac:dyDescent="0.25">
      <c r="A205" s="50">
        <v>3311</v>
      </c>
      <c r="B205" s="51" t="s">
        <v>205</v>
      </c>
      <c r="C205" s="45">
        <v>2095</v>
      </c>
      <c r="D205" s="76">
        <v>97.39110088258235</v>
      </c>
      <c r="E205" s="76">
        <v>21.51120565446524</v>
      </c>
      <c r="F205" s="45">
        <v>0</v>
      </c>
      <c r="G205" s="45">
        <v>0</v>
      </c>
      <c r="H205" s="45">
        <v>0</v>
      </c>
      <c r="I205" s="83">
        <v>0</v>
      </c>
      <c r="J205" s="79">
        <v>0</v>
      </c>
      <c r="K205" s="84">
        <f t="shared" si="9"/>
        <v>0</v>
      </c>
      <c r="L205" s="48">
        <v>0</v>
      </c>
      <c r="M205" s="74">
        <f t="shared" si="10"/>
        <v>0</v>
      </c>
      <c r="N205" s="48">
        <f t="shared" si="11"/>
        <v>0</v>
      </c>
    </row>
    <row r="206" spans="1:14" ht="15" customHeight="1" x14ac:dyDescent="0.25">
      <c r="A206" s="50">
        <v>3318</v>
      </c>
      <c r="B206" s="51" t="s">
        <v>206</v>
      </c>
      <c r="C206" s="45">
        <v>465</v>
      </c>
      <c r="D206" s="76">
        <v>127.10044003040944</v>
      </c>
      <c r="E206" s="76">
        <v>3.6585239192621701</v>
      </c>
      <c r="F206" s="45">
        <v>186000</v>
      </c>
      <c r="G206" s="45">
        <v>0</v>
      </c>
      <c r="H206" s="45">
        <v>0</v>
      </c>
      <c r="I206" s="83">
        <v>186000</v>
      </c>
      <c r="J206" s="79">
        <v>179976.2062128222</v>
      </c>
      <c r="K206" s="84">
        <f t="shared" si="9"/>
        <v>179976</v>
      </c>
      <c r="L206" s="48">
        <v>170982</v>
      </c>
      <c r="M206" s="74">
        <f t="shared" si="10"/>
        <v>8994</v>
      </c>
      <c r="N206" s="48">
        <f t="shared" si="11"/>
        <v>179976</v>
      </c>
    </row>
    <row r="207" spans="1:14" ht="15" customHeight="1" x14ac:dyDescent="0.25">
      <c r="A207" s="50">
        <v>3325</v>
      </c>
      <c r="B207" s="51" t="s">
        <v>207</v>
      </c>
      <c r="C207" s="45">
        <v>819</v>
      </c>
      <c r="D207" s="76">
        <v>177.79642191844206</v>
      </c>
      <c r="E207" s="76">
        <v>4.6063919125194079</v>
      </c>
      <c r="F207" s="45">
        <v>0</v>
      </c>
      <c r="G207" s="45">
        <v>81900</v>
      </c>
      <c r="H207" s="45">
        <v>0</v>
      </c>
      <c r="I207" s="83">
        <v>81900</v>
      </c>
      <c r="J207" s="79">
        <v>79247.587574355581</v>
      </c>
      <c r="K207" s="84">
        <f t="shared" si="9"/>
        <v>79248</v>
      </c>
      <c r="L207" s="48">
        <v>75288</v>
      </c>
      <c r="M207" s="74">
        <f t="shared" si="10"/>
        <v>3960</v>
      </c>
      <c r="N207" s="48">
        <f t="shared" si="11"/>
        <v>79248</v>
      </c>
    </row>
    <row r="208" spans="1:14" ht="15" customHeight="1" x14ac:dyDescent="0.25">
      <c r="A208" s="50">
        <v>3332</v>
      </c>
      <c r="B208" s="51" t="s">
        <v>208</v>
      </c>
      <c r="C208" s="45">
        <v>1006</v>
      </c>
      <c r="D208" s="76">
        <v>55.824493367707113</v>
      </c>
      <c r="E208" s="76">
        <v>18.02076363458665</v>
      </c>
      <c r="F208" s="45">
        <v>0</v>
      </c>
      <c r="G208" s="45">
        <v>0</v>
      </c>
      <c r="H208" s="45">
        <v>0</v>
      </c>
      <c r="I208" s="83">
        <v>0</v>
      </c>
      <c r="J208" s="79">
        <v>0</v>
      </c>
      <c r="K208" s="84">
        <f t="shared" si="9"/>
        <v>0</v>
      </c>
      <c r="L208" s="48">
        <v>0</v>
      </c>
      <c r="M208" s="74">
        <f t="shared" si="10"/>
        <v>0</v>
      </c>
      <c r="N208" s="48">
        <f t="shared" si="11"/>
        <v>0</v>
      </c>
    </row>
    <row r="209" spans="1:14" ht="15" customHeight="1" x14ac:dyDescent="0.25">
      <c r="A209" s="50">
        <v>3339</v>
      </c>
      <c r="B209" s="51" t="s">
        <v>209</v>
      </c>
      <c r="C209" s="45">
        <v>3754</v>
      </c>
      <c r="D209" s="76">
        <v>188.9456697254079</v>
      </c>
      <c r="E209" s="76">
        <v>19.868145194624656</v>
      </c>
      <c r="F209" s="45">
        <v>0</v>
      </c>
      <c r="G209" s="45">
        <v>0</v>
      </c>
      <c r="H209" s="45">
        <v>0</v>
      </c>
      <c r="I209" s="83">
        <v>0</v>
      </c>
      <c r="J209" s="79">
        <v>0</v>
      </c>
      <c r="K209" s="84">
        <f t="shared" si="9"/>
        <v>0</v>
      </c>
      <c r="L209" s="48">
        <v>0</v>
      </c>
      <c r="M209" s="74">
        <f t="shared" si="10"/>
        <v>0</v>
      </c>
      <c r="N209" s="48">
        <f t="shared" si="11"/>
        <v>0</v>
      </c>
    </row>
    <row r="210" spans="1:14" ht="15" customHeight="1" x14ac:dyDescent="0.25">
      <c r="A210" s="50">
        <v>3360</v>
      </c>
      <c r="B210" s="51" t="s">
        <v>210</v>
      </c>
      <c r="C210" s="45">
        <v>1389</v>
      </c>
      <c r="D210" s="76">
        <v>207.86199320807083</v>
      </c>
      <c r="E210" s="76">
        <v>6.6823182947620658</v>
      </c>
      <c r="F210" s="45">
        <v>0</v>
      </c>
      <c r="G210" s="45">
        <v>0</v>
      </c>
      <c r="H210" s="45">
        <v>0</v>
      </c>
      <c r="I210" s="83">
        <v>0</v>
      </c>
      <c r="J210" s="79">
        <v>0</v>
      </c>
      <c r="K210" s="84">
        <f t="shared" si="9"/>
        <v>0</v>
      </c>
      <c r="L210" s="48">
        <v>0</v>
      </c>
      <c r="M210" s="74">
        <f t="shared" si="10"/>
        <v>0</v>
      </c>
      <c r="N210" s="48">
        <f t="shared" si="11"/>
        <v>0</v>
      </c>
    </row>
    <row r="211" spans="1:14" ht="15" customHeight="1" x14ac:dyDescent="0.25">
      <c r="A211" s="50">
        <v>3367</v>
      </c>
      <c r="B211" s="51" t="s">
        <v>211</v>
      </c>
      <c r="C211" s="45">
        <v>1029</v>
      </c>
      <c r="D211" s="76">
        <v>97.808147262297268</v>
      </c>
      <c r="E211" s="76">
        <v>10.520595970808817</v>
      </c>
      <c r="F211" s="45">
        <v>0</v>
      </c>
      <c r="G211" s="45">
        <v>0</v>
      </c>
      <c r="H211" s="45">
        <v>0</v>
      </c>
      <c r="I211" s="83">
        <v>0</v>
      </c>
      <c r="J211" s="79">
        <v>0</v>
      </c>
      <c r="K211" s="84">
        <f t="shared" si="9"/>
        <v>0</v>
      </c>
      <c r="L211" s="48">
        <v>0</v>
      </c>
      <c r="M211" s="74">
        <f t="shared" si="10"/>
        <v>0</v>
      </c>
      <c r="N211" s="48">
        <f t="shared" si="11"/>
        <v>0</v>
      </c>
    </row>
    <row r="212" spans="1:14" ht="15" customHeight="1" x14ac:dyDescent="0.25">
      <c r="A212" s="50">
        <v>3381</v>
      </c>
      <c r="B212" s="51" t="s">
        <v>212</v>
      </c>
      <c r="C212" s="45">
        <v>2250</v>
      </c>
      <c r="D212" s="76">
        <v>23.251919277529051</v>
      </c>
      <c r="E212" s="76">
        <v>96.766205539618767</v>
      </c>
      <c r="F212" s="45">
        <v>0</v>
      </c>
      <c r="G212" s="45">
        <v>0</v>
      </c>
      <c r="H212" s="45">
        <v>0</v>
      </c>
      <c r="I212" s="83">
        <v>0</v>
      </c>
      <c r="J212" s="79">
        <v>0</v>
      </c>
      <c r="K212" s="84">
        <f t="shared" si="9"/>
        <v>0</v>
      </c>
      <c r="L212" s="48">
        <v>0</v>
      </c>
      <c r="M212" s="74">
        <f t="shared" si="10"/>
        <v>0</v>
      </c>
      <c r="N212" s="48">
        <f t="shared" si="11"/>
        <v>0</v>
      </c>
    </row>
    <row r="213" spans="1:14" ht="15" customHeight="1" x14ac:dyDescent="0.25">
      <c r="A213" s="50">
        <v>3409</v>
      </c>
      <c r="B213" s="51" t="s">
        <v>213</v>
      </c>
      <c r="C213" s="45">
        <v>2067</v>
      </c>
      <c r="D213" s="76">
        <v>350.44489514701161</v>
      </c>
      <c r="E213" s="76">
        <v>5.8982168912259194</v>
      </c>
      <c r="F213" s="45">
        <v>0</v>
      </c>
      <c r="G213" s="45">
        <v>0</v>
      </c>
      <c r="H213" s="45">
        <v>0</v>
      </c>
      <c r="I213" s="83">
        <v>0</v>
      </c>
      <c r="J213" s="79">
        <v>0</v>
      </c>
      <c r="K213" s="84">
        <f t="shared" si="9"/>
        <v>0</v>
      </c>
      <c r="L213" s="48">
        <v>0</v>
      </c>
      <c r="M213" s="74">
        <f t="shared" si="10"/>
        <v>0</v>
      </c>
      <c r="N213" s="48">
        <f t="shared" si="11"/>
        <v>0</v>
      </c>
    </row>
    <row r="214" spans="1:14" ht="15" customHeight="1" x14ac:dyDescent="0.25">
      <c r="A214" s="50">
        <v>3427</v>
      </c>
      <c r="B214" s="51" t="s">
        <v>214</v>
      </c>
      <c r="C214" s="45">
        <v>271</v>
      </c>
      <c r="D214" s="76">
        <v>201.11998651946013</v>
      </c>
      <c r="E214" s="76">
        <v>1.3474543464817623</v>
      </c>
      <c r="F214" s="45">
        <v>108400</v>
      </c>
      <c r="G214" s="45">
        <v>0</v>
      </c>
      <c r="H214" s="45">
        <v>0</v>
      </c>
      <c r="I214" s="83">
        <v>108400</v>
      </c>
      <c r="J214" s="79">
        <v>104889.35888962327</v>
      </c>
      <c r="K214" s="84">
        <f t="shared" si="9"/>
        <v>104889</v>
      </c>
      <c r="L214" s="48">
        <v>99647</v>
      </c>
      <c r="M214" s="74">
        <f t="shared" si="10"/>
        <v>5242</v>
      </c>
      <c r="N214" s="48">
        <f t="shared" si="11"/>
        <v>104889</v>
      </c>
    </row>
    <row r="215" spans="1:14" ht="15" customHeight="1" x14ac:dyDescent="0.25">
      <c r="A215" s="50">
        <v>3428</v>
      </c>
      <c r="B215" s="51" t="s">
        <v>215</v>
      </c>
      <c r="C215" s="45">
        <v>727</v>
      </c>
      <c r="D215" s="76">
        <v>190.19265282702875</v>
      </c>
      <c r="E215" s="76">
        <v>3.8224399796409183</v>
      </c>
      <c r="F215" s="45">
        <v>290800</v>
      </c>
      <c r="G215" s="45">
        <v>0</v>
      </c>
      <c r="H215" s="45">
        <v>0</v>
      </c>
      <c r="I215" s="83">
        <v>290800</v>
      </c>
      <c r="J215" s="79">
        <v>281382.15465961664</v>
      </c>
      <c r="K215" s="84">
        <f t="shared" si="9"/>
        <v>281382</v>
      </c>
      <c r="L215" s="48">
        <v>267321</v>
      </c>
      <c r="M215" s="74">
        <f t="shared" si="10"/>
        <v>14061</v>
      </c>
      <c r="N215" s="48">
        <f t="shared" si="11"/>
        <v>281382</v>
      </c>
    </row>
    <row r="216" spans="1:14" ht="15" customHeight="1" x14ac:dyDescent="0.25">
      <c r="A216" s="50">
        <v>3430</v>
      </c>
      <c r="B216" s="51" t="s">
        <v>216</v>
      </c>
      <c r="C216" s="45">
        <v>3408</v>
      </c>
      <c r="D216" s="76">
        <v>9.1342729587745239</v>
      </c>
      <c r="E216" s="76">
        <v>373.10030205810989</v>
      </c>
      <c r="F216" s="45">
        <v>0</v>
      </c>
      <c r="G216" s="45">
        <v>0</v>
      </c>
      <c r="H216" s="45">
        <v>0</v>
      </c>
      <c r="I216" s="83">
        <v>0</v>
      </c>
      <c r="J216" s="79">
        <v>0</v>
      </c>
      <c r="K216" s="84">
        <f t="shared" si="9"/>
        <v>0</v>
      </c>
      <c r="L216" s="48">
        <v>0</v>
      </c>
      <c r="M216" s="74">
        <f t="shared" si="10"/>
        <v>0</v>
      </c>
      <c r="N216" s="48">
        <f t="shared" si="11"/>
        <v>0</v>
      </c>
    </row>
    <row r="217" spans="1:14" ht="15" customHeight="1" x14ac:dyDescent="0.25">
      <c r="A217" s="50">
        <v>3434</v>
      </c>
      <c r="B217" s="51" t="s">
        <v>217</v>
      </c>
      <c r="C217" s="45">
        <v>986</v>
      </c>
      <c r="D217" s="76">
        <v>367.2954661643376</v>
      </c>
      <c r="E217" s="76">
        <v>2.6844872611600326</v>
      </c>
      <c r="F217" s="45">
        <v>0</v>
      </c>
      <c r="G217" s="45">
        <v>98600</v>
      </c>
      <c r="H217" s="45">
        <v>0</v>
      </c>
      <c r="I217" s="83">
        <v>98600</v>
      </c>
      <c r="J217" s="79">
        <v>95406.741573033709</v>
      </c>
      <c r="K217" s="84">
        <f t="shared" si="9"/>
        <v>95407</v>
      </c>
      <c r="L217" s="48">
        <v>90639</v>
      </c>
      <c r="M217" s="74">
        <f t="shared" si="10"/>
        <v>4768</v>
      </c>
      <c r="N217" s="48">
        <f t="shared" si="11"/>
        <v>95407</v>
      </c>
    </row>
    <row r="218" spans="1:14" ht="15" customHeight="1" x14ac:dyDescent="0.25">
      <c r="A218" s="50">
        <v>3437</v>
      </c>
      <c r="B218" s="51" t="s">
        <v>218</v>
      </c>
      <c r="C218" s="45">
        <v>3743</v>
      </c>
      <c r="D218" s="76">
        <v>22.487784416410921</v>
      </c>
      <c r="E218" s="76">
        <v>166.44592151410296</v>
      </c>
      <c r="F218" s="45">
        <v>0</v>
      </c>
      <c r="G218" s="45">
        <v>0</v>
      </c>
      <c r="H218" s="45">
        <v>0</v>
      </c>
      <c r="I218" s="83">
        <v>0</v>
      </c>
      <c r="J218" s="79">
        <v>0</v>
      </c>
      <c r="K218" s="84">
        <f t="shared" si="9"/>
        <v>0</v>
      </c>
      <c r="L218" s="48">
        <v>0</v>
      </c>
      <c r="M218" s="74">
        <f t="shared" si="10"/>
        <v>0</v>
      </c>
      <c r="N218" s="48">
        <f t="shared" si="11"/>
        <v>0</v>
      </c>
    </row>
    <row r="219" spans="1:14" ht="15" customHeight="1" x14ac:dyDescent="0.25">
      <c r="A219" s="50">
        <v>3444</v>
      </c>
      <c r="B219" s="51" t="s">
        <v>219</v>
      </c>
      <c r="C219" s="45">
        <v>3290</v>
      </c>
      <c r="D219" s="76">
        <v>247.30318883961678</v>
      </c>
      <c r="E219" s="76">
        <v>13.303508197517257</v>
      </c>
      <c r="F219" s="45">
        <v>0</v>
      </c>
      <c r="G219" s="45">
        <v>0</v>
      </c>
      <c r="H219" s="45">
        <v>0</v>
      </c>
      <c r="I219" s="83">
        <v>0</v>
      </c>
      <c r="J219" s="79">
        <v>0</v>
      </c>
      <c r="K219" s="84">
        <f t="shared" si="9"/>
        <v>0</v>
      </c>
      <c r="L219" s="48">
        <v>0</v>
      </c>
      <c r="M219" s="74">
        <f t="shared" si="10"/>
        <v>0</v>
      </c>
      <c r="N219" s="48">
        <f t="shared" si="11"/>
        <v>0</v>
      </c>
    </row>
    <row r="220" spans="1:14" ht="15" customHeight="1" x14ac:dyDescent="0.25">
      <c r="A220" s="50">
        <v>3479</v>
      </c>
      <c r="B220" s="51" t="s">
        <v>220</v>
      </c>
      <c r="C220" s="45">
        <v>3421</v>
      </c>
      <c r="D220" s="76">
        <v>46.711440055490705</v>
      </c>
      <c r="E220" s="76">
        <v>73.236877217573124</v>
      </c>
      <c r="F220" s="45">
        <v>0</v>
      </c>
      <c r="G220" s="45">
        <v>0</v>
      </c>
      <c r="H220" s="45">
        <v>0</v>
      </c>
      <c r="I220" s="83">
        <v>0</v>
      </c>
      <c r="J220" s="79">
        <v>0</v>
      </c>
      <c r="K220" s="84">
        <f t="shared" si="9"/>
        <v>0</v>
      </c>
      <c r="L220" s="48">
        <v>0</v>
      </c>
      <c r="M220" s="74">
        <f t="shared" si="10"/>
        <v>0</v>
      </c>
      <c r="N220" s="48">
        <f t="shared" si="11"/>
        <v>0</v>
      </c>
    </row>
    <row r="221" spans="1:14" ht="15" customHeight="1" x14ac:dyDescent="0.25">
      <c r="A221" s="50">
        <v>3484</v>
      </c>
      <c r="B221" s="51" t="s">
        <v>221</v>
      </c>
      <c r="C221" s="45">
        <v>144</v>
      </c>
      <c r="D221" s="76">
        <v>184.68269592044362</v>
      </c>
      <c r="E221" s="76">
        <v>0.77971571338784962</v>
      </c>
      <c r="F221" s="45">
        <v>57600</v>
      </c>
      <c r="G221" s="45">
        <v>0</v>
      </c>
      <c r="H221" s="45">
        <v>0</v>
      </c>
      <c r="I221" s="83">
        <v>57600</v>
      </c>
      <c r="J221" s="79">
        <v>55734.567085261071</v>
      </c>
      <c r="K221" s="84">
        <f t="shared" si="9"/>
        <v>55735</v>
      </c>
      <c r="L221" s="48">
        <v>52949</v>
      </c>
      <c r="M221" s="74">
        <f t="shared" si="10"/>
        <v>2786</v>
      </c>
      <c r="N221" s="48">
        <f t="shared" si="11"/>
        <v>55735</v>
      </c>
    </row>
    <row r="222" spans="1:14" ht="15" customHeight="1" x14ac:dyDescent="0.25">
      <c r="A222" s="50">
        <v>3500</v>
      </c>
      <c r="B222" s="51" t="s">
        <v>222</v>
      </c>
      <c r="C222" s="45">
        <v>2439</v>
      </c>
      <c r="D222" s="76">
        <v>541.07445454438709</v>
      </c>
      <c r="E222" s="76">
        <v>4.5076975627203932</v>
      </c>
      <c r="F222" s="45">
        <v>0</v>
      </c>
      <c r="G222" s="45">
        <v>0</v>
      </c>
      <c r="H222" s="45">
        <v>0</v>
      </c>
      <c r="I222" s="83">
        <v>0</v>
      </c>
      <c r="J222" s="79">
        <v>0</v>
      </c>
      <c r="K222" s="84">
        <f t="shared" si="9"/>
        <v>0</v>
      </c>
      <c r="L222" s="48">
        <v>0</v>
      </c>
      <c r="M222" s="74">
        <f t="shared" si="10"/>
        <v>0</v>
      </c>
      <c r="N222" s="48">
        <f t="shared" si="11"/>
        <v>0</v>
      </c>
    </row>
    <row r="223" spans="1:14" ht="15" customHeight="1" x14ac:dyDescent="0.25">
      <c r="A223" s="50">
        <v>3528</v>
      </c>
      <c r="B223" s="51" t="s">
        <v>225</v>
      </c>
      <c r="C223" s="45">
        <v>787</v>
      </c>
      <c r="D223" s="76">
        <v>12.800918890259206</v>
      </c>
      <c r="E223" s="76">
        <v>61.479961457990619</v>
      </c>
      <c r="F223" s="45">
        <v>0</v>
      </c>
      <c r="G223" s="45">
        <v>0</v>
      </c>
      <c r="H223" s="45">
        <v>0</v>
      </c>
      <c r="I223" s="83">
        <v>0</v>
      </c>
      <c r="J223" s="79">
        <v>0</v>
      </c>
      <c r="K223" s="84">
        <f t="shared" si="9"/>
        <v>0</v>
      </c>
      <c r="L223" s="48">
        <v>0</v>
      </c>
      <c r="M223" s="74">
        <f t="shared" si="10"/>
        <v>0</v>
      </c>
      <c r="N223" s="48">
        <f t="shared" si="11"/>
        <v>0</v>
      </c>
    </row>
    <row r="224" spans="1:14" ht="15" customHeight="1" x14ac:dyDescent="0.25">
      <c r="A224" s="50">
        <v>3549</v>
      </c>
      <c r="B224" s="51" t="s">
        <v>227</v>
      </c>
      <c r="C224" s="45">
        <v>7297</v>
      </c>
      <c r="D224" s="76">
        <v>77.886286612167211</v>
      </c>
      <c r="E224" s="76">
        <v>93.687866213666425</v>
      </c>
      <c r="F224" s="45">
        <v>0</v>
      </c>
      <c r="G224" s="45">
        <v>0</v>
      </c>
      <c r="H224" s="45">
        <v>0</v>
      </c>
      <c r="I224" s="83">
        <v>0</v>
      </c>
      <c r="J224" s="79">
        <v>0</v>
      </c>
      <c r="K224" s="84">
        <f t="shared" si="9"/>
        <v>0</v>
      </c>
      <c r="L224" s="48">
        <v>0</v>
      </c>
      <c r="M224" s="74">
        <f t="shared" si="10"/>
        <v>0</v>
      </c>
      <c r="N224" s="48">
        <f t="shared" si="11"/>
        <v>0</v>
      </c>
    </row>
    <row r="225" spans="1:14" ht="15" customHeight="1" x14ac:dyDescent="0.25">
      <c r="A225" s="50">
        <v>3612</v>
      </c>
      <c r="B225" s="51" t="s">
        <v>228</v>
      </c>
      <c r="C225" s="45">
        <v>3510</v>
      </c>
      <c r="D225" s="76">
        <v>121.20288145605024</v>
      </c>
      <c r="E225" s="76">
        <v>28.959707540226859</v>
      </c>
      <c r="F225" s="45">
        <v>0</v>
      </c>
      <c r="G225" s="45">
        <v>0</v>
      </c>
      <c r="H225" s="45">
        <v>0</v>
      </c>
      <c r="I225" s="83">
        <v>0</v>
      </c>
      <c r="J225" s="79">
        <v>0</v>
      </c>
      <c r="K225" s="84">
        <f t="shared" si="9"/>
        <v>0</v>
      </c>
      <c r="L225" s="48">
        <v>0</v>
      </c>
      <c r="M225" s="74">
        <f t="shared" si="10"/>
        <v>0</v>
      </c>
      <c r="N225" s="48">
        <f t="shared" si="11"/>
        <v>0</v>
      </c>
    </row>
    <row r="226" spans="1:14" ht="15" customHeight="1" x14ac:dyDescent="0.25">
      <c r="A226" s="50">
        <v>3619</v>
      </c>
      <c r="B226" s="51" t="s">
        <v>229</v>
      </c>
      <c r="C226" s="45">
        <v>72855</v>
      </c>
      <c r="D226" s="76">
        <v>96.559654016217479</v>
      </c>
      <c r="E226" s="76">
        <v>754.50767447617193</v>
      </c>
      <c r="F226" s="45">
        <v>0</v>
      </c>
      <c r="G226" s="45">
        <v>0</v>
      </c>
      <c r="H226" s="45">
        <v>0</v>
      </c>
      <c r="I226" s="83">
        <v>0</v>
      </c>
      <c r="J226" s="79">
        <v>0</v>
      </c>
      <c r="K226" s="84">
        <f t="shared" si="9"/>
        <v>0</v>
      </c>
      <c r="L226" s="48">
        <v>0</v>
      </c>
      <c r="M226" s="74">
        <f t="shared" si="10"/>
        <v>0</v>
      </c>
      <c r="N226" s="48">
        <f t="shared" si="11"/>
        <v>0</v>
      </c>
    </row>
    <row r="227" spans="1:14" ht="15" customHeight="1" x14ac:dyDescent="0.25">
      <c r="A227" s="50">
        <v>3633</v>
      </c>
      <c r="B227" s="51" t="s">
        <v>230</v>
      </c>
      <c r="C227" s="45">
        <v>697</v>
      </c>
      <c r="D227" s="76">
        <v>133.52328176089193</v>
      </c>
      <c r="E227" s="76">
        <v>5.2200634286997172</v>
      </c>
      <c r="F227" s="45">
        <v>278800</v>
      </c>
      <c r="G227" s="45">
        <v>0</v>
      </c>
      <c r="H227" s="45">
        <v>0</v>
      </c>
      <c r="I227" s="83">
        <v>278800</v>
      </c>
      <c r="J227" s="79">
        <v>269770.7865168539</v>
      </c>
      <c r="K227" s="84">
        <f t="shared" si="9"/>
        <v>269771</v>
      </c>
      <c r="L227" s="48">
        <v>256289</v>
      </c>
      <c r="M227" s="74">
        <f t="shared" si="10"/>
        <v>13482</v>
      </c>
      <c r="N227" s="48">
        <f t="shared" si="11"/>
        <v>269771</v>
      </c>
    </row>
    <row r="228" spans="1:14" ht="15" customHeight="1" x14ac:dyDescent="0.25">
      <c r="A228" s="50">
        <v>3640</v>
      </c>
      <c r="B228" s="51" t="s">
        <v>231</v>
      </c>
      <c r="C228" s="45">
        <v>576</v>
      </c>
      <c r="D228" s="76">
        <v>249.21025029562426</v>
      </c>
      <c r="E228" s="76">
        <v>2.3113013983843893</v>
      </c>
      <c r="F228" s="45">
        <v>230400</v>
      </c>
      <c r="G228" s="45">
        <v>0</v>
      </c>
      <c r="H228" s="45">
        <v>0</v>
      </c>
      <c r="I228" s="83">
        <v>230400</v>
      </c>
      <c r="J228" s="79">
        <v>222938.26834104428</v>
      </c>
      <c r="K228" s="84">
        <f t="shared" si="9"/>
        <v>222938</v>
      </c>
      <c r="L228" s="48">
        <v>211797</v>
      </c>
      <c r="M228" s="74">
        <f t="shared" si="10"/>
        <v>11141</v>
      </c>
      <c r="N228" s="48">
        <f t="shared" si="11"/>
        <v>222938</v>
      </c>
    </row>
    <row r="229" spans="1:14" ht="15" customHeight="1" x14ac:dyDescent="0.25">
      <c r="A229" s="50">
        <v>3661</v>
      </c>
      <c r="B229" s="51" t="s">
        <v>234</v>
      </c>
      <c r="C229" s="45">
        <v>807</v>
      </c>
      <c r="D229" s="76">
        <v>101.01848461023449</v>
      </c>
      <c r="E229" s="76">
        <v>7.9886369619747821</v>
      </c>
      <c r="F229" s="45">
        <v>0</v>
      </c>
      <c r="G229" s="45">
        <v>80700</v>
      </c>
      <c r="H229" s="45">
        <v>0</v>
      </c>
      <c r="I229" s="83">
        <v>80700</v>
      </c>
      <c r="J229" s="79">
        <v>78086.450760079315</v>
      </c>
      <c r="K229" s="84">
        <f t="shared" si="9"/>
        <v>78086</v>
      </c>
      <c r="L229" s="48">
        <v>74185</v>
      </c>
      <c r="M229" s="74">
        <f t="shared" si="10"/>
        <v>3901</v>
      </c>
      <c r="N229" s="48">
        <f t="shared" si="11"/>
        <v>78086</v>
      </c>
    </row>
    <row r="230" spans="1:14" ht="15" customHeight="1" x14ac:dyDescent="0.25">
      <c r="A230" s="50">
        <v>3668</v>
      </c>
      <c r="B230" s="51" t="s">
        <v>235</v>
      </c>
      <c r="C230" s="45">
        <v>875</v>
      </c>
      <c r="D230" s="76">
        <v>186.67612227602666</v>
      </c>
      <c r="E230" s="76">
        <v>4.6872625664796628</v>
      </c>
      <c r="F230" s="45">
        <v>0</v>
      </c>
      <c r="G230" s="45">
        <v>87500</v>
      </c>
      <c r="H230" s="45">
        <v>0</v>
      </c>
      <c r="I230" s="83">
        <v>87500</v>
      </c>
      <c r="J230" s="79">
        <v>84666.226040978188</v>
      </c>
      <c r="K230" s="84">
        <f t="shared" si="9"/>
        <v>84666</v>
      </c>
      <c r="L230" s="48">
        <v>80436</v>
      </c>
      <c r="M230" s="74">
        <f t="shared" si="10"/>
        <v>4230</v>
      </c>
      <c r="N230" s="48">
        <f t="shared" si="11"/>
        <v>84666</v>
      </c>
    </row>
    <row r="231" spans="1:14" ht="15" customHeight="1" x14ac:dyDescent="0.25">
      <c r="A231" s="50">
        <v>3675</v>
      </c>
      <c r="B231" s="51" t="s">
        <v>236</v>
      </c>
      <c r="C231" s="45">
        <v>3101</v>
      </c>
      <c r="D231" s="76">
        <v>23.899382317589598</v>
      </c>
      <c r="E231" s="76">
        <v>129.75230735221592</v>
      </c>
      <c r="F231" s="45">
        <v>0</v>
      </c>
      <c r="G231" s="45">
        <v>0</v>
      </c>
      <c r="H231" s="45">
        <v>0</v>
      </c>
      <c r="I231" s="83">
        <v>0</v>
      </c>
      <c r="J231" s="79">
        <v>0</v>
      </c>
      <c r="K231" s="84">
        <f t="shared" si="9"/>
        <v>0</v>
      </c>
      <c r="L231" s="48">
        <v>0</v>
      </c>
      <c r="M231" s="74">
        <f t="shared" si="10"/>
        <v>0</v>
      </c>
      <c r="N231" s="48">
        <f t="shared" si="11"/>
        <v>0</v>
      </c>
    </row>
    <row r="232" spans="1:14" ht="15" customHeight="1" x14ac:dyDescent="0.25">
      <c r="A232" s="50">
        <v>3682</v>
      </c>
      <c r="B232" s="51" t="s">
        <v>237</v>
      </c>
      <c r="C232" s="45">
        <v>2236</v>
      </c>
      <c r="D232" s="76">
        <v>159.8911713250618</v>
      </c>
      <c r="E232" s="76">
        <v>13.984511974423961</v>
      </c>
      <c r="F232" s="45">
        <v>0</v>
      </c>
      <c r="G232" s="45">
        <v>0</v>
      </c>
      <c r="H232" s="45">
        <v>0</v>
      </c>
      <c r="I232" s="83">
        <v>0</v>
      </c>
      <c r="J232" s="79">
        <v>0</v>
      </c>
      <c r="K232" s="84">
        <f t="shared" si="9"/>
        <v>0</v>
      </c>
      <c r="L232" s="48">
        <v>0</v>
      </c>
      <c r="M232" s="74">
        <f t="shared" si="10"/>
        <v>0</v>
      </c>
      <c r="N232" s="48">
        <f t="shared" si="11"/>
        <v>0</v>
      </c>
    </row>
    <row r="233" spans="1:14" ht="15" customHeight="1" x14ac:dyDescent="0.25">
      <c r="A233" s="50">
        <v>3689</v>
      </c>
      <c r="B233" s="51" t="s">
        <v>238</v>
      </c>
      <c r="C233" s="45">
        <v>697</v>
      </c>
      <c r="D233" s="76">
        <v>177.93798973410165</v>
      </c>
      <c r="E233" s="76">
        <v>3.9170949443766849</v>
      </c>
      <c r="F233" s="45">
        <v>278800</v>
      </c>
      <c r="G233" s="45">
        <v>0</v>
      </c>
      <c r="H233" s="45">
        <v>0</v>
      </c>
      <c r="I233" s="83">
        <v>278800</v>
      </c>
      <c r="J233" s="79">
        <v>269770.7865168539</v>
      </c>
      <c r="K233" s="84">
        <f t="shared" si="9"/>
        <v>269771</v>
      </c>
      <c r="L233" s="48">
        <v>256289</v>
      </c>
      <c r="M233" s="74">
        <f t="shared" si="10"/>
        <v>13482</v>
      </c>
      <c r="N233" s="48">
        <f t="shared" si="11"/>
        <v>269771</v>
      </c>
    </row>
    <row r="234" spans="1:14" ht="15" customHeight="1" x14ac:dyDescent="0.25">
      <c r="A234" s="50">
        <v>3696</v>
      </c>
      <c r="B234" s="51" t="s">
        <v>239</v>
      </c>
      <c r="C234" s="45">
        <v>355</v>
      </c>
      <c r="D234" s="76">
        <v>64.724688016077678</v>
      </c>
      <c r="E234" s="76">
        <v>5.4847695814588961</v>
      </c>
      <c r="F234" s="45">
        <v>142000</v>
      </c>
      <c r="G234" s="45">
        <v>0</v>
      </c>
      <c r="H234" s="45">
        <v>0</v>
      </c>
      <c r="I234" s="83">
        <v>142000</v>
      </c>
      <c r="J234" s="79">
        <v>137401.18968935887</v>
      </c>
      <c r="K234" s="84">
        <f t="shared" si="9"/>
        <v>137401</v>
      </c>
      <c r="L234" s="48">
        <v>130535</v>
      </c>
      <c r="M234" s="74">
        <f t="shared" si="10"/>
        <v>6866</v>
      </c>
      <c r="N234" s="48">
        <f t="shared" si="11"/>
        <v>137401</v>
      </c>
    </row>
    <row r="235" spans="1:14" ht="15" customHeight="1" x14ac:dyDescent="0.25">
      <c r="A235" s="50">
        <v>3787</v>
      </c>
      <c r="B235" s="51" t="s">
        <v>240</v>
      </c>
      <c r="C235" s="45">
        <v>1989</v>
      </c>
      <c r="D235" s="76">
        <v>234.26668589084269</v>
      </c>
      <c r="E235" s="76">
        <v>8.4903237198940911</v>
      </c>
      <c r="F235" s="45">
        <v>0</v>
      </c>
      <c r="G235" s="45">
        <v>0</v>
      </c>
      <c r="H235" s="45">
        <v>0</v>
      </c>
      <c r="I235" s="83">
        <v>0</v>
      </c>
      <c r="J235" s="79">
        <v>0</v>
      </c>
      <c r="K235" s="84">
        <f t="shared" si="9"/>
        <v>0</v>
      </c>
      <c r="L235" s="48">
        <v>0</v>
      </c>
      <c r="M235" s="74">
        <f t="shared" si="10"/>
        <v>0</v>
      </c>
      <c r="N235" s="48">
        <f t="shared" si="11"/>
        <v>0</v>
      </c>
    </row>
    <row r="236" spans="1:14" ht="15" customHeight="1" x14ac:dyDescent="0.25">
      <c r="A236" s="50">
        <v>3794</v>
      </c>
      <c r="B236" s="51" t="s">
        <v>241</v>
      </c>
      <c r="C236" s="45">
        <v>2322</v>
      </c>
      <c r="D236" s="76">
        <v>143.96350715341242</v>
      </c>
      <c r="E236" s="76">
        <v>16.12908747440834</v>
      </c>
      <c r="F236" s="45">
        <v>0</v>
      </c>
      <c r="G236" s="45">
        <v>0</v>
      </c>
      <c r="H236" s="45">
        <v>0</v>
      </c>
      <c r="I236" s="83">
        <v>0</v>
      </c>
      <c r="J236" s="79">
        <v>0</v>
      </c>
      <c r="K236" s="84">
        <f t="shared" si="9"/>
        <v>0</v>
      </c>
      <c r="L236" s="48">
        <v>0</v>
      </c>
      <c r="M236" s="74">
        <f t="shared" si="10"/>
        <v>0</v>
      </c>
      <c r="N236" s="48">
        <f t="shared" si="11"/>
        <v>0</v>
      </c>
    </row>
    <row r="237" spans="1:14" ht="15" customHeight="1" x14ac:dyDescent="0.25">
      <c r="A237" s="50">
        <v>3822</v>
      </c>
      <c r="B237" s="51" t="s">
        <v>242</v>
      </c>
      <c r="C237" s="45">
        <v>4634</v>
      </c>
      <c r="D237" s="76">
        <v>86.908242988106934</v>
      </c>
      <c r="E237" s="76">
        <v>53.320603899841188</v>
      </c>
      <c r="F237" s="45">
        <v>0</v>
      </c>
      <c r="G237" s="45">
        <v>0</v>
      </c>
      <c r="H237" s="45">
        <v>0</v>
      </c>
      <c r="I237" s="83">
        <v>0</v>
      </c>
      <c r="J237" s="79">
        <v>0</v>
      </c>
      <c r="K237" s="84">
        <f t="shared" si="9"/>
        <v>0</v>
      </c>
      <c r="L237" s="48">
        <v>0</v>
      </c>
      <c r="M237" s="74">
        <f t="shared" si="10"/>
        <v>0</v>
      </c>
      <c r="N237" s="48">
        <f t="shared" si="11"/>
        <v>0</v>
      </c>
    </row>
    <row r="238" spans="1:14" ht="15" customHeight="1" x14ac:dyDescent="0.25">
      <c r="A238" s="50">
        <v>3857</v>
      </c>
      <c r="B238" s="51" t="s">
        <v>244</v>
      </c>
      <c r="C238" s="45">
        <v>4972</v>
      </c>
      <c r="D238" s="76">
        <v>43.329002264601868</v>
      </c>
      <c r="E238" s="76">
        <v>114.74993053467868</v>
      </c>
      <c r="F238" s="45">
        <v>0</v>
      </c>
      <c r="G238" s="45">
        <v>0</v>
      </c>
      <c r="H238" s="45">
        <v>0</v>
      </c>
      <c r="I238" s="83">
        <v>0</v>
      </c>
      <c r="J238" s="79">
        <v>0</v>
      </c>
      <c r="K238" s="84">
        <f t="shared" si="9"/>
        <v>0</v>
      </c>
      <c r="L238" s="48">
        <v>0</v>
      </c>
      <c r="M238" s="74">
        <f t="shared" si="10"/>
        <v>0</v>
      </c>
      <c r="N238" s="48">
        <f t="shared" si="11"/>
        <v>0</v>
      </c>
    </row>
    <row r="239" spans="1:14" ht="15" customHeight="1" x14ac:dyDescent="0.25">
      <c r="A239" s="50">
        <v>3871</v>
      </c>
      <c r="B239" s="51" t="s">
        <v>246</v>
      </c>
      <c r="C239" s="45">
        <v>717</v>
      </c>
      <c r="D239" s="76">
        <v>229.23646125801343</v>
      </c>
      <c r="E239" s="76">
        <v>3.1277746832472348</v>
      </c>
      <c r="F239" s="45">
        <v>286800</v>
      </c>
      <c r="G239" s="45">
        <v>0</v>
      </c>
      <c r="H239" s="45">
        <v>0</v>
      </c>
      <c r="I239" s="83">
        <v>286800</v>
      </c>
      <c r="J239" s="79">
        <v>277511.69861202908</v>
      </c>
      <c r="K239" s="84">
        <f t="shared" si="9"/>
        <v>277512</v>
      </c>
      <c r="L239" s="48">
        <v>263643</v>
      </c>
      <c r="M239" s="74">
        <f t="shared" si="10"/>
        <v>13869</v>
      </c>
      <c r="N239" s="48">
        <f t="shared" si="11"/>
        <v>277512</v>
      </c>
    </row>
    <row r="240" spans="1:14" ht="15" customHeight="1" x14ac:dyDescent="0.25">
      <c r="A240" s="50">
        <v>3892</v>
      </c>
      <c r="B240" s="51" t="s">
        <v>247</v>
      </c>
      <c r="C240" s="45">
        <v>6740</v>
      </c>
      <c r="D240" s="76">
        <v>58.898453012143612</v>
      </c>
      <c r="E240" s="76">
        <v>114.43424496413097</v>
      </c>
      <c r="F240" s="45">
        <v>0</v>
      </c>
      <c r="G240" s="45">
        <v>0</v>
      </c>
      <c r="H240" s="45">
        <v>0</v>
      </c>
      <c r="I240" s="83">
        <v>0</v>
      </c>
      <c r="J240" s="79">
        <v>0</v>
      </c>
      <c r="K240" s="84">
        <f t="shared" si="9"/>
        <v>0</v>
      </c>
      <c r="L240" s="48">
        <v>0</v>
      </c>
      <c r="M240" s="74">
        <f t="shared" si="10"/>
        <v>0</v>
      </c>
      <c r="N240" s="48">
        <f t="shared" si="11"/>
        <v>0</v>
      </c>
    </row>
    <row r="241" spans="1:14" ht="15" customHeight="1" x14ac:dyDescent="0.25">
      <c r="A241" s="50">
        <v>3899</v>
      </c>
      <c r="B241" s="51" t="s">
        <v>248</v>
      </c>
      <c r="C241" s="45">
        <v>873</v>
      </c>
      <c r="D241" s="76">
        <v>273.00173612113207</v>
      </c>
      <c r="E241" s="76">
        <v>3.1977818617704545</v>
      </c>
      <c r="F241" s="45">
        <v>0</v>
      </c>
      <c r="G241" s="45">
        <v>87300</v>
      </c>
      <c r="H241" s="45">
        <v>0</v>
      </c>
      <c r="I241" s="83">
        <v>87300</v>
      </c>
      <c r="J241" s="79">
        <v>84472.703238598813</v>
      </c>
      <c r="K241" s="84">
        <f t="shared" si="9"/>
        <v>84473</v>
      </c>
      <c r="L241" s="48">
        <v>80251</v>
      </c>
      <c r="M241" s="74">
        <f t="shared" si="10"/>
        <v>4222</v>
      </c>
      <c r="N241" s="48">
        <f t="shared" si="11"/>
        <v>84473</v>
      </c>
    </row>
    <row r="242" spans="1:14" ht="15" customHeight="1" x14ac:dyDescent="0.25">
      <c r="A242" s="50">
        <v>3906</v>
      </c>
      <c r="B242" s="51" t="s">
        <v>249</v>
      </c>
      <c r="C242" s="45">
        <v>1066</v>
      </c>
      <c r="D242" s="76">
        <v>162.66530253968088</v>
      </c>
      <c r="E242" s="76">
        <v>6.5533336449545407</v>
      </c>
      <c r="F242" s="45">
        <v>0</v>
      </c>
      <c r="G242" s="45">
        <v>0</v>
      </c>
      <c r="H242" s="45">
        <v>0</v>
      </c>
      <c r="I242" s="83">
        <v>0</v>
      </c>
      <c r="J242" s="79">
        <v>0</v>
      </c>
      <c r="K242" s="84">
        <f t="shared" si="9"/>
        <v>0</v>
      </c>
      <c r="L242" s="48">
        <v>0</v>
      </c>
      <c r="M242" s="74">
        <f t="shared" si="10"/>
        <v>0</v>
      </c>
      <c r="N242" s="48">
        <f t="shared" si="11"/>
        <v>0</v>
      </c>
    </row>
    <row r="243" spans="1:14" ht="15" customHeight="1" x14ac:dyDescent="0.25">
      <c r="A243" s="50">
        <v>3920</v>
      </c>
      <c r="B243" s="51" t="s">
        <v>250</v>
      </c>
      <c r="C243" s="45">
        <v>278</v>
      </c>
      <c r="D243" s="76">
        <v>87.552440843305618</v>
      </c>
      <c r="E243" s="76">
        <v>3.1752398599319722</v>
      </c>
      <c r="F243" s="45">
        <v>111200</v>
      </c>
      <c r="G243" s="45">
        <v>0</v>
      </c>
      <c r="H243" s="45">
        <v>0</v>
      </c>
      <c r="I243" s="83">
        <v>111200</v>
      </c>
      <c r="J243" s="79">
        <v>107598.67812293457</v>
      </c>
      <c r="K243" s="84">
        <f t="shared" si="9"/>
        <v>107599</v>
      </c>
      <c r="L243" s="48">
        <v>102222</v>
      </c>
      <c r="M243" s="74">
        <f t="shared" si="10"/>
        <v>5377</v>
      </c>
      <c r="N243" s="48">
        <f t="shared" si="11"/>
        <v>107599</v>
      </c>
    </row>
    <row r="244" spans="1:14" ht="15" customHeight="1" x14ac:dyDescent="0.25">
      <c r="A244" s="50">
        <v>3925</v>
      </c>
      <c r="B244" s="51" t="s">
        <v>251</v>
      </c>
      <c r="C244" s="45">
        <v>4392</v>
      </c>
      <c r="D244" s="76">
        <v>34.624636253567317</v>
      </c>
      <c r="E244" s="76">
        <v>126.84609790081187</v>
      </c>
      <c r="F244" s="45">
        <v>0</v>
      </c>
      <c r="G244" s="45">
        <v>0</v>
      </c>
      <c r="H244" s="45">
        <v>0</v>
      </c>
      <c r="I244" s="83">
        <v>0</v>
      </c>
      <c r="J244" s="79">
        <v>0</v>
      </c>
      <c r="K244" s="84">
        <f t="shared" si="9"/>
        <v>0</v>
      </c>
      <c r="L244" s="48">
        <v>0</v>
      </c>
      <c r="M244" s="74">
        <f t="shared" si="10"/>
        <v>0</v>
      </c>
      <c r="N244" s="48">
        <f t="shared" si="11"/>
        <v>0</v>
      </c>
    </row>
    <row r="245" spans="1:14" ht="15" customHeight="1" x14ac:dyDescent="0.25">
      <c r="A245" s="50">
        <v>3934</v>
      </c>
      <c r="B245" s="51" t="s">
        <v>252</v>
      </c>
      <c r="C245" s="45">
        <v>914</v>
      </c>
      <c r="D245" s="76">
        <v>77.008359418651324</v>
      </c>
      <c r="E245" s="76">
        <v>11.868841342679357</v>
      </c>
      <c r="F245" s="45">
        <v>0</v>
      </c>
      <c r="G245" s="45">
        <v>0</v>
      </c>
      <c r="H245" s="45">
        <v>0</v>
      </c>
      <c r="I245" s="83">
        <v>0</v>
      </c>
      <c r="J245" s="79">
        <v>0</v>
      </c>
      <c r="K245" s="84">
        <f t="shared" si="9"/>
        <v>0</v>
      </c>
      <c r="L245" s="48">
        <v>0</v>
      </c>
      <c r="M245" s="74">
        <f t="shared" si="10"/>
        <v>0</v>
      </c>
      <c r="N245" s="48">
        <f t="shared" si="11"/>
        <v>0</v>
      </c>
    </row>
    <row r="246" spans="1:14" ht="15" customHeight="1" x14ac:dyDescent="0.25">
      <c r="A246" s="50">
        <v>3941</v>
      </c>
      <c r="B246" s="51" t="s">
        <v>253</v>
      </c>
      <c r="C246" s="45">
        <v>1107</v>
      </c>
      <c r="D246" s="76">
        <v>129.93806254038768</v>
      </c>
      <c r="E246" s="76">
        <v>8.5194436361240911</v>
      </c>
      <c r="F246" s="45">
        <v>0</v>
      </c>
      <c r="G246" s="45">
        <v>0</v>
      </c>
      <c r="H246" s="45">
        <v>0</v>
      </c>
      <c r="I246" s="83">
        <v>0</v>
      </c>
      <c r="J246" s="79">
        <v>0</v>
      </c>
      <c r="K246" s="84">
        <f t="shared" si="9"/>
        <v>0</v>
      </c>
      <c r="L246" s="48">
        <v>0</v>
      </c>
      <c r="M246" s="74">
        <f t="shared" si="10"/>
        <v>0</v>
      </c>
      <c r="N246" s="48">
        <f t="shared" si="11"/>
        <v>0</v>
      </c>
    </row>
    <row r="247" spans="1:14" ht="15" customHeight="1" x14ac:dyDescent="0.25">
      <c r="A247" s="50">
        <v>3948</v>
      </c>
      <c r="B247" s="51" t="s">
        <v>254</v>
      </c>
      <c r="C247" s="45">
        <v>609</v>
      </c>
      <c r="D247" s="76">
        <v>119.95694487411214</v>
      </c>
      <c r="E247" s="76">
        <v>5.0768215265828101</v>
      </c>
      <c r="F247" s="45">
        <v>243600</v>
      </c>
      <c r="G247" s="45">
        <v>0</v>
      </c>
      <c r="H247" s="45">
        <v>0</v>
      </c>
      <c r="I247" s="83">
        <v>243600</v>
      </c>
      <c r="J247" s="79">
        <v>235710.77329808328</v>
      </c>
      <c r="K247" s="84">
        <f t="shared" si="9"/>
        <v>235711</v>
      </c>
      <c r="L247" s="48">
        <v>223931</v>
      </c>
      <c r="M247" s="74">
        <f t="shared" si="10"/>
        <v>11780</v>
      </c>
      <c r="N247" s="48">
        <f t="shared" si="11"/>
        <v>235711</v>
      </c>
    </row>
    <row r="248" spans="1:14" ht="15" customHeight="1" x14ac:dyDescent="0.25">
      <c r="A248" s="50">
        <v>3955</v>
      </c>
      <c r="B248" s="51" t="s">
        <v>255</v>
      </c>
      <c r="C248" s="45">
        <v>2193</v>
      </c>
      <c r="D248" s="76">
        <v>152.57055085287936</v>
      </c>
      <c r="E248" s="76">
        <v>14.373678195044761</v>
      </c>
      <c r="F248" s="45">
        <v>0</v>
      </c>
      <c r="G248" s="45">
        <v>0</v>
      </c>
      <c r="H248" s="45">
        <v>0</v>
      </c>
      <c r="I248" s="83">
        <v>0</v>
      </c>
      <c r="J248" s="79">
        <v>0</v>
      </c>
      <c r="K248" s="84">
        <f t="shared" si="9"/>
        <v>0</v>
      </c>
      <c r="L248" s="48">
        <v>0</v>
      </c>
      <c r="M248" s="74">
        <f t="shared" si="10"/>
        <v>0</v>
      </c>
      <c r="N248" s="48">
        <f t="shared" si="11"/>
        <v>0</v>
      </c>
    </row>
    <row r="249" spans="1:14" ht="15" customHeight="1" x14ac:dyDescent="0.25">
      <c r="A249" s="50">
        <v>3962</v>
      </c>
      <c r="B249" s="51" t="s">
        <v>256</v>
      </c>
      <c r="C249" s="45">
        <v>3510</v>
      </c>
      <c r="D249" s="76">
        <v>152.07940318809111</v>
      </c>
      <c r="E249" s="76">
        <v>23.08004849058257</v>
      </c>
      <c r="F249" s="45">
        <v>0</v>
      </c>
      <c r="G249" s="45">
        <v>0</v>
      </c>
      <c r="H249" s="45">
        <v>0</v>
      </c>
      <c r="I249" s="83">
        <v>0</v>
      </c>
      <c r="J249" s="79">
        <v>0</v>
      </c>
      <c r="K249" s="84">
        <f t="shared" si="9"/>
        <v>0</v>
      </c>
      <c r="L249" s="48">
        <v>0</v>
      </c>
      <c r="M249" s="74">
        <f t="shared" si="10"/>
        <v>0</v>
      </c>
      <c r="N249" s="48">
        <f t="shared" si="11"/>
        <v>0</v>
      </c>
    </row>
    <row r="250" spans="1:14" ht="15" customHeight="1" x14ac:dyDescent="0.25">
      <c r="A250" s="50">
        <v>3969</v>
      </c>
      <c r="B250" s="51" t="s">
        <v>257</v>
      </c>
      <c r="C250" s="45">
        <v>330</v>
      </c>
      <c r="D250" s="76">
        <v>71.289225471017971</v>
      </c>
      <c r="E250" s="76">
        <v>4.6290305136525669</v>
      </c>
      <c r="F250" s="45">
        <v>132000</v>
      </c>
      <c r="G250" s="45">
        <v>0</v>
      </c>
      <c r="H250" s="45">
        <v>0</v>
      </c>
      <c r="I250" s="83">
        <v>132000</v>
      </c>
      <c r="J250" s="79">
        <v>127725.04957038995</v>
      </c>
      <c r="K250" s="84">
        <f t="shared" si="9"/>
        <v>127725</v>
      </c>
      <c r="L250" s="48">
        <v>121343</v>
      </c>
      <c r="M250" s="74">
        <f t="shared" si="10"/>
        <v>6382</v>
      </c>
      <c r="N250" s="48">
        <f t="shared" si="11"/>
        <v>127725</v>
      </c>
    </row>
    <row r="251" spans="1:14" ht="15" customHeight="1" x14ac:dyDescent="0.25">
      <c r="A251" s="50">
        <v>2177</v>
      </c>
      <c r="B251" s="51" t="s">
        <v>131</v>
      </c>
      <c r="C251" s="45">
        <v>1055</v>
      </c>
      <c r="D251" s="76">
        <v>16.485009266634879</v>
      </c>
      <c r="E251" s="76">
        <v>63.997537577081353</v>
      </c>
      <c r="F251" s="45">
        <v>0</v>
      </c>
      <c r="G251" s="45">
        <v>0</v>
      </c>
      <c r="H251" s="45">
        <v>0</v>
      </c>
      <c r="I251" s="83">
        <v>0</v>
      </c>
      <c r="J251" s="79">
        <v>0</v>
      </c>
      <c r="K251" s="84">
        <f t="shared" si="9"/>
        <v>0</v>
      </c>
      <c r="L251" s="48">
        <v>0</v>
      </c>
      <c r="M251" s="74">
        <f t="shared" si="10"/>
        <v>0</v>
      </c>
      <c r="N251" s="48">
        <f t="shared" si="11"/>
        <v>0</v>
      </c>
    </row>
    <row r="252" spans="1:14" ht="15" customHeight="1" x14ac:dyDescent="0.25">
      <c r="A252" s="50">
        <v>3976</v>
      </c>
      <c r="B252" s="51" t="s">
        <v>258</v>
      </c>
      <c r="C252" s="45">
        <v>25</v>
      </c>
      <c r="D252" s="76">
        <v>1.2413403379389301</v>
      </c>
      <c r="E252" s="76">
        <v>20.139521157838921</v>
      </c>
      <c r="F252" s="45">
        <v>0</v>
      </c>
      <c r="G252" s="45">
        <v>0</v>
      </c>
      <c r="H252" s="45">
        <v>0</v>
      </c>
      <c r="I252" s="83">
        <v>0</v>
      </c>
      <c r="J252" s="79">
        <v>0</v>
      </c>
      <c r="K252" s="84">
        <f t="shared" si="9"/>
        <v>0</v>
      </c>
      <c r="L252" s="48">
        <v>0</v>
      </c>
      <c r="M252" s="74">
        <f t="shared" si="10"/>
        <v>0</v>
      </c>
      <c r="N252" s="48">
        <f t="shared" si="11"/>
        <v>0</v>
      </c>
    </row>
    <row r="253" spans="1:14" ht="15" customHeight="1" x14ac:dyDescent="0.25">
      <c r="A253" s="50">
        <v>4690</v>
      </c>
      <c r="B253" s="51" t="s">
        <v>307</v>
      </c>
      <c r="C253" s="45">
        <v>192</v>
      </c>
      <c r="D253" s="76">
        <v>20.425584654564126</v>
      </c>
      <c r="E253" s="76">
        <v>9.3999757288268029</v>
      </c>
      <c r="F253" s="45">
        <v>76800</v>
      </c>
      <c r="G253" s="45">
        <v>0</v>
      </c>
      <c r="H253" s="45">
        <v>0</v>
      </c>
      <c r="I253" s="83">
        <v>76800</v>
      </c>
      <c r="J253" s="79">
        <v>74312.756113681418</v>
      </c>
      <c r="K253" s="84">
        <f t="shared" si="9"/>
        <v>74313</v>
      </c>
      <c r="L253" s="48">
        <v>70599</v>
      </c>
      <c r="M253" s="74">
        <f t="shared" si="10"/>
        <v>3714</v>
      </c>
      <c r="N253" s="48">
        <f t="shared" si="11"/>
        <v>74313</v>
      </c>
    </row>
    <row r="254" spans="1:14" ht="15" customHeight="1" x14ac:dyDescent="0.25">
      <c r="A254" s="50">
        <v>2016</v>
      </c>
      <c r="B254" s="51" t="s">
        <v>123</v>
      </c>
      <c r="C254" s="45">
        <v>441</v>
      </c>
      <c r="D254" s="76">
        <v>162.08035351458474</v>
      </c>
      <c r="E254" s="76">
        <v>2.7208726439525983</v>
      </c>
      <c r="F254" s="45">
        <v>176400</v>
      </c>
      <c r="G254" s="45">
        <v>0</v>
      </c>
      <c r="H254" s="45">
        <v>0</v>
      </c>
      <c r="I254" s="83">
        <v>176400</v>
      </c>
      <c r="J254" s="79">
        <v>170687.11169861202</v>
      </c>
      <c r="K254" s="84">
        <f t="shared" si="9"/>
        <v>170687</v>
      </c>
      <c r="L254" s="48">
        <v>162157</v>
      </c>
      <c r="M254" s="74">
        <f t="shared" si="10"/>
        <v>8530</v>
      </c>
      <c r="N254" s="48">
        <f t="shared" si="11"/>
        <v>170687</v>
      </c>
    </row>
    <row r="255" spans="1:14" ht="15" customHeight="1" x14ac:dyDescent="0.25">
      <c r="A255" s="50">
        <v>3983</v>
      </c>
      <c r="B255" s="51" t="s">
        <v>259</v>
      </c>
      <c r="C255" s="45">
        <v>1351</v>
      </c>
      <c r="D255" s="76">
        <v>28.363831816763884</v>
      </c>
      <c r="E255" s="76">
        <v>47.631082031783805</v>
      </c>
      <c r="F255" s="45">
        <v>0</v>
      </c>
      <c r="G255" s="45">
        <v>0</v>
      </c>
      <c r="H255" s="45">
        <v>0</v>
      </c>
      <c r="I255" s="83">
        <v>0</v>
      </c>
      <c r="J255" s="79">
        <v>0</v>
      </c>
      <c r="K255" s="84">
        <f t="shared" si="9"/>
        <v>0</v>
      </c>
      <c r="L255" s="48">
        <v>0</v>
      </c>
      <c r="M255" s="74">
        <f t="shared" si="10"/>
        <v>0</v>
      </c>
      <c r="N255" s="48">
        <f t="shared" si="11"/>
        <v>0</v>
      </c>
    </row>
    <row r="256" spans="1:14" ht="15" customHeight="1" x14ac:dyDescent="0.25">
      <c r="A256" s="50">
        <v>3514</v>
      </c>
      <c r="B256" s="51" t="s">
        <v>224</v>
      </c>
      <c r="C256" s="45">
        <v>243</v>
      </c>
      <c r="D256" s="76">
        <v>12.557774968255261</v>
      </c>
      <c r="E256" s="76">
        <v>19.350561752721205</v>
      </c>
      <c r="F256" s="45">
        <v>0</v>
      </c>
      <c r="G256" s="45">
        <v>0</v>
      </c>
      <c r="H256" s="45">
        <v>0</v>
      </c>
      <c r="I256" s="83">
        <v>0</v>
      </c>
      <c r="J256" s="79">
        <v>0</v>
      </c>
      <c r="K256" s="84">
        <f t="shared" si="9"/>
        <v>0</v>
      </c>
      <c r="L256" s="48">
        <v>0</v>
      </c>
      <c r="M256" s="74">
        <f t="shared" si="10"/>
        <v>0</v>
      </c>
      <c r="N256" s="48">
        <f t="shared" si="11"/>
        <v>0</v>
      </c>
    </row>
    <row r="257" spans="1:14" ht="15" customHeight="1" x14ac:dyDescent="0.25">
      <c r="A257" s="50">
        <v>616</v>
      </c>
      <c r="B257" s="51" t="s">
        <v>41</v>
      </c>
      <c r="C257" s="45">
        <v>133</v>
      </c>
      <c r="D257" s="76">
        <v>267.07053562157569</v>
      </c>
      <c r="E257" s="76">
        <v>0.49799578111624304</v>
      </c>
      <c r="F257" s="45">
        <v>53200</v>
      </c>
      <c r="G257" s="45">
        <v>0</v>
      </c>
      <c r="H257" s="45">
        <v>0</v>
      </c>
      <c r="I257" s="83">
        <v>53200</v>
      </c>
      <c r="J257" s="79">
        <v>51477.065432914736</v>
      </c>
      <c r="K257" s="84">
        <f t="shared" si="9"/>
        <v>51477</v>
      </c>
      <c r="L257" s="48">
        <v>48904</v>
      </c>
      <c r="M257" s="74">
        <f t="shared" si="10"/>
        <v>2573</v>
      </c>
      <c r="N257" s="48">
        <f t="shared" si="11"/>
        <v>51477</v>
      </c>
    </row>
    <row r="258" spans="1:14" ht="15" customHeight="1" x14ac:dyDescent="0.25">
      <c r="A258" s="50">
        <v>1945</v>
      </c>
      <c r="B258" s="51" t="s">
        <v>120</v>
      </c>
      <c r="C258" s="45">
        <v>737</v>
      </c>
      <c r="D258" s="76">
        <v>62.488491627093943</v>
      </c>
      <c r="E258" s="76">
        <v>11.794171707618069</v>
      </c>
      <c r="F258" s="45">
        <v>0</v>
      </c>
      <c r="G258" s="45">
        <v>0</v>
      </c>
      <c r="H258" s="45">
        <v>0</v>
      </c>
      <c r="I258" s="83">
        <v>0</v>
      </c>
      <c r="J258" s="79">
        <v>0</v>
      </c>
      <c r="K258" s="84">
        <f t="shared" si="9"/>
        <v>0</v>
      </c>
      <c r="L258" s="48">
        <v>0</v>
      </c>
      <c r="M258" s="74">
        <f t="shared" si="10"/>
        <v>0</v>
      </c>
      <c r="N258" s="48">
        <f t="shared" si="11"/>
        <v>0</v>
      </c>
    </row>
    <row r="259" spans="1:14" ht="15" customHeight="1" x14ac:dyDescent="0.25">
      <c r="A259" s="50">
        <v>1526</v>
      </c>
      <c r="B259" s="51" t="s">
        <v>93</v>
      </c>
      <c r="C259" s="45">
        <v>1286</v>
      </c>
      <c r="D259" s="76">
        <v>476.12997827455524</v>
      </c>
      <c r="E259" s="76">
        <v>2.7009431430054627</v>
      </c>
      <c r="F259" s="45">
        <v>0</v>
      </c>
      <c r="G259" s="45">
        <v>0</v>
      </c>
      <c r="H259" s="45">
        <v>0</v>
      </c>
      <c r="I259" s="83">
        <v>0</v>
      </c>
      <c r="J259" s="79">
        <v>0</v>
      </c>
      <c r="K259" s="84">
        <f t="shared" si="9"/>
        <v>0</v>
      </c>
      <c r="L259" s="48">
        <v>0</v>
      </c>
      <c r="M259" s="74">
        <f t="shared" si="10"/>
        <v>0</v>
      </c>
      <c r="N259" s="48">
        <f t="shared" si="11"/>
        <v>0</v>
      </c>
    </row>
    <row r="260" spans="1:14" ht="15" customHeight="1" x14ac:dyDescent="0.25">
      <c r="A260" s="50">
        <v>3654</v>
      </c>
      <c r="B260" s="51" t="s">
        <v>233</v>
      </c>
      <c r="C260" s="45">
        <v>322</v>
      </c>
      <c r="D260" s="76">
        <v>418.36039704339777</v>
      </c>
      <c r="E260" s="76">
        <v>0.76967132232307822</v>
      </c>
      <c r="F260" s="45">
        <v>128800</v>
      </c>
      <c r="G260" s="45">
        <v>0</v>
      </c>
      <c r="H260" s="45">
        <v>0</v>
      </c>
      <c r="I260" s="83">
        <v>128800</v>
      </c>
      <c r="J260" s="79">
        <v>124628.68473231989</v>
      </c>
      <c r="K260" s="84">
        <f t="shared" si="9"/>
        <v>124629</v>
      </c>
      <c r="L260" s="48">
        <v>118400</v>
      </c>
      <c r="M260" s="74">
        <f t="shared" si="10"/>
        <v>6229</v>
      </c>
      <c r="N260" s="48">
        <f t="shared" si="11"/>
        <v>124629</v>
      </c>
    </row>
    <row r="261" spans="1:14" ht="15" customHeight="1" x14ac:dyDescent="0.25">
      <c r="A261" s="50">
        <v>3990</v>
      </c>
      <c r="B261" s="51" t="s">
        <v>260</v>
      </c>
      <c r="C261" s="45">
        <v>598</v>
      </c>
      <c r="D261" s="76">
        <v>147.80045591378044</v>
      </c>
      <c r="E261" s="76">
        <v>4.0459956385306688</v>
      </c>
      <c r="F261" s="45">
        <v>239200</v>
      </c>
      <c r="G261" s="45">
        <v>0</v>
      </c>
      <c r="H261" s="45">
        <v>0</v>
      </c>
      <c r="I261" s="83">
        <v>239200</v>
      </c>
      <c r="J261" s="79">
        <v>231453.27164573694</v>
      </c>
      <c r="K261" s="84">
        <f t="shared" ref="K261:K324" si="12">ROUND(J261,0)</f>
        <v>231453</v>
      </c>
      <c r="L261" s="48">
        <v>219887</v>
      </c>
      <c r="M261" s="74">
        <f t="shared" ref="M261:M324" si="13">K261-L261</f>
        <v>11566</v>
      </c>
      <c r="N261" s="48">
        <f t="shared" ref="N261:N324" si="14">SUM(L261:M261)</f>
        <v>231453</v>
      </c>
    </row>
    <row r="262" spans="1:14" ht="15" customHeight="1" x14ac:dyDescent="0.25">
      <c r="A262" s="52">
        <v>4011</v>
      </c>
      <c r="B262" s="53" t="s">
        <v>261</v>
      </c>
      <c r="C262" s="45">
        <v>86</v>
      </c>
      <c r="D262" s="76">
        <v>8.6837358954094661</v>
      </c>
      <c r="E262" s="76">
        <v>9.9035715774661774</v>
      </c>
      <c r="F262" s="45">
        <v>34400</v>
      </c>
      <c r="G262" s="45">
        <v>0</v>
      </c>
      <c r="H262" s="45">
        <v>0</v>
      </c>
      <c r="I262" s="83">
        <v>34400</v>
      </c>
      <c r="J262" s="79">
        <v>33285.92200925314</v>
      </c>
      <c r="K262" s="84">
        <f t="shared" si="12"/>
        <v>33286</v>
      </c>
      <c r="L262" s="48">
        <v>31623</v>
      </c>
      <c r="M262" s="74">
        <f t="shared" si="13"/>
        <v>1663</v>
      </c>
      <c r="N262" s="48">
        <f t="shared" si="14"/>
        <v>33286</v>
      </c>
    </row>
    <row r="263" spans="1:14" ht="15" customHeight="1" x14ac:dyDescent="0.25">
      <c r="A263" s="50">
        <v>4018</v>
      </c>
      <c r="B263" s="51" t="s">
        <v>262</v>
      </c>
      <c r="C263" s="45">
        <v>6167</v>
      </c>
      <c r="D263" s="76">
        <v>33.117297314990168</v>
      </c>
      <c r="E263" s="76">
        <v>186.21688664215293</v>
      </c>
      <c r="F263" s="45">
        <v>0</v>
      </c>
      <c r="G263" s="45">
        <v>0</v>
      </c>
      <c r="H263" s="45">
        <v>0</v>
      </c>
      <c r="I263" s="83">
        <v>0</v>
      </c>
      <c r="J263" s="79">
        <v>0</v>
      </c>
      <c r="K263" s="84">
        <f t="shared" si="12"/>
        <v>0</v>
      </c>
      <c r="L263" s="48">
        <v>0</v>
      </c>
      <c r="M263" s="74">
        <f t="shared" si="13"/>
        <v>0</v>
      </c>
      <c r="N263" s="48">
        <f t="shared" si="14"/>
        <v>0</v>
      </c>
    </row>
    <row r="264" spans="1:14" ht="15" customHeight="1" x14ac:dyDescent="0.25">
      <c r="A264" s="50">
        <v>4025</v>
      </c>
      <c r="B264" s="51" t="s">
        <v>263</v>
      </c>
      <c r="C264" s="45">
        <v>484</v>
      </c>
      <c r="D264" s="76">
        <v>61.774669479683197</v>
      </c>
      <c r="E264" s="76">
        <v>7.8349265819897367</v>
      </c>
      <c r="F264" s="45">
        <v>193600</v>
      </c>
      <c r="G264" s="45">
        <v>0</v>
      </c>
      <c r="H264" s="45">
        <v>0</v>
      </c>
      <c r="I264" s="83">
        <v>193600</v>
      </c>
      <c r="J264" s="79">
        <v>187330.07270323861</v>
      </c>
      <c r="K264" s="84">
        <f t="shared" si="12"/>
        <v>187330</v>
      </c>
      <c r="L264" s="48">
        <v>177968</v>
      </c>
      <c r="M264" s="74">
        <f t="shared" si="13"/>
        <v>9362</v>
      </c>
      <c r="N264" s="48">
        <f t="shared" si="14"/>
        <v>187330</v>
      </c>
    </row>
    <row r="265" spans="1:14" s="54" customFormat="1" x14ac:dyDescent="0.25">
      <c r="A265" s="50">
        <v>4060</v>
      </c>
      <c r="B265" s="51" t="s">
        <v>264</v>
      </c>
      <c r="C265" s="45">
        <v>5206</v>
      </c>
      <c r="D265" s="76">
        <v>120.7537688295203</v>
      </c>
      <c r="E265" s="76">
        <v>43.112526014403826</v>
      </c>
      <c r="F265" s="45">
        <v>0</v>
      </c>
      <c r="G265" s="45">
        <v>0</v>
      </c>
      <c r="H265" s="45">
        <v>0</v>
      </c>
      <c r="I265" s="83">
        <v>0</v>
      </c>
      <c r="J265" s="79">
        <v>0</v>
      </c>
      <c r="K265" s="84">
        <f t="shared" si="12"/>
        <v>0</v>
      </c>
      <c r="L265" s="48">
        <v>0</v>
      </c>
      <c r="M265" s="74">
        <f t="shared" si="13"/>
        <v>0</v>
      </c>
      <c r="N265" s="48">
        <f t="shared" si="14"/>
        <v>0</v>
      </c>
    </row>
    <row r="266" spans="1:14" ht="15" customHeight="1" x14ac:dyDescent="0.25">
      <c r="A266" s="50">
        <v>4067</v>
      </c>
      <c r="B266" s="51" t="s">
        <v>265</v>
      </c>
      <c r="C266" s="45">
        <v>1028</v>
      </c>
      <c r="D266" s="76">
        <v>98.961995656601729</v>
      </c>
      <c r="E266" s="76">
        <v>10.387826085956892</v>
      </c>
      <c r="F266" s="45">
        <v>0</v>
      </c>
      <c r="G266" s="45">
        <v>0</v>
      </c>
      <c r="H266" s="45">
        <v>0</v>
      </c>
      <c r="I266" s="83">
        <v>0</v>
      </c>
      <c r="J266" s="79">
        <v>0</v>
      </c>
      <c r="K266" s="84">
        <f t="shared" si="12"/>
        <v>0</v>
      </c>
      <c r="L266" s="48">
        <v>0</v>
      </c>
      <c r="M266" s="74">
        <f t="shared" si="13"/>
        <v>0</v>
      </c>
      <c r="N266" s="48">
        <f t="shared" si="14"/>
        <v>0</v>
      </c>
    </row>
    <row r="267" spans="1:14" ht="15" customHeight="1" x14ac:dyDescent="0.25">
      <c r="A267" s="50">
        <v>4074</v>
      </c>
      <c r="B267" s="51" t="s">
        <v>266</v>
      </c>
      <c r="C267" s="45">
        <v>1669</v>
      </c>
      <c r="D267" s="76">
        <v>178.48598522259749</v>
      </c>
      <c r="E267" s="76">
        <v>9.3508742320497529</v>
      </c>
      <c r="F267" s="45">
        <v>0</v>
      </c>
      <c r="G267" s="45">
        <v>0</v>
      </c>
      <c r="H267" s="45">
        <v>0</v>
      </c>
      <c r="I267" s="83">
        <v>0</v>
      </c>
      <c r="J267" s="79">
        <v>0</v>
      </c>
      <c r="K267" s="84">
        <f t="shared" si="12"/>
        <v>0</v>
      </c>
      <c r="L267" s="48">
        <v>0</v>
      </c>
      <c r="M267" s="74">
        <f t="shared" si="13"/>
        <v>0</v>
      </c>
      <c r="N267" s="48">
        <f t="shared" si="14"/>
        <v>0</v>
      </c>
    </row>
    <row r="268" spans="1:14" ht="15" customHeight="1" x14ac:dyDescent="0.25">
      <c r="A268" s="50">
        <v>4088</v>
      </c>
      <c r="B268" s="51" t="s">
        <v>267</v>
      </c>
      <c r="C268" s="45">
        <v>1212</v>
      </c>
      <c r="D268" s="76">
        <v>97.498406575667019</v>
      </c>
      <c r="E268" s="76">
        <v>12.430972387834721</v>
      </c>
      <c r="F268" s="45">
        <v>0</v>
      </c>
      <c r="G268" s="45">
        <v>0</v>
      </c>
      <c r="H268" s="45">
        <v>0</v>
      </c>
      <c r="I268" s="83">
        <v>0</v>
      </c>
      <c r="J268" s="79">
        <v>0</v>
      </c>
      <c r="K268" s="84">
        <f t="shared" si="12"/>
        <v>0</v>
      </c>
      <c r="L268" s="48">
        <v>0</v>
      </c>
      <c r="M268" s="74">
        <f t="shared" si="13"/>
        <v>0</v>
      </c>
      <c r="N268" s="48">
        <f t="shared" si="14"/>
        <v>0</v>
      </c>
    </row>
    <row r="269" spans="1:14" ht="15" customHeight="1" x14ac:dyDescent="0.25">
      <c r="A269" s="50">
        <v>4095</v>
      </c>
      <c r="B269" s="51" t="s">
        <v>268</v>
      </c>
      <c r="C269" s="45">
        <v>2691</v>
      </c>
      <c r="D269" s="76">
        <v>14.192316912063852</v>
      </c>
      <c r="E269" s="76">
        <v>189.60963292135744</v>
      </c>
      <c r="F269" s="45">
        <v>0</v>
      </c>
      <c r="G269" s="45">
        <v>0</v>
      </c>
      <c r="H269" s="45">
        <v>0</v>
      </c>
      <c r="I269" s="83">
        <v>0</v>
      </c>
      <c r="J269" s="79">
        <v>0</v>
      </c>
      <c r="K269" s="84">
        <f t="shared" si="12"/>
        <v>0</v>
      </c>
      <c r="L269" s="48">
        <v>0</v>
      </c>
      <c r="M269" s="74">
        <f t="shared" si="13"/>
        <v>0</v>
      </c>
      <c r="N269" s="48">
        <f t="shared" si="14"/>
        <v>0</v>
      </c>
    </row>
    <row r="270" spans="1:14" ht="15" customHeight="1" x14ac:dyDescent="0.25">
      <c r="A270" s="50">
        <v>4137</v>
      </c>
      <c r="B270" s="51" t="s">
        <v>269</v>
      </c>
      <c r="C270" s="45">
        <v>938</v>
      </c>
      <c r="D270" s="76">
        <v>40.839933311336338</v>
      </c>
      <c r="E270" s="76">
        <v>22.967716250888937</v>
      </c>
      <c r="F270" s="45">
        <v>0</v>
      </c>
      <c r="G270" s="45">
        <v>0</v>
      </c>
      <c r="H270" s="45">
        <v>0</v>
      </c>
      <c r="I270" s="83">
        <v>0</v>
      </c>
      <c r="J270" s="79">
        <v>0</v>
      </c>
      <c r="K270" s="84">
        <f t="shared" si="12"/>
        <v>0</v>
      </c>
      <c r="L270" s="48">
        <v>0</v>
      </c>
      <c r="M270" s="74">
        <f t="shared" si="13"/>
        <v>0</v>
      </c>
      <c r="N270" s="48">
        <f t="shared" si="14"/>
        <v>0</v>
      </c>
    </row>
    <row r="271" spans="1:14" ht="15" customHeight="1" x14ac:dyDescent="0.25">
      <c r="A271" s="50">
        <v>4144</v>
      </c>
      <c r="B271" s="51" t="s">
        <v>270</v>
      </c>
      <c r="C271" s="45">
        <v>3828</v>
      </c>
      <c r="D271" s="76">
        <v>88.666938129585162</v>
      </c>
      <c r="E271" s="76">
        <v>43.172800152469975</v>
      </c>
      <c r="F271" s="45">
        <v>0</v>
      </c>
      <c r="G271" s="45">
        <v>0</v>
      </c>
      <c r="H271" s="45">
        <v>0</v>
      </c>
      <c r="I271" s="83">
        <v>0</v>
      </c>
      <c r="J271" s="79">
        <v>0</v>
      </c>
      <c r="K271" s="84">
        <f t="shared" si="12"/>
        <v>0</v>
      </c>
      <c r="L271" s="48">
        <v>0</v>
      </c>
      <c r="M271" s="74">
        <f t="shared" si="13"/>
        <v>0</v>
      </c>
      <c r="N271" s="48">
        <f t="shared" si="14"/>
        <v>0</v>
      </c>
    </row>
    <row r="272" spans="1:14" ht="15" customHeight="1" x14ac:dyDescent="0.25">
      <c r="A272" s="50">
        <v>4165</v>
      </c>
      <c r="B272" s="51" t="s">
        <v>272</v>
      </c>
      <c r="C272" s="45">
        <v>1473</v>
      </c>
      <c r="D272" s="76">
        <v>112.9763822006998</v>
      </c>
      <c r="E272" s="76">
        <v>13.038123290080676</v>
      </c>
      <c r="F272" s="45">
        <v>0</v>
      </c>
      <c r="G272" s="45">
        <v>0</v>
      </c>
      <c r="H272" s="45">
        <v>0</v>
      </c>
      <c r="I272" s="83">
        <v>0</v>
      </c>
      <c r="J272" s="79">
        <v>0</v>
      </c>
      <c r="K272" s="84">
        <f t="shared" si="12"/>
        <v>0</v>
      </c>
      <c r="L272" s="48">
        <v>0</v>
      </c>
      <c r="M272" s="74">
        <f t="shared" si="13"/>
        <v>0</v>
      </c>
      <c r="N272" s="48">
        <f t="shared" si="14"/>
        <v>0</v>
      </c>
    </row>
    <row r="273" spans="1:14" ht="15" customHeight="1" x14ac:dyDescent="0.25">
      <c r="A273" s="50">
        <v>4179</v>
      </c>
      <c r="B273" s="51" t="s">
        <v>273</v>
      </c>
      <c r="C273" s="45">
        <v>9325</v>
      </c>
      <c r="D273" s="76">
        <v>105.45450744780511</v>
      </c>
      <c r="E273" s="76">
        <v>88.426756007707155</v>
      </c>
      <c r="F273" s="45">
        <v>0</v>
      </c>
      <c r="G273" s="45">
        <v>0</v>
      </c>
      <c r="H273" s="45">
        <v>0</v>
      </c>
      <c r="I273" s="83">
        <v>0</v>
      </c>
      <c r="J273" s="79">
        <v>0</v>
      </c>
      <c r="K273" s="84">
        <f t="shared" si="12"/>
        <v>0</v>
      </c>
      <c r="L273" s="48">
        <v>0</v>
      </c>
      <c r="M273" s="74">
        <f t="shared" si="13"/>
        <v>0</v>
      </c>
      <c r="N273" s="48">
        <f t="shared" si="14"/>
        <v>0</v>
      </c>
    </row>
    <row r="274" spans="1:14" ht="15" customHeight="1" x14ac:dyDescent="0.25">
      <c r="A274" s="50">
        <v>4186</v>
      </c>
      <c r="B274" s="51" t="s">
        <v>274</v>
      </c>
      <c r="C274" s="45">
        <v>837</v>
      </c>
      <c r="D274" s="76">
        <v>288.18583057341891</v>
      </c>
      <c r="E274" s="76">
        <v>2.904375965794626</v>
      </c>
      <c r="F274" s="45">
        <v>0</v>
      </c>
      <c r="G274" s="45">
        <v>83700</v>
      </c>
      <c r="H274" s="45">
        <v>0</v>
      </c>
      <c r="I274" s="83">
        <v>83700</v>
      </c>
      <c r="J274" s="79">
        <v>80989.292795769987</v>
      </c>
      <c r="K274" s="84">
        <f t="shared" si="12"/>
        <v>80989</v>
      </c>
      <c r="L274" s="48">
        <v>76666</v>
      </c>
      <c r="M274" s="74">
        <f t="shared" si="13"/>
        <v>4323</v>
      </c>
      <c r="N274" s="48">
        <f t="shared" si="14"/>
        <v>80989</v>
      </c>
    </row>
    <row r="275" spans="1:14" ht="15" customHeight="1" x14ac:dyDescent="0.25">
      <c r="A275" s="50">
        <v>4207</v>
      </c>
      <c r="B275" s="51" t="s">
        <v>275</v>
      </c>
      <c r="C275" s="45">
        <v>484</v>
      </c>
      <c r="D275" s="76">
        <v>157.89790048234812</v>
      </c>
      <c r="E275" s="76">
        <v>3.0652719163552642</v>
      </c>
      <c r="F275" s="45">
        <v>193600</v>
      </c>
      <c r="G275" s="45">
        <v>0</v>
      </c>
      <c r="H275" s="45">
        <v>0</v>
      </c>
      <c r="I275" s="83">
        <v>193600</v>
      </c>
      <c r="J275" s="79">
        <v>187330.07270323861</v>
      </c>
      <c r="K275" s="84">
        <f t="shared" si="12"/>
        <v>187330</v>
      </c>
      <c r="L275" s="48">
        <v>177968</v>
      </c>
      <c r="M275" s="74">
        <f t="shared" si="13"/>
        <v>9362</v>
      </c>
      <c r="N275" s="48">
        <f t="shared" si="14"/>
        <v>187330</v>
      </c>
    </row>
    <row r="276" spans="1:14" ht="15" customHeight="1" x14ac:dyDescent="0.25">
      <c r="A276" s="50">
        <v>4221</v>
      </c>
      <c r="B276" s="51" t="s">
        <v>276</v>
      </c>
      <c r="C276" s="45">
        <v>963</v>
      </c>
      <c r="D276" s="76">
        <v>80.500652340036282</v>
      </c>
      <c r="E276" s="76">
        <v>11.962635978802629</v>
      </c>
      <c r="F276" s="45">
        <v>0</v>
      </c>
      <c r="G276" s="45">
        <v>0</v>
      </c>
      <c r="H276" s="45">
        <v>0</v>
      </c>
      <c r="I276" s="83">
        <v>0</v>
      </c>
      <c r="J276" s="79">
        <v>0</v>
      </c>
      <c r="K276" s="84">
        <f t="shared" si="12"/>
        <v>0</v>
      </c>
      <c r="L276" s="48">
        <v>0</v>
      </c>
      <c r="M276" s="74">
        <f t="shared" si="13"/>
        <v>0</v>
      </c>
      <c r="N276" s="48">
        <f t="shared" si="14"/>
        <v>0</v>
      </c>
    </row>
    <row r="277" spans="1:14" ht="15" customHeight="1" x14ac:dyDescent="0.25">
      <c r="A277" s="50">
        <v>4228</v>
      </c>
      <c r="B277" s="51" t="s">
        <v>277</v>
      </c>
      <c r="C277" s="45">
        <v>854</v>
      </c>
      <c r="D277" s="76">
        <v>92.391129879476722</v>
      </c>
      <c r="E277" s="76">
        <v>9.2433115723775021</v>
      </c>
      <c r="F277" s="45">
        <v>0</v>
      </c>
      <c r="G277" s="45">
        <v>85400</v>
      </c>
      <c r="H277" s="45">
        <v>0</v>
      </c>
      <c r="I277" s="83">
        <v>85400</v>
      </c>
      <c r="J277" s="79">
        <v>82634.236615994712</v>
      </c>
      <c r="K277" s="84">
        <f t="shared" si="12"/>
        <v>82634</v>
      </c>
      <c r="L277" s="48">
        <v>78505</v>
      </c>
      <c r="M277" s="74">
        <f t="shared" si="13"/>
        <v>4129</v>
      </c>
      <c r="N277" s="48">
        <f t="shared" si="14"/>
        <v>82634</v>
      </c>
    </row>
    <row r="278" spans="1:14" ht="15" customHeight="1" x14ac:dyDescent="0.25">
      <c r="A278" s="50">
        <v>4235</v>
      </c>
      <c r="B278" s="51" t="s">
        <v>278</v>
      </c>
      <c r="C278" s="45">
        <v>167</v>
      </c>
      <c r="D278" s="76">
        <v>36.925360155136907</v>
      </c>
      <c r="E278" s="76">
        <v>4.5226369979432048</v>
      </c>
      <c r="F278" s="45">
        <v>66800</v>
      </c>
      <c r="G278" s="45">
        <v>0</v>
      </c>
      <c r="H278" s="45">
        <v>0</v>
      </c>
      <c r="I278" s="83">
        <v>66800</v>
      </c>
      <c r="J278" s="79">
        <v>64636.615994712491</v>
      </c>
      <c r="K278" s="84">
        <f t="shared" si="12"/>
        <v>64637</v>
      </c>
      <c r="L278" s="48">
        <v>61406</v>
      </c>
      <c r="M278" s="74">
        <f t="shared" si="13"/>
        <v>3231</v>
      </c>
      <c r="N278" s="48">
        <f t="shared" si="14"/>
        <v>64637</v>
      </c>
    </row>
    <row r="279" spans="1:14" ht="15" customHeight="1" x14ac:dyDescent="0.25">
      <c r="A279" s="50">
        <v>4151</v>
      </c>
      <c r="B279" s="51" t="s">
        <v>271</v>
      </c>
      <c r="C279" s="45">
        <v>845</v>
      </c>
      <c r="D279" s="76">
        <v>124.59616263561799</v>
      </c>
      <c r="E279" s="76">
        <v>6.7819103102814342</v>
      </c>
      <c r="F279" s="45">
        <v>0</v>
      </c>
      <c r="G279" s="45">
        <v>84500</v>
      </c>
      <c r="H279" s="45">
        <v>0</v>
      </c>
      <c r="I279" s="83">
        <v>84500</v>
      </c>
      <c r="J279" s="79">
        <v>81763.384005287502</v>
      </c>
      <c r="K279" s="84">
        <f t="shared" si="12"/>
        <v>81763</v>
      </c>
      <c r="L279" s="48">
        <v>77678</v>
      </c>
      <c r="M279" s="74">
        <f t="shared" si="13"/>
        <v>4085</v>
      </c>
      <c r="N279" s="48">
        <f t="shared" si="14"/>
        <v>81763</v>
      </c>
    </row>
    <row r="280" spans="1:14" ht="15" customHeight="1" x14ac:dyDescent="0.25">
      <c r="A280" s="50">
        <v>490</v>
      </c>
      <c r="B280" s="51" t="s">
        <v>37</v>
      </c>
      <c r="C280" s="45">
        <v>427</v>
      </c>
      <c r="D280" s="76">
        <v>114.8243596304617</v>
      </c>
      <c r="E280" s="76">
        <v>3.7187231121881332</v>
      </c>
      <c r="F280" s="45">
        <v>170800</v>
      </c>
      <c r="G280" s="45">
        <v>0</v>
      </c>
      <c r="H280" s="45">
        <v>0</v>
      </c>
      <c r="I280" s="83">
        <v>170800</v>
      </c>
      <c r="J280" s="79">
        <v>165268.47323198942</v>
      </c>
      <c r="K280" s="84">
        <f t="shared" si="12"/>
        <v>165268</v>
      </c>
      <c r="L280" s="48">
        <v>157009</v>
      </c>
      <c r="M280" s="74">
        <f t="shared" si="13"/>
        <v>8259</v>
      </c>
      <c r="N280" s="48">
        <f t="shared" si="14"/>
        <v>165268</v>
      </c>
    </row>
    <row r="281" spans="1:14" ht="15" customHeight="1" x14ac:dyDescent="0.25">
      <c r="A281" s="50">
        <v>4270</v>
      </c>
      <c r="B281" s="51" t="s">
        <v>280</v>
      </c>
      <c r="C281" s="45">
        <v>237</v>
      </c>
      <c r="D281" s="76">
        <v>81.148871055284701</v>
      </c>
      <c r="E281" s="76">
        <v>2.9205581903725784</v>
      </c>
      <c r="F281" s="45">
        <v>94800</v>
      </c>
      <c r="G281" s="45">
        <v>0</v>
      </c>
      <c r="H281" s="45">
        <v>0</v>
      </c>
      <c r="I281" s="83">
        <v>94800</v>
      </c>
      <c r="J281" s="79">
        <v>91729.808327825507</v>
      </c>
      <c r="K281" s="84">
        <f t="shared" si="12"/>
        <v>91730</v>
      </c>
      <c r="L281" s="48">
        <v>87145</v>
      </c>
      <c r="M281" s="74">
        <f t="shared" si="13"/>
        <v>4585</v>
      </c>
      <c r="N281" s="48">
        <f t="shared" si="14"/>
        <v>91730</v>
      </c>
    </row>
    <row r="282" spans="1:14" ht="15" customHeight="1" x14ac:dyDescent="0.25">
      <c r="A282" s="50">
        <v>4305</v>
      </c>
      <c r="B282" s="51" t="s">
        <v>281</v>
      </c>
      <c r="C282" s="45">
        <v>976</v>
      </c>
      <c r="D282" s="76">
        <v>88.227611830811682</v>
      </c>
      <c r="E282" s="76">
        <v>11.062296482325866</v>
      </c>
      <c r="F282" s="45">
        <v>0</v>
      </c>
      <c r="G282" s="45">
        <v>0</v>
      </c>
      <c r="H282" s="45">
        <v>0</v>
      </c>
      <c r="I282" s="83">
        <v>0</v>
      </c>
      <c r="J282" s="79">
        <v>0</v>
      </c>
      <c r="K282" s="84">
        <f t="shared" si="12"/>
        <v>0</v>
      </c>
      <c r="L282" s="48">
        <v>0</v>
      </c>
      <c r="M282" s="74">
        <f t="shared" si="13"/>
        <v>0</v>
      </c>
      <c r="N282" s="48">
        <f t="shared" si="14"/>
        <v>0</v>
      </c>
    </row>
    <row r="283" spans="1:14" ht="15" customHeight="1" x14ac:dyDescent="0.25">
      <c r="A283" s="50">
        <v>4312</v>
      </c>
      <c r="B283" s="51" t="s">
        <v>282</v>
      </c>
      <c r="C283" s="45">
        <v>2704</v>
      </c>
      <c r="D283" s="76">
        <v>15.818812013109499</v>
      </c>
      <c r="E283" s="76">
        <v>170.93571867211762</v>
      </c>
      <c r="F283" s="45">
        <v>0</v>
      </c>
      <c r="G283" s="45">
        <v>0</v>
      </c>
      <c r="H283" s="45">
        <v>0</v>
      </c>
      <c r="I283" s="83">
        <v>0</v>
      </c>
      <c r="J283" s="79">
        <v>0</v>
      </c>
      <c r="K283" s="84">
        <f t="shared" si="12"/>
        <v>0</v>
      </c>
      <c r="L283" s="48">
        <v>0</v>
      </c>
      <c r="M283" s="74">
        <f t="shared" si="13"/>
        <v>0</v>
      </c>
      <c r="N283" s="48">
        <f t="shared" si="14"/>
        <v>0</v>
      </c>
    </row>
    <row r="284" spans="1:14" ht="15" customHeight="1" x14ac:dyDescent="0.25">
      <c r="A284" s="50">
        <v>4330</v>
      </c>
      <c r="B284" s="51" t="s">
        <v>283</v>
      </c>
      <c r="C284" s="45">
        <v>104</v>
      </c>
      <c r="D284" s="76">
        <v>108.28333490689204</v>
      </c>
      <c r="E284" s="76">
        <v>0.96044326755751397</v>
      </c>
      <c r="F284" s="45">
        <v>41600</v>
      </c>
      <c r="G284" s="45">
        <v>0</v>
      </c>
      <c r="H284" s="45">
        <v>0</v>
      </c>
      <c r="I284" s="83">
        <v>41600</v>
      </c>
      <c r="J284" s="79">
        <v>40252.742894910771</v>
      </c>
      <c r="K284" s="84">
        <f t="shared" si="12"/>
        <v>40253</v>
      </c>
      <c r="L284" s="48">
        <v>38241</v>
      </c>
      <c r="M284" s="74">
        <f t="shared" si="13"/>
        <v>2012</v>
      </c>
      <c r="N284" s="48">
        <f t="shared" si="14"/>
        <v>40253</v>
      </c>
    </row>
    <row r="285" spans="1:14" ht="15" customHeight="1" x14ac:dyDescent="0.25">
      <c r="A285" s="50">
        <v>4347</v>
      </c>
      <c r="B285" s="51" t="s">
        <v>284</v>
      </c>
      <c r="C285" s="45">
        <v>745</v>
      </c>
      <c r="D285" s="76">
        <v>586.3323642268457</v>
      </c>
      <c r="E285" s="76">
        <v>1.2706104002673941</v>
      </c>
      <c r="F285" s="45">
        <v>298000</v>
      </c>
      <c r="G285" s="45">
        <v>0</v>
      </c>
      <c r="H285" s="45">
        <v>0</v>
      </c>
      <c r="I285" s="83">
        <v>298000</v>
      </c>
      <c r="J285" s="79">
        <v>288348.97554527427</v>
      </c>
      <c r="K285" s="84">
        <f t="shared" si="12"/>
        <v>288349</v>
      </c>
      <c r="L285" s="48">
        <v>273942</v>
      </c>
      <c r="M285" s="74">
        <f t="shared" si="13"/>
        <v>14407</v>
      </c>
      <c r="N285" s="48">
        <f t="shared" si="14"/>
        <v>288349</v>
      </c>
    </row>
    <row r="286" spans="1:14" ht="15" customHeight="1" x14ac:dyDescent="0.25">
      <c r="A286" s="50">
        <v>4368</v>
      </c>
      <c r="B286" s="51" t="s">
        <v>285</v>
      </c>
      <c r="C286" s="45">
        <v>536</v>
      </c>
      <c r="D286" s="76">
        <v>367.12189183385266</v>
      </c>
      <c r="E286" s="76">
        <v>1.4600055510788663</v>
      </c>
      <c r="F286" s="45">
        <v>214400</v>
      </c>
      <c r="G286" s="45">
        <v>0</v>
      </c>
      <c r="H286" s="45">
        <v>0</v>
      </c>
      <c r="I286" s="83">
        <v>214400</v>
      </c>
      <c r="J286" s="79">
        <v>207456.44415069398</v>
      </c>
      <c r="K286" s="84">
        <f t="shared" si="12"/>
        <v>207456</v>
      </c>
      <c r="L286" s="48">
        <v>197089</v>
      </c>
      <c r="M286" s="74">
        <f t="shared" si="13"/>
        <v>10367</v>
      </c>
      <c r="N286" s="48">
        <f t="shared" si="14"/>
        <v>207456</v>
      </c>
    </row>
    <row r="287" spans="1:14" ht="15" customHeight="1" x14ac:dyDescent="0.25">
      <c r="A287" s="50">
        <v>4389</v>
      </c>
      <c r="B287" s="51" t="s">
        <v>287</v>
      </c>
      <c r="C287" s="45">
        <v>1542</v>
      </c>
      <c r="D287" s="76">
        <v>146.4678076444454</v>
      </c>
      <c r="E287" s="76">
        <v>10.527910704741666</v>
      </c>
      <c r="F287" s="45">
        <v>0</v>
      </c>
      <c r="G287" s="45">
        <v>0</v>
      </c>
      <c r="H287" s="45">
        <v>0</v>
      </c>
      <c r="I287" s="83">
        <v>0</v>
      </c>
      <c r="J287" s="79">
        <v>0</v>
      </c>
      <c r="K287" s="84">
        <f t="shared" si="12"/>
        <v>0</v>
      </c>
      <c r="L287" s="48">
        <v>0</v>
      </c>
      <c r="M287" s="74">
        <f t="shared" si="13"/>
        <v>0</v>
      </c>
      <c r="N287" s="48">
        <f t="shared" si="14"/>
        <v>0</v>
      </c>
    </row>
    <row r="288" spans="1:14" ht="15" customHeight="1" x14ac:dyDescent="0.25">
      <c r="A288" s="50">
        <v>4459</v>
      </c>
      <c r="B288" s="51" t="s">
        <v>288</v>
      </c>
      <c r="C288" s="45">
        <v>256</v>
      </c>
      <c r="D288" s="76">
        <v>82.850243789198359</v>
      </c>
      <c r="E288" s="76">
        <v>3.0899124527787585</v>
      </c>
      <c r="F288" s="45">
        <v>102400</v>
      </c>
      <c r="G288" s="45">
        <v>0</v>
      </c>
      <c r="H288" s="45">
        <v>0</v>
      </c>
      <c r="I288" s="83">
        <v>102400</v>
      </c>
      <c r="J288" s="79">
        <v>99083.674818241896</v>
      </c>
      <c r="K288" s="84">
        <f t="shared" si="12"/>
        <v>99084</v>
      </c>
      <c r="L288" s="48">
        <v>94132</v>
      </c>
      <c r="M288" s="74">
        <f t="shared" si="13"/>
        <v>4952</v>
      </c>
      <c r="N288" s="48">
        <f t="shared" si="14"/>
        <v>99084</v>
      </c>
    </row>
    <row r="289" spans="1:14" ht="15" customHeight="1" x14ac:dyDescent="0.25">
      <c r="A289" s="50">
        <v>4473</v>
      </c>
      <c r="B289" s="51" t="s">
        <v>289</v>
      </c>
      <c r="C289" s="45">
        <v>2110</v>
      </c>
      <c r="D289" s="76">
        <v>125.6517242692077</v>
      </c>
      <c r="E289" s="76">
        <v>16.792447634696551</v>
      </c>
      <c r="F289" s="45">
        <v>0</v>
      </c>
      <c r="G289" s="45">
        <v>0</v>
      </c>
      <c r="H289" s="45">
        <v>0</v>
      </c>
      <c r="I289" s="83">
        <v>0</v>
      </c>
      <c r="J289" s="79">
        <v>0</v>
      </c>
      <c r="K289" s="84">
        <f t="shared" si="12"/>
        <v>0</v>
      </c>
      <c r="L289" s="48">
        <v>0</v>
      </c>
      <c r="M289" s="74">
        <f t="shared" si="13"/>
        <v>0</v>
      </c>
      <c r="N289" s="48">
        <f t="shared" si="14"/>
        <v>0</v>
      </c>
    </row>
    <row r="290" spans="1:14" ht="15" customHeight="1" x14ac:dyDescent="0.25">
      <c r="A290" s="50">
        <v>4508</v>
      </c>
      <c r="B290" s="51" t="s">
        <v>291</v>
      </c>
      <c r="C290" s="45">
        <v>419</v>
      </c>
      <c r="D290" s="76">
        <v>60.940648147126659</v>
      </c>
      <c r="E290" s="76">
        <v>6.8755422323114193</v>
      </c>
      <c r="F290" s="45">
        <v>167600</v>
      </c>
      <c r="G290" s="45">
        <v>0</v>
      </c>
      <c r="H290" s="45">
        <v>0</v>
      </c>
      <c r="I290" s="83">
        <v>167600</v>
      </c>
      <c r="J290" s="79">
        <v>162172.10839391936</v>
      </c>
      <c r="K290" s="84">
        <f t="shared" si="12"/>
        <v>162172</v>
      </c>
      <c r="L290" s="48">
        <v>154068</v>
      </c>
      <c r="M290" s="74">
        <f t="shared" si="13"/>
        <v>8104</v>
      </c>
      <c r="N290" s="48">
        <f t="shared" si="14"/>
        <v>162172</v>
      </c>
    </row>
    <row r="291" spans="1:14" ht="15" customHeight="1" x14ac:dyDescent="0.25">
      <c r="A291" s="50">
        <v>4515</v>
      </c>
      <c r="B291" s="51" t="s">
        <v>292</v>
      </c>
      <c r="C291" s="45">
        <v>2489</v>
      </c>
      <c r="D291" s="76">
        <v>31.121358610048016</v>
      </c>
      <c r="E291" s="76">
        <v>79.977228217677734</v>
      </c>
      <c r="F291" s="45">
        <v>0</v>
      </c>
      <c r="G291" s="45">
        <v>0</v>
      </c>
      <c r="H291" s="45">
        <v>0</v>
      </c>
      <c r="I291" s="83">
        <v>0</v>
      </c>
      <c r="J291" s="79">
        <v>0</v>
      </c>
      <c r="K291" s="84">
        <f t="shared" si="12"/>
        <v>0</v>
      </c>
      <c r="L291" s="48">
        <v>0</v>
      </c>
      <c r="M291" s="74">
        <f t="shared" si="13"/>
        <v>0</v>
      </c>
      <c r="N291" s="48">
        <f t="shared" si="14"/>
        <v>0</v>
      </c>
    </row>
    <row r="292" spans="1:14" ht="15" customHeight="1" x14ac:dyDescent="0.25">
      <c r="A292" s="50">
        <v>4501</v>
      </c>
      <c r="B292" s="51" t="s">
        <v>290</v>
      </c>
      <c r="C292" s="45">
        <v>2107</v>
      </c>
      <c r="D292" s="76">
        <v>210.92338499484237</v>
      </c>
      <c r="E292" s="76">
        <v>9.9894091878504678</v>
      </c>
      <c r="F292" s="45">
        <v>0</v>
      </c>
      <c r="G292" s="45">
        <v>0</v>
      </c>
      <c r="H292" s="45">
        <v>0</v>
      </c>
      <c r="I292" s="83">
        <v>0</v>
      </c>
      <c r="J292" s="79">
        <v>0</v>
      </c>
      <c r="K292" s="84">
        <f t="shared" si="12"/>
        <v>0</v>
      </c>
      <c r="L292" s="48">
        <v>0</v>
      </c>
      <c r="M292" s="74">
        <f t="shared" si="13"/>
        <v>0</v>
      </c>
      <c r="N292" s="48">
        <f t="shared" si="14"/>
        <v>0</v>
      </c>
    </row>
    <row r="293" spans="1:14" ht="15" customHeight="1" x14ac:dyDescent="0.25">
      <c r="A293" s="50">
        <v>4529</v>
      </c>
      <c r="B293" s="51" t="s">
        <v>294</v>
      </c>
      <c r="C293" s="45">
        <v>294</v>
      </c>
      <c r="D293" s="76">
        <v>64.965033098103234</v>
      </c>
      <c r="E293" s="76">
        <v>4.5255114325275985</v>
      </c>
      <c r="F293" s="45">
        <v>117600</v>
      </c>
      <c r="G293" s="45">
        <v>0</v>
      </c>
      <c r="H293" s="45">
        <v>0</v>
      </c>
      <c r="I293" s="83">
        <v>117600</v>
      </c>
      <c r="J293" s="79">
        <v>113791.40779907469</v>
      </c>
      <c r="K293" s="84">
        <f t="shared" si="12"/>
        <v>113791</v>
      </c>
      <c r="L293" s="48">
        <v>108105</v>
      </c>
      <c r="M293" s="74">
        <f t="shared" si="13"/>
        <v>5686</v>
      </c>
      <c r="N293" s="48">
        <f t="shared" si="14"/>
        <v>113791</v>
      </c>
    </row>
    <row r="294" spans="1:14" ht="15" customHeight="1" x14ac:dyDescent="0.25">
      <c r="A294" s="50">
        <v>4536</v>
      </c>
      <c r="B294" s="51" t="s">
        <v>295</v>
      </c>
      <c r="C294" s="45">
        <v>1043</v>
      </c>
      <c r="D294" s="76">
        <v>99.660066675886156</v>
      </c>
      <c r="E294" s="76">
        <v>10.465575980317553</v>
      </c>
      <c r="F294" s="45">
        <v>0</v>
      </c>
      <c r="G294" s="45">
        <v>0</v>
      </c>
      <c r="H294" s="45">
        <v>0</v>
      </c>
      <c r="I294" s="83">
        <v>0</v>
      </c>
      <c r="J294" s="79">
        <v>0</v>
      </c>
      <c r="K294" s="84">
        <f t="shared" si="12"/>
        <v>0</v>
      </c>
      <c r="L294" s="48">
        <v>0</v>
      </c>
      <c r="M294" s="74">
        <f t="shared" si="13"/>
        <v>0</v>
      </c>
      <c r="N294" s="48">
        <f t="shared" si="14"/>
        <v>0</v>
      </c>
    </row>
    <row r="295" spans="1:14" ht="15" customHeight="1" x14ac:dyDescent="0.25">
      <c r="A295" s="50">
        <v>4543</v>
      </c>
      <c r="B295" s="51" t="s">
        <v>296</v>
      </c>
      <c r="C295" s="45">
        <v>985</v>
      </c>
      <c r="D295" s="76">
        <v>90.937465967774003</v>
      </c>
      <c r="E295" s="76">
        <v>10.831619173873392</v>
      </c>
      <c r="F295" s="45">
        <v>0</v>
      </c>
      <c r="G295" s="45">
        <v>0</v>
      </c>
      <c r="H295" s="45">
        <v>0</v>
      </c>
      <c r="I295" s="83">
        <v>0</v>
      </c>
      <c r="J295" s="79">
        <v>0</v>
      </c>
      <c r="K295" s="84">
        <f t="shared" si="12"/>
        <v>0</v>
      </c>
      <c r="L295" s="48">
        <v>0</v>
      </c>
      <c r="M295" s="74">
        <f t="shared" si="13"/>
        <v>0</v>
      </c>
      <c r="N295" s="48">
        <f t="shared" si="14"/>
        <v>0</v>
      </c>
    </row>
    <row r="296" spans="1:14" ht="15" customHeight="1" x14ac:dyDescent="0.25">
      <c r="A296" s="50">
        <v>4557</v>
      </c>
      <c r="B296" s="51" t="s">
        <v>297</v>
      </c>
      <c r="C296" s="45">
        <v>311</v>
      </c>
      <c r="D296" s="76">
        <v>88.635998589424517</v>
      </c>
      <c r="E296" s="76">
        <v>3.5087323993561523</v>
      </c>
      <c r="F296" s="45">
        <v>124400</v>
      </c>
      <c r="G296" s="45">
        <v>0</v>
      </c>
      <c r="H296" s="45">
        <v>0</v>
      </c>
      <c r="I296" s="83">
        <v>124400</v>
      </c>
      <c r="J296" s="79">
        <v>120371.18307997356</v>
      </c>
      <c r="K296" s="84">
        <f t="shared" si="12"/>
        <v>120371</v>
      </c>
      <c r="L296" s="48">
        <v>114356</v>
      </c>
      <c r="M296" s="74">
        <f t="shared" si="13"/>
        <v>6015</v>
      </c>
      <c r="N296" s="48">
        <f t="shared" si="14"/>
        <v>120371</v>
      </c>
    </row>
    <row r="297" spans="1:14" ht="15" customHeight="1" x14ac:dyDescent="0.25">
      <c r="A297" s="50">
        <v>4571</v>
      </c>
      <c r="B297" s="51" t="s">
        <v>298</v>
      </c>
      <c r="C297" s="45">
        <v>358</v>
      </c>
      <c r="D297" s="76">
        <v>418.53284164441379</v>
      </c>
      <c r="E297" s="76">
        <v>0.85536895645612776</v>
      </c>
      <c r="F297" s="45">
        <v>143200</v>
      </c>
      <c r="G297" s="45">
        <v>0</v>
      </c>
      <c r="H297" s="45">
        <v>0</v>
      </c>
      <c r="I297" s="83">
        <v>143200</v>
      </c>
      <c r="J297" s="79">
        <v>138562.32650363515</v>
      </c>
      <c r="K297" s="84">
        <f t="shared" si="12"/>
        <v>138562</v>
      </c>
      <c r="L297" s="48">
        <v>131638</v>
      </c>
      <c r="M297" s="74">
        <f t="shared" si="13"/>
        <v>6924</v>
      </c>
      <c r="N297" s="48">
        <f t="shared" si="14"/>
        <v>138562</v>
      </c>
    </row>
    <row r="298" spans="1:14" ht="15" customHeight="1" x14ac:dyDescent="0.25">
      <c r="A298" s="50">
        <v>4578</v>
      </c>
      <c r="B298" s="51" t="s">
        <v>299</v>
      </c>
      <c r="C298" s="45">
        <v>1360</v>
      </c>
      <c r="D298" s="76">
        <v>73.011018909701946</v>
      </c>
      <c r="E298" s="76">
        <v>18.627325303897091</v>
      </c>
      <c r="F298" s="45">
        <v>0</v>
      </c>
      <c r="G298" s="45">
        <v>0</v>
      </c>
      <c r="H298" s="45">
        <v>0</v>
      </c>
      <c r="I298" s="83">
        <v>0</v>
      </c>
      <c r="J298" s="79">
        <v>0</v>
      </c>
      <c r="K298" s="84">
        <f t="shared" si="12"/>
        <v>0</v>
      </c>
      <c r="L298" s="48">
        <v>0</v>
      </c>
      <c r="M298" s="74">
        <f t="shared" si="13"/>
        <v>0</v>
      </c>
      <c r="N298" s="48">
        <f t="shared" si="14"/>
        <v>0</v>
      </c>
    </row>
    <row r="299" spans="1:14" ht="15" customHeight="1" x14ac:dyDescent="0.25">
      <c r="A299" s="50">
        <v>4606</v>
      </c>
      <c r="B299" s="51" t="s">
        <v>300</v>
      </c>
      <c r="C299" s="45">
        <v>357</v>
      </c>
      <c r="D299" s="76">
        <v>90.600574413311449</v>
      </c>
      <c r="E299" s="76">
        <v>3.9403723686275871</v>
      </c>
      <c r="F299" s="45">
        <v>142800</v>
      </c>
      <c r="G299" s="45">
        <v>0</v>
      </c>
      <c r="H299" s="45">
        <v>0</v>
      </c>
      <c r="I299" s="83">
        <v>142800</v>
      </c>
      <c r="J299" s="79">
        <v>138175.2808988764</v>
      </c>
      <c r="K299" s="84">
        <f t="shared" si="12"/>
        <v>138175</v>
      </c>
      <c r="L299" s="48">
        <v>131270</v>
      </c>
      <c r="M299" s="74">
        <f t="shared" si="13"/>
        <v>6905</v>
      </c>
      <c r="N299" s="48">
        <f t="shared" si="14"/>
        <v>138175</v>
      </c>
    </row>
    <row r="300" spans="1:14" ht="15" customHeight="1" x14ac:dyDescent="0.25">
      <c r="A300" s="50">
        <v>4613</v>
      </c>
      <c r="B300" s="51" t="s">
        <v>301</v>
      </c>
      <c r="C300" s="45">
        <v>3803</v>
      </c>
      <c r="D300" s="76">
        <v>183.9557374592265</v>
      </c>
      <c r="E300" s="76">
        <v>20.673451410249864</v>
      </c>
      <c r="F300" s="45">
        <v>0</v>
      </c>
      <c r="G300" s="45">
        <v>0</v>
      </c>
      <c r="H300" s="45">
        <v>0</v>
      </c>
      <c r="I300" s="83">
        <v>0</v>
      </c>
      <c r="J300" s="79">
        <v>0</v>
      </c>
      <c r="K300" s="84">
        <f t="shared" si="12"/>
        <v>0</v>
      </c>
      <c r="L300" s="48">
        <v>0</v>
      </c>
      <c r="M300" s="74">
        <f t="shared" si="13"/>
        <v>0</v>
      </c>
      <c r="N300" s="48">
        <f t="shared" si="14"/>
        <v>0</v>
      </c>
    </row>
    <row r="301" spans="1:14" ht="15" customHeight="1" x14ac:dyDescent="0.25">
      <c r="A301" s="50">
        <v>4620</v>
      </c>
      <c r="B301" s="51" t="s">
        <v>302</v>
      </c>
      <c r="C301" s="45">
        <v>17740</v>
      </c>
      <c r="D301" s="76">
        <v>100.9807411148809</v>
      </c>
      <c r="E301" s="76">
        <v>175.67706281555272</v>
      </c>
      <c r="F301" s="45">
        <v>0</v>
      </c>
      <c r="G301" s="45">
        <v>0</v>
      </c>
      <c r="H301" s="45">
        <v>0</v>
      </c>
      <c r="I301" s="83">
        <v>0</v>
      </c>
      <c r="J301" s="79">
        <v>0</v>
      </c>
      <c r="K301" s="84">
        <f t="shared" si="12"/>
        <v>0</v>
      </c>
      <c r="L301" s="48">
        <v>0</v>
      </c>
      <c r="M301" s="74">
        <f t="shared" si="13"/>
        <v>0</v>
      </c>
      <c r="N301" s="48">
        <f t="shared" si="14"/>
        <v>0</v>
      </c>
    </row>
    <row r="302" spans="1:14" ht="15" customHeight="1" x14ac:dyDescent="0.25">
      <c r="A302" s="50">
        <v>4627</v>
      </c>
      <c r="B302" s="51" t="s">
        <v>303</v>
      </c>
      <c r="C302" s="45">
        <v>573</v>
      </c>
      <c r="D302" s="76">
        <v>17.403605615499643</v>
      </c>
      <c r="E302" s="76">
        <v>32.92421195121122</v>
      </c>
      <c r="F302" s="45">
        <v>0</v>
      </c>
      <c r="G302" s="45">
        <v>0</v>
      </c>
      <c r="H302" s="45">
        <v>0</v>
      </c>
      <c r="I302" s="83">
        <v>0</v>
      </c>
      <c r="J302" s="79">
        <v>0</v>
      </c>
      <c r="K302" s="84">
        <f t="shared" si="12"/>
        <v>0</v>
      </c>
      <c r="L302" s="48">
        <v>0</v>
      </c>
      <c r="M302" s="74">
        <f t="shared" si="13"/>
        <v>0</v>
      </c>
      <c r="N302" s="48">
        <f t="shared" si="14"/>
        <v>0</v>
      </c>
    </row>
    <row r="303" spans="1:14" ht="15" customHeight="1" x14ac:dyDescent="0.25">
      <c r="A303" s="50">
        <v>4634</v>
      </c>
      <c r="B303" s="51" t="s">
        <v>304</v>
      </c>
      <c r="C303" s="45">
        <v>506</v>
      </c>
      <c r="D303" s="76">
        <v>60.136294860640398</v>
      </c>
      <c r="E303" s="76">
        <v>8.4142197515261348</v>
      </c>
      <c r="F303" s="45">
        <v>202400</v>
      </c>
      <c r="G303" s="45">
        <v>0</v>
      </c>
      <c r="H303" s="45">
        <v>0</v>
      </c>
      <c r="I303" s="83">
        <v>202400</v>
      </c>
      <c r="J303" s="79">
        <v>195845.07600793126</v>
      </c>
      <c r="K303" s="84">
        <f t="shared" si="12"/>
        <v>195845</v>
      </c>
      <c r="L303" s="48">
        <v>186058</v>
      </c>
      <c r="M303" s="74">
        <f t="shared" si="13"/>
        <v>9787</v>
      </c>
      <c r="N303" s="48">
        <f t="shared" si="14"/>
        <v>195845</v>
      </c>
    </row>
    <row r="304" spans="1:14" ht="15" customHeight="1" x14ac:dyDescent="0.25">
      <c r="A304" s="50">
        <v>4641</v>
      </c>
      <c r="B304" s="51" t="s">
        <v>305</v>
      </c>
      <c r="C304" s="45">
        <v>783</v>
      </c>
      <c r="D304" s="76">
        <v>91.432327363782292</v>
      </c>
      <c r="E304" s="76">
        <v>8.5637106981283946</v>
      </c>
      <c r="F304" s="45">
        <v>0</v>
      </c>
      <c r="G304" s="45">
        <v>78300</v>
      </c>
      <c r="H304" s="45">
        <v>0</v>
      </c>
      <c r="I304" s="83">
        <v>78300</v>
      </c>
      <c r="J304" s="79">
        <v>75764.177131526769</v>
      </c>
      <c r="K304" s="84">
        <f t="shared" si="12"/>
        <v>75764</v>
      </c>
      <c r="L304" s="48">
        <v>71978</v>
      </c>
      <c r="M304" s="74">
        <f t="shared" si="13"/>
        <v>3786</v>
      </c>
      <c r="N304" s="48">
        <f t="shared" si="14"/>
        <v>75764</v>
      </c>
    </row>
    <row r="305" spans="1:14" ht="15" customHeight="1" x14ac:dyDescent="0.25">
      <c r="A305" s="50">
        <v>4686</v>
      </c>
      <c r="B305" s="51" t="s">
        <v>306</v>
      </c>
      <c r="C305" s="45">
        <v>314</v>
      </c>
      <c r="D305" s="76">
        <v>30.96109279910695</v>
      </c>
      <c r="E305" s="76">
        <v>10.141760888009001</v>
      </c>
      <c r="F305" s="45">
        <v>0</v>
      </c>
      <c r="G305" s="45">
        <v>0</v>
      </c>
      <c r="H305" s="45">
        <v>0</v>
      </c>
      <c r="I305" s="83">
        <v>0</v>
      </c>
      <c r="J305" s="79">
        <v>0</v>
      </c>
      <c r="K305" s="84">
        <f t="shared" si="12"/>
        <v>0</v>
      </c>
      <c r="L305" s="48">
        <v>0</v>
      </c>
      <c r="M305" s="74">
        <f t="shared" si="13"/>
        <v>0</v>
      </c>
      <c r="N305" s="48">
        <f t="shared" si="14"/>
        <v>0</v>
      </c>
    </row>
    <row r="306" spans="1:14" ht="15" customHeight="1" x14ac:dyDescent="0.25">
      <c r="A306" s="50">
        <v>4753</v>
      </c>
      <c r="B306" s="51" t="s">
        <v>308</v>
      </c>
      <c r="C306" s="45">
        <v>2616</v>
      </c>
      <c r="D306" s="76">
        <v>241.04163799826918</v>
      </c>
      <c r="E306" s="76">
        <v>10.852896709981636</v>
      </c>
      <c r="F306" s="45">
        <v>0</v>
      </c>
      <c r="G306" s="45">
        <v>0</v>
      </c>
      <c r="H306" s="45">
        <v>0</v>
      </c>
      <c r="I306" s="83">
        <v>0</v>
      </c>
      <c r="J306" s="79">
        <v>0</v>
      </c>
      <c r="K306" s="84">
        <f t="shared" si="12"/>
        <v>0</v>
      </c>
      <c r="L306" s="48">
        <v>0</v>
      </c>
      <c r="M306" s="74">
        <f t="shared" si="13"/>
        <v>0</v>
      </c>
      <c r="N306" s="48">
        <f t="shared" si="14"/>
        <v>0</v>
      </c>
    </row>
    <row r="307" spans="1:14" ht="15" customHeight="1" x14ac:dyDescent="0.25">
      <c r="A307" s="50">
        <v>4760</v>
      </c>
      <c r="B307" s="51" t="s">
        <v>309</v>
      </c>
      <c r="C307" s="45">
        <v>608</v>
      </c>
      <c r="D307" s="76">
        <v>111.52848501977975</v>
      </c>
      <c r="E307" s="76">
        <v>5.4515220922454946</v>
      </c>
      <c r="F307" s="45">
        <v>243200</v>
      </c>
      <c r="G307" s="45">
        <v>0</v>
      </c>
      <c r="H307" s="45">
        <v>0</v>
      </c>
      <c r="I307" s="83">
        <v>243200</v>
      </c>
      <c r="J307" s="79">
        <v>235323.7276933245</v>
      </c>
      <c r="K307" s="84">
        <f t="shared" si="12"/>
        <v>235324</v>
      </c>
      <c r="L307" s="48">
        <v>223564</v>
      </c>
      <c r="M307" s="74">
        <f t="shared" si="13"/>
        <v>11760</v>
      </c>
      <c r="N307" s="48">
        <f t="shared" si="14"/>
        <v>235324</v>
      </c>
    </row>
    <row r="308" spans="1:14" ht="15" customHeight="1" x14ac:dyDescent="0.25">
      <c r="A308" s="50">
        <v>4781</v>
      </c>
      <c r="B308" s="51" t="s">
        <v>310</v>
      </c>
      <c r="C308" s="45">
        <v>2347</v>
      </c>
      <c r="D308" s="76">
        <v>384.44937261974741</v>
      </c>
      <c r="E308" s="76">
        <v>6.1048350372036619</v>
      </c>
      <c r="F308" s="45">
        <v>0</v>
      </c>
      <c r="G308" s="45">
        <v>0</v>
      </c>
      <c r="H308" s="45">
        <v>0</v>
      </c>
      <c r="I308" s="83">
        <v>0</v>
      </c>
      <c r="J308" s="79">
        <v>0</v>
      </c>
      <c r="K308" s="84">
        <f t="shared" si="12"/>
        <v>0</v>
      </c>
      <c r="L308" s="48">
        <v>0</v>
      </c>
      <c r="M308" s="74">
        <f t="shared" si="13"/>
        <v>0</v>
      </c>
      <c r="N308" s="48">
        <f t="shared" si="14"/>
        <v>0</v>
      </c>
    </row>
    <row r="309" spans="1:14" ht="15" customHeight="1" x14ac:dyDescent="0.25">
      <c r="A309" s="50">
        <v>4795</v>
      </c>
      <c r="B309" s="51" t="s">
        <v>311</v>
      </c>
      <c r="C309" s="45">
        <v>481</v>
      </c>
      <c r="D309" s="76">
        <v>282.56500584560337</v>
      </c>
      <c r="E309" s="76">
        <v>1.7022631608629686</v>
      </c>
      <c r="F309" s="45">
        <v>192400</v>
      </c>
      <c r="G309" s="45">
        <v>0</v>
      </c>
      <c r="H309" s="45">
        <v>0</v>
      </c>
      <c r="I309" s="83">
        <v>192400</v>
      </c>
      <c r="J309" s="79">
        <v>186168.93588896233</v>
      </c>
      <c r="K309" s="84">
        <f t="shared" si="12"/>
        <v>186169</v>
      </c>
      <c r="L309" s="48">
        <v>176865</v>
      </c>
      <c r="M309" s="74">
        <f t="shared" si="13"/>
        <v>9304</v>
      </c>
      <c r="N309" s="48">
        <f t="shared" si="14"/>
        <v>186169</v>
      </c>
    </row>
    <row r="310" spans="1:14" ht="15" customHeight="1" x14ac:dyDescent="0.25">
      <c r="A310" s="50">
        <v>4802</v>
      </c>
      <c r="B310" s="51" t="s">
        <v>312</v>
      </c>
      <c r="C310" s="45">
        <v>2197</v>
      </c>
      <c r="D310" s="76">
        <v>236.0833487269764</v>
      </c>
      <c r="E310" s="76">
        <v>9.3060353974424821</v>
      </c>
      <c r="F310" s="45">
        <v>0</v>
      </c>
      <c r="G310" s="45">
        <v>0</v>
      </c>
      <c r="H310" s="45">
        <v>0</v>
      </c>
      <c r="I310" s="83">
        <v>0</v>
      </c>
      <c r="J310" s="79">
        <v>0</v>
      </c>
      <c r="K310" s="84">
        <f t="shared" si="12"/>
        <v>0</v>
      </c>
      <c r="L310" s="48">
        <v>0</v>
      </c>
      <c r="M310" s="74">
        <f t="shared" si="13"/>
        <v>0</v>
      </c>
      <c r="N310" s="48">
        <f t="shared" si="14"/>
        <v>0</v>
      </c>
    </row>
    <row r="311" spans="1:14" ht="15" customHeight="1" x14ac:dyDescent="0.25">
      <c r="A311" s="50">
        <v>4851</v>
      </c>
      <c r="B311" s="51" t="s">
        <v>313</v>
      </c>
      <c r="C311" s="45">
        <v>1315</v>
      </c>
      <c r="D311" s="76">
        <v>261.27006044118031</v>
      </c>
      <c r="E311" s="76">
        <v>5.0331063489612724</v>
      </c>
      <c r="F311" s="45">
        <v>0</v>
      </c>
      <c r="G311" s="45">
        <v>0</v>
      </c>
      <c r="H311" s="45">
        <v>0</v>
      </c>
      <c r="I311" s="83">
        <v>0</v>
      </c>
      <c r="J311" s="79">
        <v>0</v>
      </c>
      <c r="K311" s="84">
        <f t="shared" si="12"/>
        <v>0</v>
      </c>
      <c r="L311" s="48">
        <v>0</v>
      </c>
      <c r="M311" s="74">
        <f t="shared" si="13"/>
        <v>0</v>
      </c>
      <c r="N311" s="48">
        <f t="shared" si="14"/>
        <v>0</v>
      </c>
    </row>
    <row r="312" spans="1:14" ht="15" customHeight="1" x14ac:dyDescent="0.25">
      <c r="A312" s="50">
        <v>3122</v>
      </c>
      <c r="B312" s="51" t="s">
        <v>193</v>
      </c>
      <c r="C312" s="45">
        <v>382</v>
      </c>
      <c r="D312" s="76">
        <v>6.4851331204806932</v>
      </c>
      <c r="E312" s="76">
        <v>58.903956619426381</v>
      </c>
      <c r="F312" s="45">
        <v>0</v>
      </c>
      <c r="G312" s="45">
        <v>0</v>
      </c>
      <c r="H312" s="45">
        <v>0</v>
      </c>
      <c r="I312" s="83">
        <v>0</v>
      </c>
      <c r="J312" s="79">
        <v>0</v>
      </c>
      <c r="K312" s="84">
        <f t="shared" si="12"/>
        <v>0</v>
      </c>
      <c r="L312" s="48">
        <v>0</v>
      </c>
      <c r="M312" s="74">
        <f t="shared" si="13"/>
        <v>0</v>
      </c>
      <c r="N312" s="48">
        <f t="shared" si="14"/>
        <v>0</v>
      </c>
    </row>
    <row r="313" spans="1:14" ht="15" customHeight="1" x14ac:dyDescent="0.25">
      <c r="A313" s="50">
        <v>4865</v>
      </c>
      <c r="B313" s="51" t="s">
        <v>314</v>
      </c>
      <c r="C313" s="45">
        <v>403</v>
      </c>
      <c r="D313" s="76">
        <v>75.458981389008898</v>
      </c>
      <c r="E313" s="76">
        <v>5.3406498813234657</v>
      </c>
      <c r="F313" s="45">
        <v>161200</v>
      </c>
      <c r="G313" s="45">
        <v>0</v>
      </c>
      <c r="H313" s="45">
        <v>0</v>
      </c>
      <c r="I313" s="83">
        <v>161200</v>
      </c>
      <c r="J313" s="79">
        <v>155979.37871777924</v>
      </c>
      <c r="K313" s="84">
        <f t="shared" si="12"/>
        <v>155979</v>
      </c>
      <c r="L313" s="48">
        <v>148185</v>
      </c>
      <c r="M313" s="74">
        <f t="shared" si="13"/>
        <v>7794</v>
      </c>
      <c r="N313" s="48">
        <f t="shared" si="14"/>
        <v>155979</v>
      </c>
    </row>
    <row r="314" spans="1:14" ht="15" customHeight="1" x14ac:dyDescent="0.25">
      <c r="A314" s="50">
        <v>4872</v>
      </c>
      <c r="B314" s="51" t="s">
        <v>315</v>
      </c>
      <c r="C314" s="45">
        <v>1566</v>
      </c>
      <c r="D314" s="76">
        <v>112.33945391876014</v>
      </c>
      <c r="E314" s="76">
        <v>13.939893291029124</v>
      </c>
      <c r="F314" s="45">
        <v>0</v>
      </c>
      <c r="G314" s="45">
        <v>0</v>
      </c>
      <c r="H314" s="45">
        <v>0</v>
      </c>
      <c r="I314" s="83">
        <v>0</v>
      </c>
      <c r="J314" s="79">
        <v>0</v>
      </c>
      <c r="K314" s="84">
        <f t="shared" si="12"/>
        <v>0</v>
      </c>
      <c r="L314" s="48">
        <v>0</v>
      </c>
      <c r="M314" s="74">
        <f t="shared" si="13"/>
        <v>0</v>
      </c>
      <c r="N314" s="48">
        <f t="shared" si="14"/>
        <v>0</v>
      </c>
    </row>
    <row r="315" spans="1:14" ht="15" customHeight="1" x14ac:dyDescent="0.25">
      <c r="A315" s="50">
        <v>4893</v>
      </c>
      <c r="B315" s="51" t="s">
        <v>316</v>
      </c>
      <c r="C315" s="45">
        <v>3359</v>
      </c>
      <c r="D315" s="76">
        <v>143.02723001040349</v>
      </c>
      <c r="E315" s="76">
        <v>23.485038476629057</v>
      </c>
      <c r="F315" s="45">
        <v>0</v>
      </c>
      <c r="G315" s="45">
        <v>0</v>
      </c>
      <c r="H315" s="45">
        <v>0</v>
      </c>
      <c r="I315" s="83">
        <v>0</v>
      </c>
      <c r="J315" s="79">
        <v>0</v>
      </c>
      <c r="K315" s="84">
        <f t="shared" si="12"/>
        <v>0</v>
      </c>
      <c r="L315" s="48">
        <v>0</v>
      </c>
      <c r="M315" s="74">
        <f t="shared" si="13"/>
        <v>0</v>
      </c>
      <c r="N315" s="48">
        <f t="shared" si="14"/>
        <v>0</v>
      </c>
    </row>
    <row r="316" spans="1:14" ht="15" customHeight="1" x14ac:dyDescent="0.25">
      <c r="A316" s="50">
        <v>4904</v>
      </c>
      <c r="B316" s="51" t="s">
        <v>317</v>
      </c>
      <c r="C316" s="45">
        <v>541</v>
      </c>
      <c r="D316" s="76">
        <v>209.81679724936583</v>
      </c>
      <c r="E316" s="76">
        <v>2.5784398918120228</v>
      </c>
      <c r="F316" s="45">
        <v>216400</v>
      </c>
      <c r="G316" s="45">
        <v>0</v>
      </c>
      <c r="H316" s="45">
        <v>0</v>
      </c>
      <c r="I316" s="83">
        <v>216400</v>
      </c>
      <c r="J316" s="79">
        <v>209391.67217448776</v>
      </c>
      <c r="K316" s="84">
        <f t="shared" si="12"/>
        <v>209392</v>
      </c>
      <c r="L316" s="48">
        <v>198927</v>
      </c>
      <c r="M316" s="74">
        <f t="shared" si="13"/>
        <v>10465</v>
      </c>
      <c r="N316" s="48">
        <f t="shared" si="14"/>
        <v>209392</v>
      </c>
    </row>
    <row r="317" spans="1:14" s="69" customFormat="1" ht="15" customHeight="1" x14ac:dyDescent="0.25">
      <c r="A317" s="50">
        <v>5523</v>
      </c>
      <c r="B317" s="51" t="s">
        <v>347</v>
      </c>
      <c r="C317" s="45">
        <v>1188</v>
      </c>
      <c r="D317" s="76">
        <v>298.68873155678386</v>
      </c>
      <c r="E317" s="76">
        <v>3.97738473027781</v>
      </c>
      <c r="F317" s="45">
        <v>0</v>
      </c>
      <c r="G317" s="45">
        <v>0</v>
      </c>
      <c r="H317" s="45">
        <v>0</v>
      </c>
      <c r="I317" s="83">
        <v>0</v>
      </c>
      <c r="J317" s="79">
        <v>0</v>
      </c>
      <c r="K317" s="84">
        <f t="shared" si="12"/>
        <v>0</v>
      </c>
      <c r="L317" s="48">
        <v>0</v>
      </c>
      <c r="M317" s="74">
        <f t="shared" si="13"/>
        <v>0</v>
      </c>
      <c r="N317" s="48">
        <f t="shared" si="14"/>
        <v>0</v>
      </c>
    </row>
    <row r="318" spans="1:14" ht="15" customHeight="1" x14ac:dyDescent="0.25">
      <c r="A318" s="50">
        <v>3850</v>
      </c>
      <c r="B318" s="51" t="s">
        <v>243</v>
      </c>
      <c r="C318" s="45">
        <v>683</v>
      </c>
      <c r="D318" s="76">
        <v>198.66376975549773</v>
      </c>
      <c r="E318" s="76">
        <v>3.4379695947609945</v>
      </c>
      <c r="F318" s="45">
        <v>273200</v>
      </c>
      <c r="G318" s="45">
        <v>0</v>
      </c>
      <c r="H318" s="45"/>
      <c r="I318" s="83">
        <v>273200</v>
      </c>
      <c r="J318" s="79">
        <v>264352.14805023134</v>
      </c>
      <c r="K318" s="84">
        <f t="shared" si="12"/>
        <v>264352</v>
      </c>
      <c r="L318" s="48">
        <v>251141</v>
      </c>
      <c r="M318" s="74">
        <f t="shared" si="13"/>
        <v>13211</v>
      </c>
      <c r="N318" s="48">
        <f t="shared" si="14"/>
        <v>264352</v>
      </c>
    </row>
    <row r="319" spans="1:14" ht="15" customHeight="1" x14ac:dyDescent="0.25">
      <c r="A319" s="50">
        <v>4956</v>
      </c>
      <c r="B319" s="51" t="s">
        <v>318</v>
      </c>
      <c r="C319" s="45">
        <v>834</v>
      </c>
      <c r="D319" s="76">
        <v>129.10374020798167</v>
      </c>
      <c r="E319" s="76">
        <v>6.459921290091633</v>
      </c>
      <c r="F319" s="45">
        <v>0</v>
      </c>
      <c r="G319" s="45">
        <v>83400</v>
      </c>
      <c r="H319" s="45">
        <v>0</v>
      </c>
      <c r="I319" s="83">
        <v>83400</v>
      </c>
      <c r="J319" s="79">
        <v>80699.008592200917</v>
      </c>
      <c r="K319" s="84">
        <f t="shared" si="12"/>
        <v>80699</v>
      </c>
      <c r="L319" s="48">
        <v>76666</v>
      </c>
      <c r="M319" s="74">
        <f t="shared" si="13"/>
        <v>4033</v>
      </c>
      <c r="N319" s="48">
        <f t="shared" si="14"/>
        <v>80699</v>
      </c>
    </row>
    <row r="320" spans="1:14" ht="15" customHeight="1" x14ac:dyDescent="0.25">
      <c r="A320" s="50">
        <v>4963</v>
      </c>
      <c r="B320" s="51" t="s">
        <v>319</v>
      </c>
      <c r="C320" s="45">
        <v>512</v>
      </c>
      <c r="D320" s="76">
        <v>154.66029266788732</v>
      </c>
      <c r="E320" s="76">
        <v>3.3104812564880683</v>
      </c>
      <c r="F320" s="45">
        <v>204800</v>
      </c>
      <c r="G320" s="45">
        <v>0</v>
      </c>
      <c r="H320" s="45">
        <v>0</v>
      </c>
      <c r="I320" s="83">
        <v>204800</v>
      </c>
      <c r="J320" s="79">
        <v>198167.34963648379</v>
      </c>
      <c r="K320" s="84">
        <f t="shared" si="12"/>
        <v>198167</v>
      </c>
      <c r="L320" s="48">
        <v>188264</v>
      </c>
      <c r="M320" s="74">
        <f t="shared" si="13"/>
        <v>9903</v>
      </c>
      <c r="N320" s="48">
        <f t="shared" si="14"/>
        <v>198167</v>
      </c>
    </row>
    <row r="321" spans="1:14" ht="15" customHeight="1" x14ac:dyDescent="0.25">
      <c r="A321" s="50">
        <v>1673</v>
      </c>
      <c r="B321" s="51" t="s">
        <v>105</v>
      </c>
      <c r="C321" s="45">
        <v>557</v>
      </c>
      <c r="D321" s="76">
        <v>118.772109582876</v>
      </c>
      <c r="E321" s="76">
        <v>4.6896531682073084</v>
      </c>
      <c r="F321" s="45">
        <v>222800</v>
      </c>
      <c r="G321" s="45">
        <v>0</v>
      </c>
      <c r="H321" s="45">
        <v>0</v>
      </c>
      <c r="I321" s="83">
        <v>222800</v>
      </c>
      <c r="J321" s="79">
        <v>215584.40185062788</v>
      </c>
      <c r="K321" s="84">
        <f t="shared" si="12"/>
        <v>215584</v>
      </c>
      <c r="L321" s="48">
        <v>204811</v>
      </c>
      <c r="M321" s="74">
        <f t="shared" si="13"/>
        <v>10773</v>
      </c>
      <c r="N321" s="48">
        <f t="shared" si="14"/>
        <v>215584</v>
      </c>
    </row>
    <row r="322" spans="1:14" ht="15" customHeight="1" x14ac:dyDescent="0.25">
      <c r="A322" s="50">
        <v>2422</v>
      </c>
      <c r="B322" s="51" t="s">
        <v>146</v>
      </c>
      <c r="C322" s="45">
        <v>1638</v>
      </c>
      <c r="D322" s="76">
        <v>85.233026880796388</v>
      </c>
      <c r="E322" s="76">
        <v>19.217902495600015</v>
      </c>
      <c r="F322" s="45">
        <v>0</v>
      </c>
      <c r="G322" s="45">
        <v>0</v>
      </c>
      <c r="H322" s="45">
        <v>0</v>
      </c>
      <c r="I322" s="83">
        <v>0</v>
      </c>
      <c r="J322" s="79">
        <v>0</v>
      </c>
      <c r="K322" s="84">
        <f t="shared" si="12"/>
        <v>0</v>
      </c>
      <c r="L322" s="48">
        <v>0</v>
      </c>
      <c r="M322" s="74">
        <f t="shared" si="13"/>
        <v>0</v>
      </c>
      <c r="N322" s="48">
        <f t="shared" si="14"/>
        <v>0</v>
      </c>
    </row>
    <row r="323" spans="1:14" ht="15" customHeight="1" x14ac:dyDescent="0.25">
      <c r="A323" s="50">
        <v>5019</v>
      </c>
      <c r="B323" s="51" t="s">
        <v>321</v>
      </c>
      <c r="C323" s="45">
        <v>1111</v>
      </c>
      <c r="D323" s="76">
        <v>149.49589683755639</v>
      </c>
      <c r="E323" s="76">
        <v>7.4316420952156488</v>
      </c>
      <c r="F323" s="45">
        <v>0</v>
      </c>
      <c r="G323" s="45">
        <v>0</v>
      </c>
      <c r="H323" s="45">
        <v>0</v>
      </c>
      <c r="I323" s="83">
        <v>0</v>
      </c>
      <c r="J323" s="79">
        <v>0</v>
      </c>
      <c r="K323" s="84">
        <f t="shared" si="12"/>
        <v>0</v>
      </c>
      <c r="L323" s="48">
        <v>0</v>
      </c>
      <c r="M323" s="74">
        <f t="shared" si="13"/>
        <v>0</v>
      </c>
      <c r="N323" s="48">
        <f t="shared" si="14"/>
        <v>0</v>
      </c>
    </row>
    <row r="324" spans="1:14" ht="15" customHeight="1" x14ac:dyDescent="0.25">
      <c r="A324" s="50">
        <v>5026</v>
      </c>
      <c r="B324" s="51" t="s">
        <v>322</v>
      </c>
      <c r="C324" s="45">
        <v>762</v>
      </c>
      <c r="D324" s="76">
        <v>2.5643129311685948</v>
      </c>
      <c r="E324" s="76">
        <v>297.1556204151517</v>
      </c>
      <c r="F324" s="45">
        <v>0</v>
      </c>
      <c r="G324" s="45">
        <v>0</v>
      </c>
      <c r="H324" s="45">
        <v>0</v>
      </c>
      <c r="I324" s="83">
        <v>0</v>
      </c>
      <c r="J324" s="79">
        <v>0</v>
      </c>
      <c r="K324" s="84">
        <f t="shared" si="12"/>
        <v>0</v>
      </c>
      <c r="L324" s="48">
        <v>0</v>
      </c>
      <c r="M324" s="74">
        <f t="shared" si="13"/>
        <v>0</v>
      </c>
      <c r="N324" s="48">
        <f t="shared" si="14"/>
        <v>0</v>
      </c>
    </row>
    <row r="325" spans="1:14" ht="15" customHeight="1" x14ac:dyDescent="0.25">
      <c r="A325" s="50">
        <v>5068</v>
      </c>
      <c r="B325" s="51" t="s">
        <v>324</v>
      </c>
      <c r="C325" s="45">
        <v>1051</v>
      </c>
      <c r="D325" s="76">
        <v>17.975995970942531</v>
      </c>
      <c r="E325" s="76">
        <v>58.466857786288941</v>
      </c>
      <c r="F325" s="45">
        <v>0</v>
      </c>
      <c r="G325" s="45">
        <v>0</v>
      </c>
      <c r="H325" s="45">
        <v>0</v>
      </c>
      <c r="I325" s="83">
        <v>0</v>
      </c>
      <c r="J325" s="79">
        <v>0</v>
      </c>
      <c r="K325" s="84">
        <f t="shared" ref="K325:K388" si="15">ROUND(J325,0)</f>
        <v>0</v>
      </c>
      <c r="L325" s="48">
        <v>0</v>
      </c>
      <c r="M325" s="74">
        <f t="shared" ref="M325:M388" si="16">K325-L325</f>
        <v>0</v>
      </c>
      <c r="N325" s="48">
        <f t="shared" ref="N325:N388" si="17">SUM(L325:M325)</f>
        <v>0</v>
      </c>
    </row>
    <row r="326" spans="1:14" ht="15" customHeight="1" x14ac:dyDescent="0.25">
      <c r="A326" s="50">
        <v>5100</v>
      </c>
      <c r="B326" s="51" t="s">
        <v>325</v>
      </c>
      <c r="C326" s="45">
        <v>2564</v>
      </c>
      <c r="D326" s="76">
        <v>235.70040063917511</v>
      </c>
      <c r="E326" s="76">
        <v>10.878216553925723</v>
      </c>
      <c r="F326" s="45">
        <v>0</v>
      </c>
      <c r="G326" s="45">
        <v>0</v>
      </c>
      <c r="H326" s="45">
        <v>0</v>
      </c>
      <c r="I326" s="83">
        <v>0</v>
      </c>
      <c r="J326" s="79">
        <v>0</v>
      </c>
      <c r="K326" s="84">
        <f t="shared" si="15"/>
        <v>0</v>
      </c>
      <c r="L326" s="48">
        <v>0</v>
      </c>
      <c r="M326" s="74">
        <f t="shared" si="16"/>
        <v>0</v>
      </c>
      <c r="N326" s="48">
        <f t="shared" si="17"/>
        <v>0</v>
      </c>
    </row>
    <row r="327" spans="1:14" ht="15" customHeight="1" x14ac:dyDescent="0.25">
      <c r="A327" s="50">
        <v>5124</v>
      </c>
      <c r="B327" s="51" t="s">
        <v>326</v>
      </c>
      <c r="C327" s="45">
        <v>229</v>
      </c>
      <c r="D327" s="76">
        <v>120.42766197575847</v>
      </c>
      <c r="E327" s="76">
        <v>1.9015564716858544</v>
      </c>
      <c r="F327" s="45">
        <v>91600</v>
      </c>
      <c r="G327" s="45">
        <v>0</v>
      </c>
      <c r="H327" s="45">
        <v>0</v>
      </c>
      <c r="I327" s="83">
        <v>91600</v>
      </c>
      <c r="J327" s="79">
        <v>88633.443489755446</v>
      </c>
      <c r="K327" s="84">
        <f t="shared" si="15"/>
        <v>88633</v>
      </c>
      <c r="L327" s="48">
        <v>84204</v>
      </c>
      <c r="M327" s="74">
        <f t="shared" si="16"/>
        <v>4429</v>
      </c>
      <c r="N327" s="48">
        <f t="shared" si="17"/>
        <v>88633</v>
      </c>
    </row>
    <row r="328" spans="1:14" ht="15" customHeight="1" x14ac:dyDescent="0.25">
      <c r="A328" s="50">
        <v>5130</v>
      </c>
      <c r="B328" s="51" t="s">
        <v>327</v>
      </c>
      <c r="C328" s="45">
        <v>534</v>
      </c>
      <c r="D328" s="76">
        <v>117.31644470177835</v>
      </c>
      <c r="E328" s="76">
        <v>4.551791535768432</v>
      </c>
      <c r="F328" s="45">
        <v>213600</v>
      </c>
      <c r="G328" s="45">
        <v>0</v>
      </c>
      <c r="H328" s="45">
        <v>0</v>
      </c>
      <c r="I328" s="83">
        <v>213600</v>
      </c>
      <c r="J328" s="79">
        <v>206682.35294117648</v>
      </c>
      <c r="K328" s="84">
        <f t="shared" si="15"/>
        <v>206682</v>
      </c>
      <c r="L328" s="48">
        <v>196354</v>
      </c>
      <c r="M328" s="74">
        <f t="shared" si="16"/>
        <v>10328</v>
      </c>
      <c r="N328" s="48">
        <f t="shared" si="17"/>
        <v>206682</v>
      </c>
    </row>
    <row r="329" spans="1:14" ht="15" customHeight="1" x14ac:dyDescent="0.25">
      <c r="A329" s="50">
        <v>5138</v>
      </c>
      <c r="B329" s="51" t="s">
        <v>328</v>
      </c>
      <c r="C329" s="45">
        <v>2078</v>
      </c>
      <c r="D329" s="76">
        <v>166.89391153559217</v>
      </c>
      <c r="E329" s="76">
        <v>12.451023412899284</v>
      </c>
      <c r="F329" s="45">
        <v>0</v>
      </c>
      <c r="G329" s="45">
        <v>0</v>
      </c>
      <c r="H329" s="45">
        <v>0</v>
      </c>
      <c r="I329" s="83">
        <v>0</v>
      </c>
      <c r="J329" s="79">
        <v>0</v>
      </c>
      <c r="K329" s="84">
        <f t="shared" si="15"/>
        <v>0</v>
      </c>
      <c r="L329" s="48">
        <v>0</v>
      </c>
      <c r="M329" s="74">
        <f t="shared" si="16"/>
        <v>0</v>
      </c>
      <c r="N329" s="48">
        <f t="shared" si="17"/>
        <v>0</v>
      </c>
    </row>
    <row r="330" spans="1:14" ht="15" customHeight="1" x14ac:dyDescent="0.25">
      <c r="A330" s="50">
        <v>5258</v>
      </c>
      <c r="B330" s="51" t="s">
        <v>329</v>
      </c>
      <c r="C330" s="45">
        <v>218</v>
      </c>
      <c r="D330" s="76">
        <v>19.459736573383452</v>
      </c>
      <c r="E330" s="76">
        <v>11.202618246033969</v>
      </c>
      <c r="F330" s="45">
        <v>0</v>
      </c>
      <c r="G330" s="45">
        <v>0</v>
      </c>
      <c r="H330" s="45">
        <v>0</v>
      </c>
      <c r="I330" s="83">
        <v>0</v>
      </c>
      <c r="J330" s="79">
        <v>0</v>
      </c>
      <c r="K330" s="84">
        <f t="shared" si="15"/>
        <v>0</v>
      </c>
      <c r="L330" s="48">
        <v>0</v>
      </c>
      <c r="M330" s="74">
        <f t="shared" si="16"/>
        <v>0</v>
      </c>
      <c r="N330" s="48">
        <f t="shared" si="17"/>
        <v>0</v>
      </c>
    </row>
    <row r="331" spans="1:14" ht="15" customHeight="1" x14ac:dyDescent="0.25">
      <c r="A331" s="50">
        <v>5264</v>
      </c>
      <c r="B331" s="51" t="s">
        <v>330</v>
      </c>
      <c r="C331" s="45">
        <v>2241</v>
      </c>
      <c r="D331" s="76">
        <v>167.24111075477566</v>
      </c>
      <c r="E331" s="76">
        <v>13.399815331805353</v>
      </c>
      <c r="F331" s="45">
        <v>0</v>
      </c>
      <c r="G331" s="45">
        <v>0</v>
      </c>
      <c r="H331" s="45">
        <v>0</v>
      </c>
      <c r="I331" s="83">
        <v>0</v>
      </c>
      <c r="J331" s="79">
        <v>0</v>
      </c>
      <c r="K331" s="84">
        <f t="shared" si="15"/>
        <v>0</v>
      </c>
      <c r="L331" s="48">
        <v>0</v>
      </c>
      <c r="M331" s="74">
        <f t="shared" si="16"/>
        <v>0</v>
      </c>
      <c r="N331" s="48">
        <f t="shared" si="17"/>
        <v>0</v>
      </c>
    </row>
    <row r="332" spans="1:14" ht="15" customHeight="1" x14ac:dyDescent="0.25">
      <c r="A332" s="50">
        <v>5271</v>
      </c>
      <c r="B332" s="51" t="s">
        <v>331</v>
      </c>
      <c r="C332" s="45">
        <v>9748</v>
      </c>
      <c r="D332" s="76">
        <v>51.100252194369936</v>
      </c>
      <c r="E332" s="76">
        <v>190.76226792230986</v>
      </c>
      <c r="F332" s="45">
        <v>0</v>
      </c>
      <c r="G332" s="45">
        <v>0</v>
      </c>
      <c r="H332" s="45">
        <v>0</v>
      </c>
      <c r="I332" s="83">
        <v>0</v>
      </c>
      <c r="J332" s="79">
        <v>0</v>
      </c>
      <c r="K332" s="84">
        <f t="shared" si="15"/>
        <v>0</v>
      </c>
      <c r="L332" s="48">
        <v>0</v>
      </c>
      <c r="M332" s="74">
        <f t="shared" si="16"/>
        <v>0</v>
      </c>
      <c r="N332" s="48">
        <f t="shared" si="17"/>
        <v>0</v>
      </c>
    </row>
    <row r="333" spans="1:14" ht="15" customHeight="1" x14ac:dyDescent="0.25">
      <c r="A333" s="50">
        <v>5278</v>
      </c>
      <c r="B333" s="51" t="s">
        <v>332</v>
      </c>
      <c r="C333" s="45">
        <v>1638</v>
      </c>
      <c r="D333" s="76">
        <v>55.475810569038032</v>
      </c>
      <c r="E333" s="76">
        <v>29.526382457477691</v>
      </c>
      <c r="F333" s="45">
        <v>0</v>
      </c>
      <c r="G333" s="45">
        <v>0</v>
      </c>
      <c r="H333" s="45">
        <v>0</v>
      </c>
      <c r="I333" s="83">
        <v>0</v>
      </c>
      <c r="J333" s="79">
        <v>0</v>
      </c>
      <c r="K333" s="84">
        <f t="shared" si="15"/>
        <v>0</v>
      </c>
      <c r="L333" s="48">
        <v>0</v>
      </c>
      <c r="M333" s="74">
        <f t="shared" si="16"/>
        <v>0</v>
      </c>
      <c r="N333" s="48">
        <f t="shared" si="17"/>
        <v>0</v>
      </c>
    </row>
    <row r="334" spans="1:14" ht="15" customHeight="1" x14ac:dyDescent="0.25">
      <c r="A334" s="50">
        <v>5306</v>
      </c>
      <c r="B334" s="51" t="s">
        <v>333</v>
      </c>
      <c r="C334" s="45">
        <v>546</v>
      </c>
      <c r="D334" s="76">
        <v>156.04365598918898</v>
      </c>
      <c r="E334" s="76">
        <v>3.499020812725818</v>
      </c>
      <c r="F334" s="45">
        <v>218400</v>
      </c>
      <c r="G334" s="45">
        <v>0</v>
      </c>
      <c r="H334" s="45">
        <v>0</v>
      </c>
      <c r="I334" s="83">
        <v>218400</v>
      </c>
      <c r="J334" s="79">
        <v>211326.90019828154</v>
      </c>
      <c r="K334" s="84">
        <f t="shared" si="15"/>
        <v>211327</v>
      </c>
      <c r="L334" s="48">
        <v>200766</v>
      </c>
      <c r="M334" s="74">
        <f t="shared" si="16"/>
        <v>10561</v>
      </c>
      <c r="N334" s="48">
        <f t="shared" si="17"/>
        <v>211327</v>
      </c>
    </row>
    <row r="335" spans="1:14" ht="15" customHeight="1" x14ac:dyDescent="0.25">
      <c r="A335" s="50">
        <v>5348</v>
      </c>
      <c r="B335" s="51" t="s">
        <v>334</v>
      </c>
      <c r="C335" s="45">
        <v>711</v>
      </c>
      <c r="D335" s="76">
        <v>109.15230510998185</v>
      </c>
      <c r="E335" s="76">
        <v>6.513834034779169</v>
      </c>
      <c r="F335" s="45">
        <v>284400</v>
      </c>
      <c r="G335" s="45">
        <v>0</v>
      </c>
      <c r="H335" s="45">
        <v>0</v>
      </c>
      <c r="I335" s="83">
        <v>284400</v>
      </c>
      <c r="J335" s="79">
        <v>275189.42498347652</v>
      </c>
      <c r="K335" s="84">
        <f t="shared" si="15"/>
        <v>275189</v>
      </c>
      <c r="L335" s="48">
        <v>261437</v>
      </c>
      <c r="M335" s="74">
        <f t="shared" si="16"/>
        <v>13752</v>
      </c>
      <c r="N335" s="48">
        <f t="shared" si="17"/>
        <v>275189</v>
      </c>
    </row>
    <row r="336" spans="1:14" ht="15" customHeight="1" x14ac:dyDescent="0.25">
      <c r="A336" s="50">
        <v>5355</v>
      </c>
      <c r="B336" s="51" t="s">
        <v>335</v>
      </c>
      <c r="C336" s="45">
        <v>1725</v>
      </c>
      <c r="D336" s="76">
        <v>1.631239722092878</v>
      </c>
      <c r="E336" s="76">
        <v>1057.4779271478428</v>
      </c>
      <c r="F336" s="45">
        <v>0</v>
      </c>
      <c r="G336" s="45">
        <v>0</v>
      </c>
      <c r="H336" s="45">
        <v>0</v>
      </c>
      <c r="I336" s="83">
        <v>0</v>
      </c>
      <c r="J336" s="79">
        <v>0</v>
      </c>
      <c r="K336" s="84">
        <f t="shared" si="15"/>
        <v>0</v>
      </c>
      <c r="L336" s="48">
        <v>0</v>
      </c>
      <c r="M336" s="74">
        <f t="shared" si="16"/>
        <v>0</v>
      </c>
      <c r="N336" s="48">
        <f t="shared" si="17"/>
        <v>0</v>
      </c>
    </row>
    <row r="337" spans="1:14" ht="15" customHeight="1" x14ac:dyDescent="0.25">
      <c r="A337" s="50">
        <v>5362</v>
      </c>
      <c r="B337" s="51" t="s">
        <v>336</v>
      </c>
      <c r="C337" s="45">
        <v>330</v>
      </c>
      <c r="D337" s="76">
        <v>95.665242137613674</v>
      </c>
      <c r="E337" s="76">
        <v>3.4495287172879121</v>
      </c>
      <c r="F337" s="45">
        <v>132000</v>
      </c>
      <c r="G337" s="45">
        <v>0</v>
      </c>
      <c r="H337" s="45">
        <v>0</v>
      </c>
      <c r="I337" s="83">
        <v>132000</v>
      </c>
      <c r="J337" s="79">
        <v>127725.04957038995</v>
      </c>
      <c r="K337" s="84">
        <f t="shared" si="15"/>
        <v>127725</v>
      </c>
      <c r="L337" s="48">
        <v>121343</v>
      </c>
      <c r="M337" s="74">
        <f t="shared" si="16"/>
        <v>6382</v>
      </c>
      <c r="N337" s="48">
        <f t="shared" si="17"/>
        <v>127725</v>
      </c>
    </row>
    <row r="338" spans="1:14" ht="15" customHeight="1" x14ac:dyDescent="0.25">
      <c r="A338" s="50">
        <v>5369</v>
      </c>
      <c r="B338" s="51" t="s">
        <v>337</v>
      </c>
      <c r="C338" s="45">
        <v>424</v>
      </c>
      <c r="D338" s="76">
        <v>5.2439152259109569</v>
      </c>
      <c r="E338" s="76">
        <v>80.855616792764607</v>
      </c>
      <c r="F338" s="45">
        <v>0</v>
      </c>
      <c r="G338" s="45">
        <v>0</v>
      </c>
      <c r="H338" s="45">
        <v>0</v>
      </c>
      <c r="I338" s="83">
        <v>0</v>
      </c>
      <c r="J338" s="79">
        <v>0</v>
      </c>
      <c r="K338" s="84">
        <f t="shared" si="15"/>
        <v>0</v>
      </c>
      <c r="L338" s="48">
        <v>0</v>
      </c>
      <c r="M338" s="74">
        <f t="shared" si="16"/>
        <v>0</v>
      </c>
      <c r="N338" s="48">
        <f t="shared" si="17"/>
        <v>0</v>
      </c>
    </row>
    <row r="339" spans="1:14" ht="15" customHeight="1" x14ac:dyDescent="0.25">
      <c r="A339" s="50">
        <v>5376</v>
      </c>
      <c r="B339" s="51" t="s">
        <v>338</v>
      </c>
      <c r="C339" s="45">
        <v>438</v>
      </c>
      <c r="D339" s="76">
        <v>110.40446725081112</v>
      </c>
      <c r="E339" s="76">
        <v>3.9672307734158472</v>
      </c>
      <c r="F339" s="45">
        <v>175200</v>
      </c>
      <c r="G339" s="45">
        <v>0</v>
      </c>
      <c r="H339" s="45">
        <v>0</v>
      </c>
      <c r="I339" s="83">
        <v>175200</v>
      </c>
      <c r="J339" s="79">
        <v>169525.97488433574</v>
      </c>
      <c r="K339" s="84">
        <f t="shared" si="15"/>
        <v>169526</v>
      </c>
      <c r="L339" s="48">
        <v>161054</v>
      </c>
      <c r="M339" s="74">
        <f t="shared" si="16"/>
        <v>8472</v>
      </c>
      <c r="N339" s="48">
        <f t="shared" si="17"/>
        <v>169526</v>
      </c>
    </row>
    <row r="340" spans="1:14" ht="15" customHeight="1" x14ac:dyDescent="0.25">
      <c r="A340" s="50">
        <v>5390</v>
      </c>
      <c r="B340" s="51" t="s">
        <v>339</v>
      </c>
      <c r="C340" s="45">
        <v>2820</v>
      </c>
      <c r="D340" s="76">
        <v>78.673784249302344</v>
      </c>
      <c r="E340" s="76">
        <v>35.844214523404055</v>
      </c>
      <c r="F340" s="45">
        <v>0</v>
      </c>
      <c r="G340" s="45">
        <v>0</v>
      </c>
      <c r="H340" s="45">
        <v>0</v>
      </c>
      <c r="I340" s="83">
        <v>0</v>
      </c>
      <c r="J340" s="79">
        <v>0</v>
      </c>
      <c r="K340" s="84">
        <f t="shared" si="15"/>
        <v>0</v>
      </c>
      <c r="L340" s="48">
        <v>0</v>
      </c>
      <c r="M340" s="74">
        <f t="shared" si="16"/>
        <v>0</v>
      </c>
      <c r="N340" s="48">
        <f t="shared" si="17"/>
        <v>0</v>
      </c>
    </row>
    <row r="341" spans="1:14" ht="15" customHeight="1" x14ac:dyDescent="0.25">
      <c r="A341" s="50">
        <v>5397</v>
      </c>
      <c r="B341" s="51" t="s">
        <v>340</v>
      </c>
      <c r="C341" s="45">
        <v>316</v>
      </c>
      <c r="D341" s="76">
        <v>159.00260253701188</v>
      </c>
      <c r="E341" s="76">
        <v>1.9873888537544095</v>
      </c>
      <c r="F341" s="45">
        <v>126400</v>
      </c>
      <c r="G341" s="45">
        <v>0</v>
      </c>
      <c r="H341" s="45">
        <v>0</v>
      </c>
      <c r="I341" s="83">
        <v>126400</v>
      </c>
      <c r="J341" s="79">
        <v>122306.41110376734</v>
      </c>
      <c r="K341" s="84">
        <f t="shared" si="15"/>
        <v>122306</v>
      </c>
      <c r="L341" s="48">
        <v>116195</v>
      </c>
      <c r="M341" s="74">
        <f t="shared" si="16"/>
        <v>6111</v>
      </c>
      <c r="N341" s="48">
        <f t="shared" si="17"/>
        <v>122306</v>
      </c>
    </row>
    <row r="342" spans="1:14" ht="15" customHeight="1" x14ac:dyDescent="0.25">
      <c r="A342" s="50">
        <v>5432</v>
      </c>
      <c r="B342" s="51" t="s">
        <v>341</v>
      </c>
      <c r="C342" s="45">
        <v>1471</v>
      </c>
      <c r="D342" s="76">
        <v>59.441348150612761</v>
      </c>
      <c r="E342" s="76">
        <v>24.747083398458148</v>
      </c>
      <c r="F342" s="45">
        <v>0</v>
      </c>
      <c r="G342" s="45">
        <v>0</v>
      </c>
      <c r="H342" s="45">
        <v>0</v>
      </c>
      <c r="I342" s="83">
        <v>0</v>
      </c>
      <c r="J342" s="79">
        <v>0</v>
      </c>
      <c r="K342" s="84">
        <f t="shared" si="15"/>
        <v>0</v>
      </c>
      <c r="L342" s="48">
        <v>0</v>
      </c>
      <c r="M342" s="74">
        <f t="shared" si="16"/>
        <v>0</v>
      </c>
      <c r="N342" s="48">
        <f t="shared" si="17"/>
        <v>0</v>
      </c>
    </row>
    <row r="343" spans="1:14" ht="15" customHeight="1" x14ac:dyDescent="0.25">
      <c r="A343" s="50">
        <v>5439</v>
      </c>
      <c r="B343" s="51" t="s">
        <v>342</v>
      </c>
      <c r="C343" s="45">
        <v>2763</v>
      </c>
      <c r="D343" s="76">
        <v>4.8170404423515976</v>
      </c>
      <c r="E343" s="76">
        <v>573.58870722936058</v>
      </c>
      <c r="F343" s="45">
        <v>0</v>
      </c>
      <c r="G343" s="45">
        <v>0</v>
      </c>
      <c r="H343" s="45">
        <v>0</v>
      </c>
      <c r="I343" s="83">
        <v>0</v>
      </c>
      <c r="J343" s="79">
        <v>0</v>
      </c>
      <c r="K343" s="84">
        <f t="shared" si="15"/>
        <v>0</v>
      </c>
      <c r="L343" s="48">
        <v>0</v>
      </c>
      <c r="M343" s="74">
        <f t="shared" si="16"/>
        <v>0</v>
      </c>
      <c r="N343" s="48">
        <f t="shared" si="17"/>
        <v>0</v>
      </c>
    </row>
    <row r="344" spans="1:14" ht="15" customHeight="1" x14ac:dyDescent="0.25">
      <c r="A344" s="50">
        <v>4522</v>
      </c>
      <c r="B344" s="51" t="s">
        <v>293</v>
      </c>
      <c r="C344" s="45">
        <v>186</v>
      </c>
      <c r="D344" s="76">
        <v>290.83813123721399</v>
      </c>
      <c r="E344" s="76">
        <v>0.63953099687707149</v>
      </c>
      <c r="F344" s="45">
        <v>74400</v>
      </c>
      <c r="G344" s="45">
        <v>0</v>
      </c>
      <c r="H344" s="45">
        <v>0</v>
      </c>
      <c r="I344" s="83">
        <v>74400</v>
      </c>
      <c r="J344" s="79">
        <v>71990.482485128887</v>
      </c>
      <c r="K344" s="84">
        <f t="shared" si="15"/>
        <v>71990</v>
      </c>
      <c r="L344" s="48">
        <v>68392</v>
      </c>
      <c r="M344" s="74">
        <f t="shared" si="16"/>
        <v>3598</v>
      </c>
      <c r="N344" s="48">
        <f t="shared" si="17"/>
        <v>71990</v>
      </c>
    </row>
    <row r="345" spans="1:14" ht="15" customHeight="1" x14ac:dyDescent="0.25">
      <c r="A345" s="50">
        <v>5457</v>
      </c>
      <c r="B345" s="51" t="s">
        <v>343</v>
      </c>
      <c r="C345" s="45">
        <v>1044</v>
      </c>
      <c r="D345" s="76">
        <v>196.59195636468857</v>
      </c>
      <c r="E345" s="76">
        <v>5.3104919413046803</v>
      </c>
      <c r="F345" s="45">
        <v>0</v>
      </c>
      <c r="G345" s="45">
        <v>0</v>
      </c>
      <c r="H345" s="45">
        <v>0</v>
      </c>
      <c r="I345" s="83">
        <v>0</v>
      </c>
      <c r="J345" s="79">
        <v>0</v>
      </c>
      <c r="K345" s="84">
        <f t="shared" si="15"/>
        <v>0</v>
      </c>
      <c r="L345" s="48">
        <v>0</v>
      </c>
      <c r="M345" s="74">
        <f t="shared" si="16"/>
        <v>0</v>
      </c>
      <c r="N345" s="48">
        <f t="shared" si="17"/>
        <v>0</v>
      </c>
    </row>
    <row r="346" spans="1:14" ht="15" customHeight="1" x14ac:dyDescent="0.25">
      <c r="A346" s="50">
        <v>2485</v>
      </c>
      <c r="B346" s="51" t="s">
        <v>152</v>
      </c>
      <c r="C346" s="45">
        <v>525</v>
      </c>
      <c r="D346" s="76">
        <v>56.924371166519386</v>
      </c>
      <c r="E346" s="76">
        <v>9.2227632776870063</v>
      </c>
      <c r="F346" s="45">
        <v>210000</v>
      </c>
      <c r="G346" s="45">
        <v>0</v>
      </c>
      <c r="H346" s="45">
        <v>0</v>
      </c>
      <c r="I346" s="83">
        <v>210000</v>
      </c>
      <c r="J346" s="79">
        <v>203198.94249834763</v>
      </c>
      <c r="K346" s="84">
        <f t="shared" si="15"/>
        <v>203199</v>
      </c>
      <c r="L346" s="48">
        <v>193045</v>
      </c>
      <c r="M346" s="74">
        <f t="shared" si="16"/>
        <v>10154</v>
      </c>
      <c r="N346" s="48">
        <f t="shared" si="17"/>
        <v>203199</v>
      </c>
    </row>
    <row r="347" spans="1:14" ht="15" customHeight="1" x14ac:dyDescent="0.25">
      <c r="A347" s="50">
        <v>5460</v>
      </c>
      <c r="B347" s="51" t="s">
        <v>344</v>
      </c>
      <c r="C347" s="45">
        <v>3099</v>
      </c>
      <c r="D347" s="76">
        <v>289.4510061442943</v>
      </c>
      <c r="E347" s="76">
        <v>10.706475134707656</v>
      </c>
      <c r="F347" s="45">
        <v>0</v>
      </c>
      <c r="G347" s="45">
        <v>0</v>
      </c>
      <c r="H347" s="45">
        <v>0</v>
      </c>
      <c r="I347" s="83">
        <v>0</v>
      </c>
      <c r="J347" s="79">
        <v>0</v>
      </c>
      <c r="K347" s="84">
        <f t="shared" si="15"/>
        <v>0</v>
      </c>
      <c r="L347" s="48">
        <v>0</v>
      </c>
      <c r="M347" s="74">
        <f t="shared" si="16"/>
        <v>0</v>
      </c>
      <c r="N347" s="48">
        <f t="shared" si="17"/>
        <v>0</v>
      </c>
    </row>
    <row r="348" spans="1:14" ht="15" customHeight="1" x14ac:dyDescent="0.25">
      <c r="A348" s="50">
        <v>5467</v>
      </c>
      <c r="B348" s="51" t="s">
        <v>345</v>
      </c>
      <c r="C348" s="45">
        <v>649</v>
      </c>
      <c r="D348" s="76">
        <v>80.197400993089772</v>
      </c>
      <c r="E348" s="76">
        <v>8.0925315778739666</v>
      </c>
      <c r="F348" s="45">
        <v>259600</v>
      </c>
      <c r="G348" s="45">
        <v>0</v>
      </c>
      <c r="H348" s="45">
        <v>0</v>
      </c>
      <c r="I348" s="83">
        <v>259600</v>
      </c>
      <c r="J348" s="79">
        <v>251192.59748843356</v>
      </c>
      <c r="K348" s="84">
        <f t="shared" si="15"/>
        <v>251193</v>
      </c>
      <c r="L348" s="48">
        <v>238640</v>
      </c>
      <c r="M348" s="74">
        <f t="shared" si="16"/>
        <v>12553</v>
      </c>
      <c r="N348" s="48">
        <f t="shared" si="17"/>
        <v>251193</v>
      </c>
    </row>
    <row r="349" spans="1:14" ht="15" customHeight="1" x14ac:dyDescent="0.25">
      <c r="A349" s="50">
        <v>5474</v>
      </c>
      <c r="B349" s="51" t="s">
        <v>346</v>
      </c>
      <c r="C349" s="45">
        <v>1155</v>
      </c>
      <c r="D349" s="76">
        <v>523.08966230629596</v>
      </c>
      <c r="E349" s="76">
        <v>2.2080344599195842</v>
      </c>
      <c r="F349" s="45">
        <v>0</v>
      </c>
      <c r="G349" s="45">
        <v>0</v>
      </c>
      <c r="H349" s="45">
        <v>0</v>
      </c>
      <c r="I349" s="83">
        <v>0</v>
      </c>
      <c r="J349" s="79">
        <v>0</v>
      </c>
      <c r="K349" s="84">
        <f t="shared" si="15"/>
        <v>0</v>
      </c>
      <c r="L349" s="48">
        <v>0</v>
      </c>
      <c r="M349" s="74">
        <f t="shared" si="16"/>
        <v>0</v>
      </c>
      <c r="N349" s="48">
        <f t="shared" si="17"/>
        <v>0</v>
      </c>
    </row>
    <row r="350" spans="1:14" ht="15" customHeight="1" x14ac:dyDescent="0.25">
      <c r="A350" s="50">
        <v>5586</v>
      </c>
      <c r="B350" s="51" t="s">
        <v>348</v>
      </c>
      <c r="C350" s="45">
        <v>708</v>
      </c>
      <c r="D350" s="76">
        <v>109.27802427291206</v>
      </c>
      <c r="E350" s="76">
        <v>6.4788872667740911</v>
      </c>
      <c r="F350" s="45">
        <v>283200</v>
      </c>
      <c r="G350" s="45">
        <v>0</v>
      </c>
      <c r="H350" s="45">
        <v>0</v>
      </c>
      <c r="I350" s="83">
        <v>283200</v>
      </c>
      <c r="J350" s="79">
        <v>274028.28816920024</v>
      </c>
      <c r="K350" s="84">
        <f t="shared" si="15"/>
        <v>274028</v>
      </c>
      <c r="L350" s="48">
        <v>260334</v>
      </c>
      <c r="M350" s="74">
        <f t="shared" si="16"/>
        <v>13694</v>
      </c>
      <c r="N350" s="48">
        <f t="shared" si="17"/>
        <v>274028</v>
      </c>
    </row>
    <row r="351" spans="1:14" ht="15" customHeight="1" x14ac:dyDescent="0.25">
      <c r="A351" s="50">
        <v>5593</v>
      </c>
      <c r="B351" s="51" t="s">
        <v>349</v>
      </c>
      <c r="C351" s="45">
        <v>1072</v>
      </c>
      <c r="D351" s="76">
        <v>186.81307862226598</v>
      </c>
      <c r="E351" s="76">
        <v>5.7383562644860238</v>
      </c>
      <c r="F351" s="45">
        <v>0</v>
      </c>
      <c r="G351" s="45">
        <v>0</v>
      </c>
      <c r="H351" s="45">
        <v>0</v>
      </c>
      <c r="I351" s="83">
        <v>0</v>
      </c>
      <c r="J351" s="79">
        <v>0</v>
      </c>
      <c r="K351" s="84">
        <f t="shared" si="15"/>
        <v>0</v>
      </c>
      <c r="L351" s="48">
        <v>0</v>
      </c>
      <c r="M351" s="74">
        <f t="shared" si="16"/>
        <v>0</v>
      </c>
      <c r="N351" s="48">
        <f t="shared" si="17"/>
        <v>0</v>
      </c>
    </row>
    <row r="352" spans="1:14" ht="15" customHeight="1" x14ac:dyDescent="0.25">
      <c r="A352" s="50">
        <v>5607</v>
      </c>
      <c r="B352" s="51" t="s">
        <v>350</v>
      </c>
      <c r="C352" s="45">
        <v>7078</v>
      </c>
      <c r="D352" s="76">
        <v>384.49153295990726</v>
      </c>
      <c r="E352" s="76">
        <v>18.408727873698211</v>
      </c>
      <c r="F352" s="45">
        <v>0</v>
      </c>
      <c r="G352" s="45">
        <v>0</v>
      </c>
      <c r="H352" s="45">
        <v>0</v>
      </c>
      <c r="I352" s="83">
        <v>0</v>
      </c>
      <c r="J352" s="79">
        <v>0</v>
      </c>
      <c r="K352" s="84">
        <f t="shared" si="15"/>
        <v>0</v>
      </c>
      <c r="L352" s="48">
        <v>0</v>
      </c>
      <c r="M352" s="74">
        <f t="shared" si="16"/>
        <v>0</v>
      </c>
      <c r="N352" s="48">
        <f t="shared" si="17"/>
        <v>0</v>
      </c>
    </row>
    <row r="353" spans="1:14" ht="15" customHeight="1" x14ac:dyDescent="0.25">
      <c r="A353" s="50">
        <v>5614</v>
      </c>
      <c r="B353" s="51" t="s">
        <v>351</v>
      </c>
      <c r="C353" s="45">
        <v>239</v>
      </c>
      <c r="D353" s="76">
        <v>27.292958528681709</v>
      </c>
      <c r="E353" s="76">
        <v>8.7568373999776874</v>
      </c>
      <c r="F353" s="45">
        <v>95600</v>
      </c>
      <c r="G353" s="45">
        <v>0</v>
      </c>
      <c r="H353" s="45">
        <v>0</v>
      </c>
      <c r="I353" s="83">
        <v>95600</v>
      </c>
      <c r="J353" s="79">
        <v>92503.899537343023</v>
      </c>
      <c r="K353" s="84">
        <f t="shared" si="15"/>
        <v>92504</v>
      </c>
      <c r="L353" s="48">
        <v>87881</v>
      </c>
      <c r="M353" s="74">
        <f t="shared" si="16"/>
        <v>4623</v>
      </c>
      <c r="N353" s="48">
        <f t="shared" si="17"/>
        <v>92504</v>
      </c>
    </row>
    <row r="354" spans="1:14" ht="15" customHeight="1" x14ac:dyDescent="0.25">
      <c r="A354" s="50">
        <v>3542</v>
      </c>
      <c r="B354" s="51" t="s">
        <v>226</v>
      </c>
      <c r="C354" s="45">
        <v>274</v>
      </c>
      <c r="D354" s="76">
        <v>11.177531943328042</v>
      </c>
      <c r="E354" s="76">
        <v>24.513461593241324</v>
      </c>
      <c r="F354" s="45">
        <v>0</v>
      </c>
      <c r="G354" s="45">
        <v>0</v>
      </c>
      <c r="H354" s="45">
        <v>0</v>
      </c>
      <c r="I354" s="83">
        <v>0</v>
      </c>
      <c r="J354" s="79">
        <v>0</v>
      </c>
      <c r="K354" s="84">
        <f t="shared" si="15"/>
        <v>0</v>
      </c>
      <c r="L354" s="48">
        <v>0</v>
      </c>
      <c r="M354" s="74">
        <f t="shared" si="16"/>
        <v>0</v>
      </c>
      <c r="N354" s="48">
        <f t="shared" si="17"/>
        <v>0</v>
      </c>
    </row>
    <row r="355" spans="1:14" ht="15" customHeight="1" x14ac:dyDescent="0.25">
      <c r="A355" s="50">
        <v>5621</v>
      </c>
      <c r="B355" s="51" t="s">
        <v>352</v>
      </c>
      <c r="C355" s="45">
        <v>2826</v>
      </c>
      <c r="D355" s="76">
        <v>112.68841449477742</v>
      </c>
      <c r="E355" s="76">
        <v>25.077999479094384</v>
      </c>
      <c r="F355" s="45">
        <v>0</v>
      </c>
      <c r="G355" s="45">
        <v>0</v>
      </c>
      <c r="H355" s="45">
        <v>0</v>
      </c>
      <c r="I355" s="83">
        <v>0</v>
      </c>
      <c r="J355" s="79">
        <v>0</v>
      </c>
      <c r="K355" s="84">
        <f t="shared" si="15"/>
        <v>0</v>
      </c>
      <c r="L355" s="48">
        <v>0</v>
      </c>
      <c r="M355" s="74">
        <f t="shared" si="16"/>
        <v>0</v>
      </c>
      <c r="N355" s="48">
        <f t="shared" si="17"/>
        <v>0</v>
      </c>
    </row>
    <row r="356" spans="1:14" ht="15" customHeight="1" x14ac:dyDescent="0.25">
      <c r="A356" s="50">
        <v>5628</v>
      </c>
      <c r="B356" s="51" t="s">
        <v>353</v>
      </c>
      <c r="C356" s="45">
        <v>851</v>
      </c>
      <c r="D356" s="76">
        <v>115.86677655438251</v>
      </c>
      <c r="E356" s="76">
        <v>7.3446420562203167</v>
      </c>
      <c r="F356" s="45">
        <v>0</v>
      </c>
      <c r="G356" s="45">
        <v>85100</v>
      </c>
      <c r="H356" s="45">
        <v>0</v>
      </c>
      <c r="I356" s="83">
        <v>85100</v>
      </c>
      <c r="J356" s="79">
        <v>82343.952412425642</v>
      </c>
      <c r="K356" s="84">
        <f t="shared" si="15"/>
        <v>82344</v>
      </c>
      <c r="L356" s="48">
        <v>78229</v>
      </c>
      <c r="M356" s="74">
        <f t="shared" si="16"/>
        <v>4115</v>
      </c>
      <c r="N356" s="48">
        <f t="shared" si="17"/>
        <v>82344</v>
      </c>
    </row>
    <row r="357" spans="1:14" ht="15" customHeight="1" x14ac:dyDescent="0.25">
      <c r="A357" s="50">
        <v>5642</v>
      </c>
      <c r="B357" s="51" t="s">
        <v>354</v>
      </c>
      <c r="C357" s="45">
        <v>1080</v>
      </c>
      <c r="D357" s="76">
        <v>8.9022804828115518</v>
      </c>
      <c r="E357" s="76">
        <v>121.31722900500101</v>
      </c>
      <c r="F357" s="45">
        <v>0</v>
      </c>
      <c r="G357" s="45">
        <v>0</v>
      </c>
      <c r="H357" s="45">
        <v>0</v>
      </c>
      <c r="I357" s="83">
        <v>0</v>
      </c>
      <c r="J357" s="79">
        <v>0</v>
      </c>
      <c r="K357" s="84">
        <f t="shared" si="15"/>
        <v>0</v>
      </c>
      <c r="L357" s="48">
        <v>0</v>
      </c>
      <c r="M357" s="74">
        <f t="shared" si="16"/>
        <v>0</v>
      </c>
      <c r="N357" s="48">
        <f t="shared" si="17"/>
        <v>0</v>
      </c>
    </row>
    <row r="358" spans="1:14" ht="15" customHeight="1" x14ac:dyDescent="0.25">
      <c r="A358" s="50">
        <v>5656</v>
      </c>
      <c r="B358" s="51" t="s">
        <v>355</v>
      </c>
      <c r="C358" s="45">
        <v>8377</v>
      </c>
      <c r="D358" s="76">
        <v>80.255498278585421</v>
      </c>
      <c r="E358" s="76">
        <v>104.37914136326826</v>
      </c>
      <c r="F358" s="45">
        <v>0</v>
      </c>
      <c r="G358" s="45">
        <v>0</v>
      </c>
      <c r="H358" s="45">
        <v>0</v>
      </c>
      <c r="I358" s="83">
        <v>0</v>
      </c>
      <c r="J358" s="79">
        <v>0</v>
      </c>
      <c r="K358" s="84">
        <f t="shared" si="15"/>
        <v>0</v>
      </c>
      <c r="L358" s="48">
        <v>0</v>
      </c>
      <c r="M358" s="74">
        <f t="shared" si="16"/>
        <v>0</v>
      </c>
      <c r="N358" s="48">
        <f t="shared" si="17"/>
        <v>0</v>
      </c>
    </row>
    <row r="359" spans="1:14" ht="15" customHeight="1" x14ac:dyDescent="0.25">
      <c r="A359" s="50">
        <v>5663</v>
      </c>
      <c r="B359" s="51" t="s">
        <v>356</v>
      </c>
      <c r="C359" s="45">
        <v>4291</v>
      </c>
      <c r="D359" s="76">
        <v>405.30081142897006</v>
      </c>
      <c r="E359" s="76">
        <v>10.587198147645475</v>
      </c>
      <c r="F359" s="45">
        <v>0</v>
      </c>
      <c r="G359" s="45">
        <v>0</v>
      </c>
      <c r="H359" s="45">
        <v>0</v>
      </c>
      <c r="I359" s="83">
        <v>0</v>
      </c>
      <c r="J359" s="79">
        <v>0</v>
      </c>
      <c r="K359" s="84">
        <f t="shared" si="15"/>
        <v>0</v>
      </c>
      <c r="L359" s="48">
        <v>0</v>
      </c>
      <c r="M359" s="74">
        <f t="shared" si="16"/>
        <v>0</v>
      </c>
      <c r="N359" s="48">
        <f t="shared" si="17"/>
        <v>0</v>
      </c>
    </row>
    <row r="360" spans="1:14" ht="15" customHeight="1" x14ac:dyDescent="0.25">
      <c r="A360" s="50">
        <v>5670</v>
      </c>
      <c r="B360" s="51" t="s">
        <v>357</v>
      </c>
      <c r="C360" s="45">
        <v>366</v>
      </c>
      <c r="D360" s="76">
        <v>302.46019977118743</v>
      </c>
      <c r="E360" s="76">
        <v>1.2100765663610642</v>
      </c>
      <c r="F360" s="45">
        <v>146400</v>
      </c>
      <c r="G360" s="45">
        <v>0</v>
      </c>
      <c r="H360" s="45">
        <v>0</v>
      </c>
      <c r="I360" s="83">
        <v>146400</v>
      </c>
      <c r="J360" s="79">
        <v>141658.69134170521</v>
      </c>
      <c r="K360" s="84">
        <f t="shared" si="15"/>
        <v>141659</v>
      </c>
      <c r="L360" s="48">
        <v>134580</v>
      </c>
      <c r="M360" s="74">
        <f t="shared" si="16"/>
        <v>7079</v>
      </c>
      <c r="N360" s="48">
        <f t="shared" si="17"/>
        <v>141659</v>
      </c>
    </row>
    <row r="361" spans="1:14" ht="15" customHeight="1" x14ac:dyDescent="0.25">
      <c r="A361" s="50">
        <v>3510</v>
      </c>
      <c r="B361" s="51" t="s">
        <v>223</v>
      </c>
      <c r="C361" s="45">
        <v>407</v>
      </c>
      <c r="D361" s="76">
        <v>5.9648475886747736</v>
      </c>
      <c r="E361" s="76">
        <v>68.233092958276956</v>
      </c>
      <c r="F361" s="45">
        <v>0</v>
      </c>
      <c r="G361" s="45">
        <v>0</v>
      </c>
      <c r="H361" s="45">
        <v>0</v>
      </c>
      <c r="I361" s="83">
        <v>0</v>
      </c>
      <c r="J361" s="79">
        <v>0</v>
      </c>
      <c r="K361" s="84">
        <f t="shared" si="15"/>
        <v>0</v>
      </c>
      <c r="L361" s="48">
        <v>0</v>
      </c>
      <c r="M361" s="74">
        <f t="shared" si="16"/>
        <v>0</v>
      </c>
      <c r="N361" s="48">
        <f t="shared" si="17"/>
        <v>0</v>
      </c>
    </row>
    <row r="362" spans="1:14" ht="15" customHeight="1" x14ac:dyDescent="0.25">
      <c r="A362" s="50">
        <v>5726</v>
      </c>
      <c r="B362" s="51" t="s">
        <v>358</v>
      </c>
      <c r="C362" s="45">
        <v>539</v>
      </c>
      <c r="D362" s="76">
        <v>156.12122832166929</v>
      </c>
      <c r="E362" s="76">
        <v>3.4524452939189945</v>
      </c>
      <c r="F362" s="45">
        <v>215600</v>
      </c>
      <c r="G362" s="45">
        <v>0</v>
      </c>
      <c r="H362" s="45">
        <v>0</v>
      </c>
      <c r="I362" s="83">
        <v>215600</v>
      </c>
      <c r="J362" s="79">
        <v>208617.58096497026</v>
      </c>
      <c r="K362" s="84">
        <f t="shared" si="15"/>
        <v>208618</v>
      </c>
      <c r="L362" s="48">
        <v>198192</v>
      </c>
      <c r="M362" s="74">
        <f t="shared" si="16"/>
        <v>10426</v>
      </c>
      <c r="N362" s="48">
        <f t="shared" si="17"/>
        <v>208618</v>
      </c>
    </row>
    <row r="363" spans="1:14" ht="15" customHeight="1" x14ac:dyDescent="0.25">
      <c r="A363" s="50">
        <v>5733</v>
      </c>
      <c r="B363" s="51" t="s">
        <v>359</v>
      </c>
      <c r="C363" s="45">
        <v>507</v>
      </c>
      <c r="D363" s="76">
        <v>303.8620172951637</v>
      </c>
      <c r="E363" s="76">
        <v>1.6685204834519127</v>
      </c>
      <c r="F363" s="45">
        <v>202800</v>
      </c>
      <c r="G363" s="45">
        <v>0</v>
      </c>
      <c r="H363" s="45">
        <v>0</v>
      </c>
      <c r="I363" s="83">
        <v>202800</v>
      </c>
      <c r="J363" s="79">
        <v>196232.12161269001</v>
      </c>
      <c r="K363" s="84">
        <f t="shared" si="15"/>
        <v>196232</v>
      </c>
      <c r="L363" s="48">
        <v>186426</v>
      </c>
      <c r="M363" s="74">
        <f t="shared" si="16"/>
        <v>9806</v>
      </c>
      <c r="N363" s="48">
        <f t="shared" si="17"/>
        <v>196232</v>
      </c>
    </row>
    <row r="364" spans="1:14" ht="15" customHeight="1" x14ac:dyDescent="0.25">
      <c r="A364" s="50">
        <v>5740</v>
      </c>
      <c r="B364" s="51" t="s">
        <v>360</v>
      </c>
      <c r="C364" s="45">
        <v>253</v>
      </c>
      <c r="D364" s="76">
        <v>97.163229726382795</v>
      </c>
      <c r="E364" s="76">
        <v>2.6038656877963242</v>
      </c>
      <c r="F364" s="45">
        <v>101200</v>
      </c>
      <c r="G364" s="45">
        <v>0</v>
      </c>
      <c r="H364" s="45">
        <v>0</v>
      </c>
      <c r="I364" s="83">
        <v>101200</v>
      </c>
      <c r="J364" s="79">
        <v>97922.53800396563</v>
      </c>
      <c r="K364" s="84">
        <f t="shared" si="15"/>
        <v>97923</v>
      </c>
      <c r="L364" s="48">
        <v>93029</v>
      </c>
      <c r="M364" s="74">
        <f t="shared" si="16"/>
        <v>4894</v>
      </c>
      <c r="N364" s="48">
        <f t="shared" si="17"/>
        <v>97923</v>
      </c>
    </row>
    <row r="365" spans="1:14" ht="15" customHeight="1" x14ac:dyDescent="0.25">
      <c r="A365" s="50">
        <v>5747</v>
      </c>
      <c r="B365" s="51" t="s">
        <v>361</v>
      </c>
      <c r="C365" s="45">
        <v>3112</v>
      </c>
      <c r="D365" s="76">
        <v>465.85486026177955</v>
      </c>
      <c r="E365" s="76">
        <v>6.6801921917295495</v>
      </c>
      <c r="F365" s="45">
        <v>0</v>
      </c>
      <c r="G365" s="45">
        <v>0</v>
      </c>
      <c r="H365" s="45">
        <v>0</v>
      </c>
      <c r="I365" s="83">
        <v>0</v>
      </c>
      <c r="J365" s="79">
        <v>0</v>
      </c>
      <c r="K365" s="84">
        <f t="shared" si="15"/>
        <v>0</v>
      </c>
      <c r="L365" s="48">
        <v>0</v>
      </c>
      <c r="M365" s="74">
        <f t="shared" si="16"/>
        <v>0</v>
      </c>
      <c r="N365" s="48">
        <f t="shared" si="17"/>
        <v>0</v>
      </c>
    </row>
    <row r="366" spans="1:14" ht="15" customHeight="1" x14ac:dyDescent="0.25">
      <c r="A366" s="50">
        <v>5754</v>
      </c>
      <c r="B366" s="51" t="s">
        <v>362</v>
      </c>
      <c r="C366" s="45">
        <v>1103</v>
      </c>
      <c r="D366" s="76">
        <v>424.45083335760245</v>
      </c>
      <c r="E366" s="76">
        <v>2.5986519834930224</v>
      </c>
      <c r="F366" s="45">
        <v>0</v>
      </c>
      <c r="G366" s="45">
        <v>0</v>
      </c>
      <c r="H366" s="45">
        <v>0</v>
      </c>
      <c r="I366" s="83">
        <v>0</v>
      </c>
      <c r="J366" s="79">
        <v>0</v>
      </c>
      <c r="K366" s="84">
        <f t="shared" si="15"/>
        <v>0</v>
      </c>
      <c r="L366" s="48">
        <v>0</v>
      </c>
      <c r="M366" s="74">
        <f t="shared" si="16"/>
        <v>0</v>
      </c>
      <c r="N366" s="48">
        <f t="shared" si="17"/>
        <v>0</v>
      </c>
    </row>
    <row r="367" spans="1:14" ht="15" customHeight="1" x14ac:dyDescent="0.25">
      <c r="A367" s="50">
        <v>126</v>
      </c>
      <c r="B367" s="51" t="s">
        <v>9</v>
      </c>
      <c r="C367" s="45">
        <v>900</v>
      </c>
      <c r="D367" s="76">
        <v>99.487022616809696</v>
      </c>
      <c r="E367" s="76">
        <v>9.0464060168580485</v>
      </c>
      <c r="F367" s="45">
        <v>0</v>
      </c>
      <c r="G367" s="45">
        <v>90000</v>
      </c>
      <c r="H367" s="45">
        <v>0</v>
      </c>
      <c r="I367" s="83">
        <v>90000</v>
      </c>
      <c r="J367" s="79">
        <v>87085.261070720415</v>
      </c>
      <c r="K367" s="84">
        <f t="shared" si="15"/>
        <v>87085</v>
      </c>
      <c r="L367" s="48">
        <v>82641</v>
      </c>
      <c r="M367" s="74">
        <f t="shared" si="16"/>
        <v>4444</v>
      </c>
      <c r="N367" s="48">
        <f t="shared" si="17"/>
        <v>87085</v>
      </c>
    </row>
    <row r="368" spans="1:14" ht="15" customHeight="1" x14ac:dyDescent="0.25">
      <c r="A368" s="50">
        <v>5780</v>
      </c>
      <c r="B368" s="51" t="s">
        <v>364</v>
      </c>
      <c r="C368" s="45">
        <v>443</v>
      </c>
      <c r="D368" s="76">
        <v>10.767805488554005</v>
      </c>
      <c r="E368" s="76">
        <v>41.141159214930234</v>
      </c>
      <c r="F368" s="45">
        <v>0</v>
      </c>
      <c r="G368" s="45">
        <v>0</v>
      </c>
      <c r="H368" s="45">
        <v>0</v>
      </c>
      <c r="I368" s="83">
        <v>0</v>
      </c>
      <c r="J368" s="79">
        <v>0</v>
      </c>
      <c r="K368" s="84">
        <f t="shared" si="15"/>
        <v>0</v>
      </c>
      <c r="L368" s="48">
        <v>0</v>
      </c>
      <c r="M368" s="74">
        <f t="shared" si="16"/>
        <v>0</v>
      </c>
      <c r="N368" s="48">
        <f t="shared" si="17"/>
        <v>0</v>
      </c>
    </row>
    <row r="369" spans="1:14" ht="15" customHeight="1" x14ac:dyDescent="0.25">
      <c r="A369" s="50">
        <v>4375</v>
      </c>
      <c r="B369" s="51" t="s">
        <v>286</v>
      </c>
      <c r="C369" s="45">
        <v>607</v>
      </c>
      <c r="D369" s="76">
        <v>219.50499537312461</v>
      </c>
      <c r="E369" s="76">
        <v>2.7653129213218755</v>
      </c>
      <c r="F369" s="45">
        <v>242800</v>
      </c>
      <c r="G369" s="45">
        <v>0</v>
      </c>
      <c r="H369" s="45">
        <v>0</v>
      </c>
      <c r="I369" s="83">
        <v>242800</v>
      </c>
      <c r="J369" s="79">
        <v>234936.68208856575</v>
      </c>
      <c r="K369" s="84">
        <f t="shared" si="15"/>
        <v>234937</v>
      </c>
      <c r="L369" s="48">
        <v>223196</v>
      </c>
      <c r="M369" s="74">
        <f t="shared" si="16"/>
        <v>11741</v>
      </c>
      <c r="N369" s="48">
        <f t="shared" si="17"/>
        <v>234937</v>
      </c>
    </row>
    <row r="370" spans="1:14" ht="15" customHeight="1" x14ac:dyDescent="0.25">
      <c r="A370" s="50">
        <v>5810</v>
      </c>
      <c r="B370" s="51" t="s">
        <v>365</v>
      </c>
      <c r="C370" s="45">
        <v>485</v>
      </c>
      <c r="D370" s="76">
        <v>112.9952157697571</v>
      </c>
      <c r="E370" s="76">
        <v>4.2922171234953215</v>
      </c>
      <c r="F370" s="45">
        <v>194000</v>
      </c>
      <c r="G370" s="45">
        <v>0</v>
      </c>
      <c r="H370" s="45">
        <v>0</v>
      </c>
      <c r="I370" s="83">
        <v>194000</v>
      </c>
      <c r="J370" s="79">
        <v>187717.11830799736</v>
      </c>
      <c r="K370" s="84">
        <f t="shared" si="15"/>
        <v>187717</v>
      </c>
      <c r="L370" s="48">
        <v>178336</v>
      </c>
      <c r="M370" s="74">
        <f t="shared" si="16"/>
        <v>9381</v>
      </c>
      <c r="N370" s="48">
        <f t="shared" si="17"/>
        <v>187717</v>
      </c>
    </row>
    <row r="371" spans="1:14" ht="15" customHeight="1" x14ac:dyDescent="0.25">
      <c r="A371" s="50">
        <v>5817</v>
      </c>
      <c r="B371" s="51" t="s">
        <v>366</v>
      </c>
      <c r="C371" s="45">
        <v>383</v>
      </c>
      <c r="D371" s="76">
        <v>4.252656495896324</v>
      </c>
      <c r="E371" s="76">
        <v>90.061353502118649</v>
      </c>
      <c r="F371" s="45">
        <v>0</v>
      </c>
      <c r="G371" s="45">
        <v>0</v>
      </c>
      <c r="H371" s="45">
        <v>0</v>
      </c>
      <c r="I371" s="83">
        <v>0</v>
      </c>
      <c r="J371" s="79">
        <v>0</v>
      </c>
      <c r="K371" s="84">
        <f t="shared" si="15"/>
        <v>0</v>
      </c>
      <c r="L371" s="48">
        <v>0</v>
      </c>
      <c r="M371" s="74">
        <f t="shared" si="16"/>
        <v>0</v>
      </c>
      <c r="N371" s="48">
        <f t="shared" si="17"/>
        <v>0</v>
      </c>
    </row>
    <row r="372" spans="1:14" ht="15" customHeight="1" x14ac:dyDescent="0.25">
      <c r="A372" s="50">
        <v>5824</v>
      </c>
      <c r="B372" s="51" t="s">
        <v>367</v>
      </c>
      <c r="C372" s="45">
        <v>1634</v>
      </c>
      <c r="D372" s="76">
        <v>28.93932767074514</v>
      </c>
      <c r="E372" s="76">
        <v>56.462956520300089</v>
      </c>
      <c r="F372" s="45">
        <v>0</v>
      </c>
      <c r="G372" s="45">
        <v>0</v>
      </c>
      <c r="H372" s="45">
        <v>0</v>
      </c>
      <c r="I372" s="83">
        <v>0</v>
      </c>
      <c r="J372" s="79">
        <v>0</v>
      </c>
      <c r="K372" s="84">
        <f t="shared" si="15"/>
        <v>0</v>
      </c>
      <c r="L372" s="48">
        <v>0</v>
      </c>
      <c r="M372" s="74">
        <f t="shared" si="16"/>
        <v>0</v>
      </c>
      <c r="N372" s="48">
        <f t="shared" si="17"/>
        <v>0</v>
      </c>
    </row>
    <row r="373" spans="1:14" ht="15" customHeight="1" x14ac:dyDescent="0.25">
      <c r="A373" s="50">
        <v>5859</v>
      </c>
      <c r="B373" s="51" t="s">
        <v>369</v>
      </c>
      <c r="C373" s="45">
        <v>558</v>
      </c>
      <c r="D373" s="76">
        <v>10.845279115720254</v>
      </c>
      <c r="E373" s="76">
        <v>51.45095797407167</v>
      </c>
      <c r="F373" s="45">
        <v>0</v>
      </c>
      <c r="G373" s="45">
        <v>0</v>
      </c>
      <c r="H373" s="45">
        <v>0</v>
      </c>
      <c r="I373" s="83">
        <v>0</v>
      </c>
      <c r="J373" s="79">
        <v>0</v>
      </c>
      <c r="K373" s="84">
        <f t="shared" si="15"/>
        <v>0</v>
      </c>
      <c r="L373" s="48">
        <v>0</v>
      </c>
      <c r="M373" s="74">
        <f t="shared" si="16"/>
        <v>0</v>
      </c>
      <c r="N373" s="48">
        <f t="shared" si="17"/>
        <v>0</v>
      </c>
    </row>
    <row r="374" spans="1:14" ht="15" customHeight="1" x14ac:dyDescent="0.25">
      <c r="A374" s="50">
        <v>5852</v>
      </c>
      <c r="B374" s="51" t="s">
        <v>368</v>
      </c>
      <c r="C374" s="45">
        <v>705</v>
      </c>
      <c r="D374" s="76">
        <v>83.591101905165175</v>
      </c>
      <c r="E374" s="76">
        <v>8.4339120304913386</v>
      </c>
      <c r="F374" s="45">
        <v>282000</v>
      </c>
      <c r="G374" s="45">
        <v>0</v>
      </c>
      <c r="H374" s="45">
        <v>0</v>
      </c>
      <c r="I374" s="83">
        <v>282000</v>
      </c>
      <c r="J374" s="79">
        <v>272867.15135492396</v>
      </c>
      <c r="K374" s="84">
        <f t="shared" si="15"/>
        <v>272867</v>
      </c>
      <c r="L374" s="48">
        <v>259231</v>
      </c>
      <c r="M374" s="74">
        <f t="shared" si="16"/>
        <v>13636</v>
      </c>
      <c r="N374" s="48">
        <f t="shared" si="17"/>
        <v>272867</v>
      </c>
    </row>
    <row r="375" spans="1:14" ht="15" customHeight="1" x14ac:dyDescent="0.25">
      <c r="A375" s="50">
        <v>238</v>
      </c>
      <c r="B375" s="51" t="s">
        <v>20</v>
      </c>
      <c r="C375" s="45">
        <v>1012</v>
      </c>
      <c r="D375" s="76">
        <v>147.03600949034742</v>
      </c>
      <c r="E375" s="76">
        <v>6.8826677458655832</v>
      </c>
      <c r="F375" s="45">
        <v>0</v>
      </c>
      <c r="G375" s="45">
        <v>0</v>
      </c>
      <c r="H375" s="45">
        <v>0</v>
      </c>
      <c r="I375" s="83">
        <v>0</v>
      </c>
      <c r="J375" s="79">
        <v>0</v>
      </c>
      <c r="K375" s="84">
        <f t="shared" si="15"/>
        <v>0</v>
      </c>
      <c r="L375" s="48">
        <v>0</v>
      </c>
      <c r="M375" s="74">
        <f t="shared" si="16"/>
        <v>0</v>
      </c>
      <c r="N375" s="48">
        <f t="shared" si="17"/>
        <v>0</v>
      </c>
    </row>
    <row r="376" spans="1:14" ht="15" customHeight="1" x14ac:dyDescent="0.25">
      <c r="A376" s="50">
        <v>5866</v>
      </c>
      <c r="B376" s="51" t="s">
        <v>370</v>
      </c>
      <c r="C376" s="45">
        <v>897</v>
      </c>
      <c r="D376" s="76">
        <v>118.16756366082771</v>
      </c>
      <c r="E376" s="76">
        <v>7.590915579630872</v>
      </c>
      <c r="F376" s="45">
        <v>0</v>
      </c>
      <c r="G376" s="45">
        <v>89700</v>
      </c>
      <c r="H376" s="45">
        <v>0</v>
      </c>
      <c r="I376" s="83">
        <v>89700</v>
      </c>
      <c r="J376" s="79">
        <v>86794.976867151345</v>
      </c>
      <c r="K376" s="84">
        <f t="shared" si="15"/>
        <v>86795</v>
      </c>
      <c r="L376" s="48">
        <v>82457</v>
      </c>
      <c r="M376" s="74">
        <f t="shared" si="16"/>
        <v>4338</v>
      </c>
      <c r="N376" s="48">
        <f t="shared" si="17"/>
        <v>86795</v>
      </c>
    </row>
    <row r="377" spans="1:14" ht="15" customHeight="1" x14ac:dyDescent="0.25">
      <c r="A377" s="50">
        <v>5901</v>
      </c>
      <c r="B377" s="51" t="s">
        <v>371</v>
      </c>
      <c r="C377" s="45">
        <v>5648</v>
      </c>
      <c r="D377" s="76">
        <v>53.840213749321002</v>
      </c>
      <c r="E377" s="76">
        <v>104.90300105970937</v>
      </c>
      <c r="F377" s="45">
        <v>0</v>
      </c>
      <c r="G377" s="45">
        <v>0</v>
      </c>
      <c r="H377" s="45">
        <v>0</v>
      </c>
      <c r="I377" s="83">
        <v>0</v>
      </c>
      <c r="J377" s="79">
        <v>0</v>
      </c>
      <c r="K377" s="84">
        <f t="shared" si="15"/>
        <v>0</v>
      </c>
      <c r="L377" s="48">
        <v>0</v>
      </c>
      <c r="M377" s="74">
        <f t="shared" si="16"/>
        <v>0</v>
      </c>
      <c r="N377" s="48">
        <f t="shared" si="17"/>
        <v>0</v>
      </c>
    </row>
    <row r="378" spans="1:14" ht="15" customHeight="1" x14ac:dyDescent="0.25">
      <c r="A378" s="50">
        <v>5985</v>
      </c>
      <c r="B378" s="51" t="s">
        <v>373</v>
      </c>
      <c r="C378" s="45">
        <v>1056</v>
      </c>
      <c r="D378" s="76">
        <v>188.39653963632475</v>
      </c>
      <c r="E378" s="76">
        <v>5.6051984927030611</v>
      </c>
      <c r="F378" s="45">
        <v>0</v>
      </c>
      <c r="G378" s="45">
        <v>0</v>
      </c>
      <c r="H378" s="45">
        <v>0</v>
      </c>
      <c r="I378" s="83">
        <v>0</v>
      </c>
      <c r="J378" s="79">
        <v>0</v>
      </c>
      <c r="K378" s="84">
        <f t="shared" si="15"/>
        <v>0</v>
      </c>
      <c r="L378" s="48">
        <v>0</v>
      </c>
      <c r="M378" s="74">
        <f t="shared" si="16"/>
        <v>0</v>
      </c>
      <c r="N378" s="48">
        <f t="shared" si="17"/>
        <v>0</v>
      </c>
    </row>
    <row r="379" spans="1:14" ht="15" customHeight="1" x14ac:dyDescent="0.25">
      <c r="A379" s="50">
        <v>5992</v>
      </c>
      <c r="B379" s="51" t="s">
        <v>374</v>
      </c>
      <c r="C379" s="45">
        <v>371</v>
      </c>
      <c r="D379" s="76">
        <v>350.25861123394844</v>
      </c>
      <c r="E379" s="76">
        <v>1.059217355693213</v>
      </c>
      <c r="F379" s="45">
        <v>148400</v>
      </c>
      <c r="G379" s="45">
        <v>0</v>
      </c>
      <c r="H379" s="45">
        <v>0</v>
      </c>
      <c r="I379" s="83">
        <v>148400</v>
      </c>
      <c r="J379" s="79">
        <v>143593.91936549899</v>
      </c>
      <c r="K379" s="84">
        <f t="shared" si="15"/>
        <v>143594</v>
      </c>
      <c r="L379" s="48">
        <v>136418</v>
      </c>
      <c r="M379" s="74">
        <f t="shared" si="16"/>
        <v>7176</v>
      </c>
      <c r="N379" s="48">
        <f t="shared" si="17"/>
        <v>143594</v>
      </c>
    </row>
    <row r="380" spans="1:14" ht="15" customHeight="1" x14ac:dyDescent="0.25">
      <c r="A380" s="50">
        <v>6022</v>
      </c>
      <c r="B380" s="51" t="s">
        <v>376</v>
      </c>
      <c r="C380" s="45">
        <v>416</v>
      </c>
      <c r="D380" s="76">
        <v>27.386936265562078</v>
      </c>
      <c r="E380" s="76">
        <v>15.189723887556656</v>
      </c>
      <c r="F380" s="45">
        <v>0</v>
      </c>
      <c r="G380" s="45">
        <v>0</v>
      </c>
      <c r="H380" s="45">
        <v>0</v>
      </c>
      <c r="I380" s="83">
        <v>0</v>
      </c>
      <c r="J380" s="79">
        <v>0</v>
      </c>
      <c r="K380" s="84">
        <f t="shared" si="15"/>
        <v>0</v>
      </c>
      <c r="L380" s="48">
        <v>0</v>
      </c>
      <c r="M380" s="74">
        <f t="shared" si="16"/>
        <v>0</v>
      </c>
      <c r="N380" s="48">
        <f t="shared" si="17"/>
        <v>0</v>
      </c>
    </row>
    <row r="381" spans="1:14" ht="15" customHeight="1" x14ac:dyDescent="0.25">
      <c r="A381" s="50">
        <v>6027</v>
      </c>
      <c r="B381" s="51" t="s">
        <v>377</v>
      </c>
      <c r="C381" s="45">
        <v>494</v>
      </c>
      <c r="D381" s="76">
        <v>185.85763753078851</v>
      </c>
      <c r="E381" s="76">
        <v>2.6579483445665004</v>
      </c>
      <c r="F381" s="45">
        <v>197600</v>
      </c>
      <c r="G381" s="45">
        <v>0</v>
      </c>
      <c r="H381" s="45">
        <v>0</v>
      </c>
      <c r="I381" s="83">
        <v>197600</v>
      </c>
      <c r="J381" s="79">
        <v>191200.52875082617</v>
      </c>
      <c r="K381" s="84">
        <f t="shared" si="15"/>
        <v>191201</v>
      </c>
      <c r="L381" s="48">
        <v>181646</v>
      </c>
      <c r="M381" s="74">
        <f t="shared" si="16"/>
        <v>9555</v>
      </c>
      <c r="N381" s="48">
        <f t="shared" si="17"/>
        <v>191201</v>
      </c>
    </row>
    <row r="382" spans="1:14" ht="15" customHeight="1" x14ac:dyDescent="0.25">
      <c r="A382" s="50">
        <v>6069</v>
      </c>
      <c r="B382" s="51" t="s">
        <v>378</v>
      </c>
      <c r="C382" s="45">
        <v>58</v>
      </c>
      <c r="D382" s="76">
        <v>25.397505520505501</v>
      </c>
      <c r="E382" s="76">
        <v>2.2836888431098803</v>
      </c>
      <c r="F382" s="45">
        <v>23200</v>
      </c>
      <c r="G382" s="45">
        <v>0</v>
      </c>
      <c r="H382" s="45">
        <v>0</v>
      </c>
      <c r="I382" s="83">
        <v>23200</v>
      </c>
      <c r="J382" s="79">
        <v>22448.645076007931</v>
      </c>
      <c r="K382" s="84">
        <f t="shared" si="15"/>
        <v>22449</v>
      </c>
      <c r="L382" s="48">
        <v>21327</v>
      </c>
      <c r="M382" s="74">
        <f t="shared" si="16"/>
        <v>1122</v>
      </c>
      <c r="N382" s="48">
        <f t="shared" si="17"/>
        <v>22449</v>
      </c>
    </row>
    <row r="383" spans="1:14" ht="15" customHeight="1" x14ac:dyDescent="0.25">
      <c r="A383" s="50">
        <v>6104</v>
      </c>
      <c r="B383" s="51" t="s">
        <v>380</v>
      </c>
      <c r="C383" s="45">
        <v>159</v>
      </c>
      <c r="D383" s="76">
        <v>9.4383413836058008</v>
      </c>
      <c r="E383" s="76">
        <v>16.846180227828974</v>
      </c>
      <c r="F383" s="45">
        <v>0</v>
      </c>
      <c r="G383" s="45">
        <v>0</v>
      </c>
      <c r="H383" s="45">
        <v>0</v>
      </c>
      <c r="I383" s="83">
        <v>0</v>
      </c>
      <c r="J383" s="79">
        <v>0</v>
      </c>
      <c r="K383" s="84">
        <f t="shared" si="15"/>
        <v>0</v>
      </c>
      <c r="L383" s="48">
        <v>0</v>
      </c>
      <c r="M383" s="74">
        <f t="shared" si="16"/>
        <v>0</v>
      </c>
      <c r="N383" s="48">
        <f t="shared" si="17"/>
        <v>0</v>
      </c>
    </row>
    <row r="384" spans="1:14" ht="15" customHeight="1" x14ac:dyDescent="0.25">
      <c r="A384" s="50">
        <v>6113</v>
      </c>
      <c r="B384" s="51" t="s">
        <v>381</v>
      </c>
      <c r="C384" s="45">
        <v>1328</v>
      </c>
      <c r="D384" s="76">
        <v>48.172284633475108</v>
      </c>
      <c r="E384" s="76">
        <v>27.567718867897902</v>
      </c>
      <c r="F384" s="45">
        <v>0</v>
      </c>
      <c r="G384" s="45">
        <v>0</v>
      </c>
      <c r="H384" s="45">
        <v>0</v>
      </c>
      <c r="I384" s="83">
        <v>0</v>
      </c>
      <c r="J384" s="79">
        <v>0</v>
      </c>
      <c r="K384" s="84">
        <f t="shared" si="15"/>
        <v>0</v>
      </c>
      <c r="L384" s="48">
        <v>0</v>
      </c>
      <c r="M384" s="74">
        <f t="shared" si="16"/>
        <v>0</v>
      </c>
      <c r="N384" s="48">
        <f t="shared" si="17"/>
        <v>0</v>
      </c>
    </row>
    <row r="385" spans="1:14" ht="15" customHeight="1" x14ac:dyDescent="0.25">
      <c r="A385" s="50">
        <v>6083</v>
      </c>
      <c r="B385" s="51" t="s">
        <v>379</v>
      </c>
      <c r="C385" s="45">
        <v>1032</v>
      </c>
      <c r="D385" s="76">
        <v>86.720894793469313</v>
      </c>
      <c r="E385" s="76">
        <v>11.900246214684085</v>
      </c>
      <c r="F385" s="45">
        <v>0</v>
      </c>
      <c r="G385" s="45">
        <v>0</v>
      </c>
      <c r="H385" s="45">
        <v>0</v>
      </c>
      <c r="I385" s="83">
        <v>0</v>
      </c>
      <c r="J385" s="79">
        <v>0</v>
      </c>
      <c r="K385" s="84">
        <f t="shared" si="15"/>
        <v>0</v>
      </c>
      <c r="L385" s="48">
        <v>0</v>
      </c>
      <c r="M385" s="74">
        <f t="shared" si="16"/>
        <v>0</v>
      </c>
      <c r="N385" s="48">
        <f t="shared" si="17"/>
        <v>0</v>
      </c>
    </row>
    <row r="386" spans="1:14" ht="15" customHeight="1" x14ac:dyDescent="0.25">
      <c r="A386" s="50">
        <v>6118</v>
      </c>
      <c r="B386" s="51" t="s">
        <v>382</v>
      </c>
      <c r="C386" s="45">
        <v>793</v>
      </c>
      <c r="D386" s="76">
        <v>83.750268128974753</v>
      </c>
      <c r="E386" s="76">
        <v>9.4686264022317665</v>
      </c>
      <c r="F386" s="45">
        <v>0</v>
      </c>
      <c r="G386" s="45">
        <v>79300</v>
      </c>
      <c r="H386" s="45">
        <v>0</v>
      </c>
      <c r="I386" s="83">
        <v>79300</v>
      </c>
      <c r="J386" s="79">
        <v>76731.791143423659</v>
      </c>
      <c r="K386" s="84">
        <f t="shared" si="15"/>
        <v>76732</v>
      </c>
      <c r="L386" s="48">
        <v>72897</v>
      </c>
      <c r="M386" s="74">
        <f t="shared" si="16"/>
        <v>3835</v>
      </c>
      <c r="N386" s="48">
        <f t="shared" si="17"/>
        <v>76732</v>
      </c>
    </row>
    <row r="387" spans="1:14" ht="15" customHeight="1" x14ac:dyDescent="0.25">
      <c r="A387" s="50">
        <v>6125</v>
      </c>
      <c r="B387" s="51" t="s">
        <v>383</v>
      </c>
      <c r="C387" s="45">
        <v>3505</v>
      </c>
      <c r="D387" s="76">
        <v>164.22348707157397</v>
      </c>
      <c r="E387" s="76">
        <v>21.342866739106608</v>
      </c>
      <c r="F387" s="45">
        <v>0</v>
      </c>
      <c r="G387" s="45">
        <v>0</v>
      </c>
      <c r="H387" s="45">
        <v>0</v>
      </c>
      <c r="I387" s="83">
        <v>0</v>
      </c>
      <c r="J387" s="79">
        <v>0</v>
      </c>
      <c r="K387" s="84">
        <f t="shared" si="15"/>
        <v>0</v>
      </c>
      <c r="L387" s="48">
        <v>0</v>
      </c>
      <c r="M387" s="74">
        <f t="shared" si="16"/>
        <v>0</v>
      </c>
      <c r="N387" s="48">
        <f t="shared" si="17"/>
        <v>0</v>
      </c>
    </row>
    <row r="388" spans="1:14" ht="15" customHeight="1" x14ac:dyDescent="0.25">
      <c r="A388" s="50">
        <v>6174</v>
      </c>
      <c r="B388" s="51" t="s">
        <v>384</v>
      </c>
      <c r="C388" s="45">
        <v>11637</v>
      </c>
      <c r="D388" s="76">
        <v>70.546489262324485</v>
      </c>
      <c r="E388" s="76">
        <v>164.95505476861152</v>
      </c>
      <c r="F388" s="45">
        <v>0</v>
      </c>
      <c r="G388" s="45">
        <v>0</v>
      </c>
      <c r="H388" s="45">
        <v>0</v>
      </c>
      <c r="I388" s="83">
        <v>0</v>
      </c>
      <c r="J388" s="79">
        <v>0</v>
      </c>
      <c r="K388" s="84">
        <f t="shared" si="15"/>
        <v>0</v>
      </c>
      <c r="L388" s="48">
        <v>0</v>
      </c>
      <c r="M388" s="74">
        <f t="shared" si="16"/>
        <v>0</v>
      </c>
      <c r="N388" s="48">
        <f t="shared" si="17"/>
        <v>0</v>
      </c>
    </row>
    <row r="389" spans="1:14" ht="15" customHeight="1" x14ac:dyDescent="0.25">
      <c r="A389" s="50">
        <v>6181</v>
      </c>
      <c r="B389" s="51" t="s">
        <v>385</v>
      </c>
      <c r="C389" s="45">
        <v>4156</v>
      </c>
      <c r="D389" s="76">
        <v>56.817916319413065</v>
      </c>
      <c r="E389" s="76">
        <v>73.145941794771744</v>
      </c>
      <c r="F389" s="45">
        <v>0</v>
      </c>
      <c r="G389" s="45">
        <v>0</v>
      </c>
      <c r="H389" s="45">
        <v>0</v>
      </c>
      <c r="I389" s="83">
        <v>0</v>
      </c>
      <c r="J389" s="79">
        <v>0</v>
      </c>
      <c r="K389" s="84">
        <f t="shared" ref="K389:K424" si="18">ROUND(J389,0)</f>
        <v>0</v>
      </c>
      <c r="L389" s="48">
        <v>0</v>
      </c>
      <c r="M389" s="74">
        <f t="shared" ref="M389:M424" si="19">K389-L389</f>
        <v>0</v>
      </c>
      <c r="N389" s="48">
        <f t="shared" ref="N389:N424" si="20">SUM(L389:M389)</f>
        <v>0</v>
      </c>
    </row>
    <row r="390" spans="1:14" ht="15" customHeight="1" x14ac:dyDescent="0.25">
      <c r="A390" s="50">
        <v>6195</v>
      </c>
      <c r="B390" s="51" t="s">
        <v>386</v>
      </c>
      <c r="C390" s="45">
        <v>2015</v>
      </c>
      <c r="D390" s="76">
        <v>158.77050847921453</v>
      </c>
      <c r="E390" s="76">
        <v>12.691273834799075</v>
      </c>
      <c r="F390" s="45">
        <v>0</v>
      </c>
      <c r="G390" s="45">
        <v>0</v>
      </c>
      <c r="H390" s="45">
        <v>0</v>
      </c>
      <c r="I390" s="83">
        <v>0</v>
      </c>
      <c r="J390" s="79">
        <v>0</v>
      </c>
      <c r="K390" s="84">
        <f t="shared" si="18"/>
        <v>0</v>
      </c>
      <c r="L390" s="48">
        <v>0</v>
      </c>
      <c r="M390" s="74">
        <f t="shared" si="19"/>
        <v>0</v>
      </c>
      <c r="N390" s="48">
        <f t="shared" si="20"/>
        <v>0</v>
      </c>
    </row>
    <row r="391" spans="1:14" ht="15" customHeight="1" x14ac:dyDescent="0.25">
      <c r="A391" s="50">
        <v>6216</v>
      </c>
      <c r="B391" s="51" t="s">
        <v>387</v>
      </c>
      <c r="C391" s="45">
        <v>2018</v>
      </c>
      <c r="D391" s="76">
        <v>176.67869886498113</v>
      </c>
      <c r="E391" s="76">
        <v>11.421863603049099</v>
      </c>
      <c r="F391" s="45">
        <v>0</v>
      </c>
      <c r="G391" s="45">
        <v>0</v>
      </c>
      <c r="H391" s="45">
        <v>0</v>
      </c>
      <c r="I391" s="83">
        <v>0</v>
      </c>
      <c r="J391" s="79">
        <v>0</v>
      </c>
      <c r="K391" s="84">
        <f t="shared" si="18"/>
        <v>0</v>
      </c>
      <c r="L391" s="48">
        <v>0</v>
      </c>
      <c r="M391" s="74">
        <f t="shared" si="19"/>
        <v>0</v>
      </c>
      <c r="N391" s="48">
        <f t="shared" si="20"/>
        <v>0</v>
      </c>
    </row>
    <row r="392" spans="1:14" ht="15" customHeight="1" x14ac:dyDescent="0.25">
      <c r="A392" s="50">
        <v>6223</v>
      </c>
      <c r="B392" s="51" t="s">
        <v>388</v>
      </c>
      <c r="C392" s="45">
        <v>7964</v>
      </c>
      <c r="D392" s="76">
        <v>258.53018789300398</v>
      </c>
      <c r="E392" s="76">
        <v>30.80491320919166</v>
      </c>
      <c r="F392" s="45">
        <v>0</v>
      </c>
      <c r="G392" s="45">
        <v>0</v>
      </c>
      <c r="H392" s="45">
        <v>0</v>
      </c>
      <c r="I392" s="83">
        <v>0</v>
      </c>
      <c r="J392" s="79">
        <v>0</v>
      </c>
      <c r="K392" s="84">
        <f t="shared" si="18"/>
        <v>0</v>
      </c>
      <c r="L392" s="48">
        <v>0</v>
      </c>
      <c r="M392" s="74">
        <f t="shared" si="19"/>
        <v>0</v>
      </c>
      <c r="N392" s="48">
        <f t="shared" si="20"/>
        <v>0</v>
      </c>
    </row>
    <row r="393" spans="1:14" ht="15" customHeight="1" x14ac:dyDescent="0.25">
      <c r="A393" s="50">
        <v>6230</v>
      </c>
      <c r="B393" s="51" t="s">
        <v>389</v>
      </c>
      <c r="C393" s="45">
        <v>398</v>
      </c>
      <c r="D393" s="76">
        <v>420.96758232206508</v>
      </c>
      <c r="E393" s="76">
        <v>0.94544097149862361</v>
      </c>
      <c r="F393" s="45">
        <v>159200</v>
      </c>
      <c r="G393" s="45">
        <v>0</v>
      </c>
      <c r="H393" s="45">
        <v>0</v>
      </c>
      <c r="I393" s="83">
        <v>159200</v>
      </c>
      <c r="J393" s="79">
        <v>154044.15069398546</v>
      </c>
      <c r="K393" s="84">
        <f t="shared" si="18"/>
        <v>154044</v>
      </c>
      <c r="L393" s="48">
        <v>146346</v>
      </c>
      <c r="M393" s="74">
        <f t="shared" si="19"/>
        <v>7698</v>
      </c>
      <c r="N393" s="48">
        <f t="shared" si="20"/>
        <v>154044</v>
      </c>
    </row>
    <row r="394" spans="1:14" ht="15" customHeight="1" x14ac:dyDescent="0.25">
      <c r="A394" s="50">
        <v>6237</v>
      </c>
      <c r="B394" s="51" t="s">
        <v>390</v>
      </c>
      <c r="C394" s="45">
        <v>1355</v>
      </c>
      <c r="D394" s="76">
        <v>175.53873560871472</v>
      </c>
      <c r="E394" s="76">
        <v>7.7190939954151654</v>
      </c>
      <c r="F394" s="45">
        <v>0</v>
      </c>
      <c r="G394" s="45">
        <v>0</v>
      </c>
      <c r="H394" s="45">
        <v>0</v>
      </c>
      <c r="I394" s="83">
        <v>0</v>
      </c>
      <c r="J394" s="79">
        <v>0</v>
      </c>
      <c r="K394" s="84">
        <f t="shared" si="18"/>
        <v>0</v>
      </c>
      <c r="L394" s="48">
        <v>0</v>
      </c>
      <c r="M394" s="74">
        <f t="shared" si="19"/>
        <v>0</v>
      </c>
      <c r="N394" s="48">
        <f t="shared" si="20"/>
        <v>0</v>
      </c>
    </row>
    <row r="395" spans="1:14" ht="15" customHeight="1" x14ac:dyDescent="0.25">
      <c r="A395" s="50">
        <v>6244</v>
      </c>
      <c r="B395" s="51" t="s">
        <v>391</v>
      </c>
      <c r="C395" s="45">
        <v>5984</v>
      </c>
      <c r="D395" s="76">
        <v>13.221593207243249</v>
      </c>
      <c r="E395" s="76">
        <v>452.59295957780313</v>
      </c>
      <c r="F395" s="45">
        <v>0</v>
      </c>
      <c r="G395" s="45">
        <v>0</v>
      </c>
      <c r="H395" s="45">
        <v>0</v>
      </c>
      <c r="I395" s="83">
        <v>0</v>
      </c>
      <c r="J395" s="79">
        <v>0</v>
      </c>
      <c r="K395" s="84">
        <f t="shared" si="18"/>
        <v>0</v>
      </c>
      <c r="L395" s="48">
        <v>0</v>
      </c>
      <c r="M395" s="74">
        <f t="shared" si="19"/>
        <v>0</v>
      </c>
      <c r="N395" s="48">
        <f t="shared" si="20"/>
        <v>0</v>
      </c>
    </row>
    <row r="396" spans="1:14" ht="15" customHeight="1" x14ac:dyDescent="0.25">
      <c r="A396" s="50">
        <v>6251</v>
      </c>
      <c r="B396" s="51" t="s">
        <v>392</v>
      </c>
      <c r="C396" s="45">
        <v>239</v>
      </c>
      <c r="D396" s="76">
        <v>94.792322347951185</v>
      </c>
      <c r="E396" s="76">
        <v>2.521301241283131</v>
      </c>
      <c r="F396" s="45">
        <v>95600</v>
      </c>
      <c r="G396" s="45">
        <v>0</v>
      </c>
      <c r="H396" s="45">
        <v>0</v>
      </c>
      <c r="I396" s="83">
        <v>95600</v>
      </c>
      <c r="J396" s="79">
        <v>92503.899537343023</v>
      </c>
      <c r="K396" s="84">
        <f t="shared" si="18"/>
        <v>92504</v>
      </c>
      <c r="L396" s="48">
        <v>87881</v>
      </c>
      <c r="M396" s="74">
        <f t="shared" si="19"/>
        <v>4623</v>
      </c>
      <c r="N396" s="48">
        <f t="shared" si="20"/>
        <v>92504</v>
      </c>
    </row>
    <row r="397" spans="1:14" ht="15" customHeight="1" x14ac:dyDescent="0.25">
      <c r="A397" s="50">
        <v>6293</v>
      </c>
      <c r="B397" s="51" t="s">
        <v>393</v>
      </c>
      <c r="C397" s="45">
        <v>593</v>
      </c>
      <c r="D397" s="76">
        <v>488.0086355985145</v>
      </c>
      <c r="E397" s="76">
        <v>1.2151424313889849</v>
      </c>
      <c r="F397" s="45">
        <v>237200</v>
      </c>
      <c r="G397" s="45">
        <v>0</v>
      </c>
      <c r="H397" s="45">
        <v>0</v>
      </c>
      <c r="I397" s="83">
        <v>237200</v>
      </c>
      <c r="J397" s="79">
        <v>229518.04362194316</v>
      </c>
      <c r="K397" s="84">
        <f t="shared" si="18"/>
        <v>229518</v>
      </c>
      <c r="L397" s="48">
        <v>218048</v>
      </c>
      <c r="M397" s="74">
        <f t="shared" si="19"/>
        <v>11470</v>
      </c>
      <c r="N397" s="48">
        <f t="shared" si="20"/>
        <v>229518</v>
      </c>
    </row>
    <row r="398" spans="1:14" ht="15" customHeight="1" x14ac:dyDescent="0.25">
      <c r="A398" s="50">
        <v>6300</v>
      </c>
      <c r="B398" s="51" t="s">
        <v>394</v>
      </c>
      <c r="C398" s="45">
        <v>7701</v>
      </c>
      <c r="D398" s="76">
        <v>13.785666404524342</v>
      </c>
      <c r="E398" s="76">
        <v>558.62370189609373</v>
      </c>
      <c r="F398" s="45">
        <v>0</v>
      </c>
      <c r="G398" s="45">
        <v>0</v>
      </c>
      <c r="H398" s="45">
        <v>0</v>
      </c>
      <c r="I398" s="83">
        <v>0</v>
      </c>
      <c r="J398" s="79">
        <v>0</v>
      </c>
      <c r="K398" s="84">
        <f t="shared" si="18"/>
        <v>0</v>
      </c>
      <c r="L398" s="48">
        <v>0</v>
      </c>
      <c r="M398" s="74">
        <f t="shared" si="19"/>
        <v>0</v>
      </c>
      <c r="N398" s="48">
        <f t="shared" si="20"/>
        <v>0</v>
      </c>
    </row>
    <row r="399" spans="1:14" ht="15" customHeight="1" x14ac:dyDescent="0.25">
      <c r="A399" s="50">
        <v>6307</v>
      </c>
      <c r="B399" s="51" t="s">
        <v>395</v>
      </c>
      <c r="C399" s="45">
        <v>6079</v>
      </c>
      <c r="D399" s="76">
        <v>100.41277177172287</v>
      </c>
      <c r="E399" s="76">
        <v>60.540107525563798</v>
      </c>
      <c r="F399" s="45">
        <v>0</v>
      </c>
      <c r="G399" s="45">
        <v>0</v>
      </c>
      <c r="H399" s="45">
        <v>0</v>
      </c>
      <c r="I399" s="83">
        <v>0</v>
      </c>
      <c r="J399" s="79">
        <v>0</v>
      </c>
      <c r="K399" s="84">
        <f t="shared" si="18"/>
        <v>0</v>
      </c>
      <c r="L399" s="48">
        <v>0</v>
      </c>
      <c r="M399" s="74">
        <f t="shared" si="19"/>
        <v>0</v>
      </c>
      <c r="N399" s="48">
        <f t="shared" si="20"/>
        <v>0</v>
      </c>
    </row>
    <row r="400" spans="1:14" ht="15" customHeight="1" x14ac:dyDescent="0.25">
      <c r="A400" s="50">
        <v>6328</v>
      </c>
      <c r="B400" s="51" t="s">
        <v>397</v>
      </c>
      <c r="C400" s="45">
        <v>3778</v>
      </c>
      <c r="D400" s="76">
        <v>46.792687478822366</v>
      </c>
      <c r="E400" s="76">
        <v>80.739111249163955</v>
      </c>
      <c r="F400" s="45">
        <v>0</v>
      </c>
      <c r="G400" s="45">
        <v>0</v>
      </c>
      <c r="H400" s="45">
        <v>0</v>
      </c>
      <c r="I400" s="83">
        <v>0</v>
      </c>
      <c r="J400" s="79">
        <v>0</v>
      </c>
      <c r="K400" s="84">
        <f t="shared" si="18"/>
        <v>0</v>
      </c>
      <c r="L400" s="48">
        <v>0</v>
      </c>
      <c r="M400" s="74">
        <f t="shared" si="19"/>
        <v>0</v>
      </c>
      <c r="N400" s="48">
        <f t="shared" si="20"/>
        <v>0</v>
      </c>
    </row>
    <row r="401" spans="1:14" ht="15" customHeight="1" x14ac:dyDescent="0.25">
      <c r="A401" s="50">
        <v>6370</v>
      </c>
      <c r="B401" s="51" t="s">
        <v>400</v>
      </c>
      <c r="C401" s="45">
        <v>1696</v>
      </c>
      <c r="D401" s="76">
        <v>94.608146253490546</v>
      </c>
      <c r="E401" s="76">
        <v>17.926574688989074</v>
      </c>
      <c r="F401" s="45">
        <v>0</v>
      </c>
      <c r="G401" s="45">
        <v>0</v>
      </c>
      <c r="H401" s="45">
        <v>0</v>
      </c>
      <c r="I401" s="83">
        <v>0</v>
      </c>
      <c r="J401" s="79">
        <v>0</v>
      </c>
      <c r="K401" s="84">
        <f t="shared" si="18"/>
        <v>0</v>
      </c>
      <c r="L401" s="48">
        <v>0</v>
      </c>
      <c r="M401" s="74">
        <f t="shared" si="19"/>
        <v>0</v>
      </c>
      <c r="N401" s="48">
        <f t="shared" si="20"/>
        <v>0</v>
      </c>
    </row>
    <row r="402" spans="1:14" ht="15" customHeight="1" x14ac:dyDescent="0.25">
      <c r="A402" s="50">
        <v>6321</v>
      </c>
      <c r="B402" s="51" t="s">
        <v>396</v>
      </c>
      <c r="C402" s="45">
        <v>1119</v>
      </c>
      <c r="D402" s="76">
        <v>170.27577168244522</v>
      </c>
      <c r="E402" s="76">
        <v>6.5716924313041574</v>
      </c>
      <c r="F402" s="45">
        <v>0</v>
      </c>
      <c r="G402" s="45">
        <v>0</v>
      </c>
      <c r="H402" s="45">
        <v>0</v>
      </c>
      <c r="I402" s="83">
        <v>0</v>
      </c>
      <c r="J402" s="79">
        <v>0</v>
      </c>
      <c r="K402" s="84">
        <f t="shared" si="18"/>
        <v>0</v>
      </c>
      <c r="L402" s="48">
        <v>0</v>
      </c>
      <c r="M402" s="74">
        <f t="shared" si="19"/>
        <v>0</v>
      </c>
      <c r="N402" s="48">
        <f t="shared" si="20"/>
        <v>0</v>
      </c>
    </row>
    <row r="403" spans="1:14" ht="15" customHeight="1" x14ac:dyDescent="0.25">
      <c r="A403" s="50">
        <v>6335</v>
      </c>
      <c r="B403" s="51" t="s">
        <v>398</v>
      </c>
      <c r="C403" s="45">
        <v>1137</v>
      </c>
      <c r="D403" s="76">
        <v>286.86936418725907</v>
      </c>
      <c r="E403" s="76">
        <v>3.963476557426338</v>
      </c>
      <c r="F403" s="45">
        <v>0</v>
      </c>
      <c r="G403" s="45">
        <v>0</v>
      </c>
      <c r="H403" s="45">
        <v>0</v>
      </c>
      <c r="I403" s="83">
        <v>0</v>
      </c>
      <c r="J403" s="79">
        <v>0</v>
      </c>
      <c r="K403" s="84">
        <f t="shared" si="18"/>
        <v>0</v>
      </c>
      <c r="L403" s="48">
        <v>0</v>
      </c>
      <c r="M403" s="74">
        <f t="shared" si="19"/>
        <v>0</v>
      </c>
      <c r="N403" s="48">
        <f t="shared" si="20"/>
        <v>0</v>
      </c>
    </row>
    <row r="404" spans="1:14" ht="15" customHeight="1" x14ac:dyDescent="0.25">
      <c r="A404" s="50">
        <v>6354</v>
      </c>
      <c r="B404" s="51" t="s">
        <v>399</v>
      </c>
      <c r="C404" s="45">
        <v>291</v>
      </c>
      <c r="D404" s="76">
        <v>98.786576809382439</v>
      </c>
      <c r="E404" s="76">
        <v>2.9457443450187633</v>
      </c>
      <c r="F404" s="45">
        <v>116400</v>
      </c>
      <c r="G404" s="45">
        <v>0</v>
      </c>
      <c r="H404" s="45">
        <v>0</v>
      </c>
      <c r="I404" s="83">
        <v>116400</v>
      </c>
      <c r="J404" s="79">
        <v>112630.27098479841</v>
      </c>
      <c r="K404" s="84">
        <f t="shared" si="18"/>
        <v>112630</v>
      </c>
      <c r="L404" s="48">
        <v>107001</v>
      </c>
      <c r="M404" s="74">
        <f t="shared" si="19"/>
        <v>5629</v>
      </c>
      <c r="N404" s="48">
        <f t="shared" si="20"/>
        <v>112630</v>
      </c>
    </row>
    <row r="405" spans="1:14" ht="15" customHeight="1" x14ac:dyDescent="0.25">
      <c r="A405" s="50">
        <v>6384</v>
      </c>
      <c r="B405" s="51" t="s">
        <v>401</v>
      </c>
      <c r="C405" s="45">
        <v>798</v>
      </c>
      <c r="D405" s="76">
        <v>150.82939530113185</v>
      </c>
      <c r="E405" s="76">
        <v>5.2907458682492754</v>
      </c>
      <c r="F405" s="45">
        <v>0</v>
      </c>
      <c r="G405" s="45">
        <v>79800</v>
      </c>
      <c r="H405" s="45">
        <v>0</v>
      </c>
      <c r="I405" s="83">
        <v>79800</v>
      </c>
      <c r="J405" s="79">
        <v>77215.598149372105</v>
      </c>
      <c r="K405" s="84">
        <f t="shared" si="18"/>
        <v>77216</v>
      </c>
      <c r="L405" s="48">
        <v>73357</v>
      </c>
      <c r="M405" s="74">
        <f t="shared" si="19"/>
        <v>3859</v>
      </c>
      <c r="N405" s="48">
        <f t="shared" si="20"/>
        <v>77216</v>
      </c>
    </row>
    <row r="406" spans="1:14" ht="15" customHeight="1" x14ac:dyDescent="0.25">
      <c r="A406" s="50">
        <v>6412</v>
      </c>
      <c r="B406" s="51" t="s">
        <v>402</v>
      </c>
      <c r="C406" s="45">
        <v>438</v>
      </c>
      <c r="D406" s="76">
        <v>31.542035131908467</v>
      </c>
      <c r="E406" s="76">
        <v>13.886231442210006</v>
      </c>
      <c r="F406" s="45">
        <v>0</v>
      </c>
      <c r="G406" s="45">
        <v>0</v>
      </c>
      <c r="H406" s="45">
        <v>0</v>
      </c>
      <c r="I406" s="83">
        <v>0</v>
      </c>
      <c r="J406" s="79">
        <v>0</v>
      </c>
      <c r="K406" s="84">
        <f t="shared" si="18"/>
        <v>0</v>
      </c>
      <c r="L406" s="48">
        <v>0</v>
      </c>
      <c r="M406" s="74">
        <f t="shared" si="19"/>
        <v>0</v>
      </c>
      <c r="N406" s="48">
        <f t="shared" si="20"/>
        <v>0</v>
      </c>
    </row>
    <row r="407" spans="1:14" ht="15" customHeight="1" x14ac:dyDescent="0.25">
      <c r="A407" s="50">
        <v>6440</v>
      </c>
      <c r="B407" s="51" t="s">
        <v>405</v>
      </c>
      <c r="C407" s="45">
        <v>162</v>
      </c>
      <c r="D407" s="76">
        <v>189.94095652639399</v>
      </c>
      <c r="E407" s="76">
        <v>0.85289662094277519</v>
      </c>
      <c r="F407" s="45">
        <v>64800</v>
      </c>
      <c r="G407" s="45">
        <v>0</v>
      </c>
      <c r="H407" s="45">
        <v>0</v>
      </c>
      <c r="I407" s="83">
        <v>64800</v>
      </c>
      <c r="J407" s="79">
        <v>62701.387970918702</v>
      </c>
      <c r="K407" s="84">
        <f t="shared" si="18"/>
        <v>62701</v>
      </c>
      <c r="L407" s="48">
        <v>58833</v>
      </c>
      <c r="M407" s="74">
        <f t="shared" si="19"/>
        <v>3868</v>
      </c>
      <c r="N407" s="48">
        <f t="shared" si="20"/>
        <v>62701</v>
      </c>
    </row>
    <row r="408" spans="1:14" ht="15" customHeight="1" x14ac:dyDescent="0.25">
      <c r="A408" s="50">
        <v>6419</v>
      </c>
      <c r="B408" s="51" t="s">
        <v>403</v>
      </c>
      <c r="C408" s="45">
        <v>2711</v>
      </c>
      <c r="D408" s="76">
        <v>2.1050842057543719</v>
      </c>
      <c r="E408" s="76">
        <v>1287.8344688489522</v>
      </c>
      <c r="F408" s="45">
        <v>0</v>
      </c>
      <c r="G408" s="45">
        <v>0</v>
      </c>
      <c r="H408" s="45">
        <v>0</v>
      </c>
      <c r="I408" s="83">
        <v>0</v>
      </c>
      <c r="J408" s="79">
        <v>0</v>
      </c>
      <c r="K408" s="84">
        <f t="shared" si="18"/>
        <v>0</v>
      </c>
      <c r="L408" s="48">
        <v>0</v>
      </c>
      <c r="M408" s="74">
        <f t="shared" si="19"/>
        <v>0</v>
      </c>
      <c r="N408" s="48">
        <f t="shared" si="20"/>
        <v>0</v>
      </c>
    </row>
    <row r="409" spans="1:14" ht="15" customHeight="1" x14ac:dyDescent="0.25">
      <c r="A409" s="50">
        <v>6426</v>
      </c>
      <c r="B409" s="51" t="s">
        <v>404</v>
      </c>
      <c r="C409" s="45">
        <v>722</v>
      </c>
      <c r="D409" s="76">
        <v>139.60675710130982</v>
      </c>
      <c r="E409" s="76">
        <v>5.1716694448826646</v>
      </c>
      <c r="F409" s="45">
        <v>288800</v>
      </c>
      <c r="G409" s="45">
        <v>0</v>
      </c>
      <c r="H409" s="45">
        <v>0</v>
      </c>
      <c r="I409" s="83">
        <v>288800</v>
      </c>
      <c r="J409" s="79">
        <v>279446.92663582286</v>
      </c>
      <c r="K409" s="84">
        <f t="shared" si="18"/>
        <v>279447</v>
      </c>
      <c r="L409" s="48">
        <v>265482</v>
      </c>
      <c r="M409" s="74">
        <f t="shared" si="19"/>
        <v>13965</v>
      </c>
      <c r="N409" s="48">
        <f t="shared" si="20"/>
        <v>279447</v>
      </c>
    </row>
    <row r="410" spans="1:14" ht="15" customHeight="1" x14ac:dyDescent="0.25">
      <c r="A410" s="50">
        <v>6461</v>
      </c>
      <c r="B410" s="51" t="s">
        <v>406</v>
      </c>
      <c r="C410" s="45">
        <v>2003</v>
      </c>
      <c r="D410" s="76">
        <v>136.70208310105238</v>
      </c>
      <c r="E410" s="76">
        <v>14.652300495811392</v>
      </c>
      <c r="F410" s="45">
        <v>0</v>
      </c>
      <c r="G410" s="45">
        <v>0</v>
      </c>
      <c r="H410" s="45">
        <v>0</v>
      </c>
      <c r="I410" s="83">
        <v>0</v>
      </c>
      <c r="J410" s="79">
        <v>0</v>
      </c>
      <c r="K410" s="84">
        <f t="shared" si="18"/>
        <v>0</v>
      </c>
      <c r="L410" s="48">
        <v>0</v>
      </c>
      <c r="M410" s="74">
        <f t="shared" si="19"/>
        <v>0</v>
      </c>
      <c r="N410" s="48">
        <f t="shared" si="20"/>
        <v>0</v>
      </c>
    </row>
    <row r="411" spans="1:14" ht="15" customHeight="1" x14ac:dyDescent="0.25">
      <c r="A411" s="50">
        <v>6470</v>
      </c>
      <c r="B411" s="51" t="s">
        <v>407</v>
      </c>
      <c r="C411" s="45">
        <v>2123</v>
      </c>
      <c r="D411" s="76">
        <v>8.1357754403657054</v>
      </c>
      <c r="E411" s="76">
        <v>260.9462386912403</v>
      </c>
      <c r="F411" s="45">
        <v>0</v>
      </c>
      <c r="G411" s="45">
        <v>0</v>
      </c>
      <c r="H411" s="45">
        <v>0</v>
      </c>
      <c r="I411" s="83">
        <v>0</v>
      </c>
      <c r="J411" s="79">
        <v>0</v>
      </c>
      <c r="K411" s="84">
        <f t="shared" si="18"/>
        <v>0</v>
      </c>
      <c r="L411" s="48">
        <v>0</v>
      </c>
      <c r="M411" s="74">
        <f t="shared" si="19"/>
        <v>0</v>
      </c>
      <c r="N411" s="48">
        <f t="shared" si="20"/>
        <v>0</v>
      </c>
    </row>
    <row r="412" spans="1:14" ht="15" customHeight="1" x14ac:dyDescent="0.25">
      <c r="A412" s="50">
        <v>6475</v>
      </c>
      <c r="B412" s="51" t="s">
        <v>408</v>
      </c>
      <c r="C412" s="45">
        <v>549</v>
      </c>
      <c r="D412" s="76">
        <v>143.975711426092</v>
      </c>
      <c r="E412" s="76">
        <v>3.8131431653443975</v>
      </c>
      <c r="F412" s="45">
        <v>219600</v>
      </c>
      <c r="G412" s="45">
        <v>0</v>
      </c>
      <c r="H412" s="45">
        <v>0</v>
      </c>
      <c r="I412" s="83">
        <v>219600</v>
      </c>
      <c r="J412" s="79">
        <v>212488.03701255782</v>
      </c>
      <c r="K412" s="84">
        <f t="shared" si="18"/>
        <v>212488</v>
      </c>
      <c r="L412" s="48">
        <v>201869</v>
      </c>
      <c r="M412" s="74">
        <f t="shared" si="19"/>
        <v>10619</v>
      </c>
      <c r="N412" s="48">
        <f t="shared" si="20"/>
        <v>212488</v>
      </c>
    </row>
    <row r="413" spans="1:14" ht="15" customHeight="1" x14ac:dyDescent="0.25">
      <c r="A413" s="50">
        <v>6482</v>
      </c>
      <c r="B413" s="51" t="s">
        <v>409</v>
      </c>
      <c r="C413" s="45">
        <v>590</v>
      </c>
      <c r="D413" s="76">
        <v>10.27249637808772</v>
      </c>
      <c r="E413" s="76">
        <v>57.434919252785534</v>
      </c>
      <c r="F413" s="45">
        <v>0</v>
      </c>
      <c r="G413" s="45">
        <v>0</v>
      </c>
      <c r="H413" s="45">
        <v>0</v>
      </c>
      <c r="I413" s="83">
        <v>0</v>
      </c>
      <c r="J413" s="79">
        <v>0</v>
      </c>
      <c r="K413" s="84">
        <f t="shared" si="18"/>
        <v>0</v>
      </c>
      <c r="L413" s="48">
        <v>0</v>
      </c>
      <c r="M413" s="74">
        <f t="shared" si="19"/>
        <v>0</v>
      </c>
      <c r="N413" s="48">
        <f t="shared" si="20"/>
        <v>0</v>
      </c>
    </row>
    <row r="414" spans="1:14" ht="15" customHeight="1" x14ac:dyDescent="0.25">
      <c r="A414" s="50">
        <v>6545</v>
      </c>
      <c r="B414" s="51" t="s">
        <v>410</v>
      </c>
      <c r="C414" s="45">
        <v>962</v>
      </c>
      <c r="D414" s="76">
        <v>48.338987561421646</v>
      </c>
      <c r="E414" s="76">
        <v>19.901120162635603</v>
      </c>
      <c r="F414" s="45">
        <v>0</v>
      </c>
      <c r="G414" s="45">
        <v>0</v>
      </c>
      <c r="H414" s="45">
        <v>0</v>
      </c>
      <c r="I414" s="83">
        <v>0</v>
      </c>
      <c r="J414" s="79">
        <v>0</v>
      </c>
      <c r="K414" s="84">
        <f t="shared" si="18"/>
        <v>0</v>
      </c>
      <c r="L414" s="48">
        <v>0</v>
      </c>
      <c r="M414" s="74">
        <f t="shared" si="19"/>
        <v>0</v>
      </c>
      <c r="N414" s="48">
        <f t="shared" si="20"/>
        <v>0</v>
      </c>
    </row>
    <row r="415" spans="1:14" ht="15" customHeight="1" x14ac:dyDescent="0.25">
      <c r="A415" s="50">
        <v>6608</v>
      </c>
      <c r="B415" s="51" t="s">
        <v>411</v>
      </c>
      <c r="C415" s="45">
        <v>1511</v>
      </c>
      <c r="D415" s="76">
        <v>129.46178450402377</v>
      </c>
      <c r="E415" s="76">
        <v>11.671397901618118</v>
      </c>
      <c r="F415" s="45">
        <v>0</v>
      </c>
      <c r="G415" s="45">
        <v>0</v>
      </c>
      <c r="H415" s="45">
        <v>0</v>
      </c>
      <c r="I415" s="83">
        <v>0</v>
      </c>
      <c r="J415" s="79">
        <v>0</v>
      </c>
      <c r="K415" s="84">
        <f t="shared" si="18"/>
        <v>0</v>
      </c>
      <c r="L415" s="48">
        <v>0</v>
      </c>
      <c r="M415" s="74">
        <f t="shared" si="19"/>
        <v>0</v>
      </c>
      <c r="N415" s="48">
        <f t="shared" si="20"/>
        <v>0</v>
      </c>
    </row>
    <row r="416" spans="1:14" ht="15" customHeight="1" x14ac:dyDescent="0.25">
      <c r="A416" s="50">
        <v>6615</v>
      </c>
      <c r="B416" s="51" t="s">
        <v>412</v>
      </c>
      <c r="C416" s="45">
        <v>258</v>
      </c>
      <c r="D416" s="76">
        <v>661.20998246072304</v>
      </c>
      <c r="E416" s="76">
        <v>0.3901937460772163</v>
      </c>
      <c r="F416" s="45">
        <v>103200</v>
      </c>
      <c r="G416" s="45">
        <v>0</v>
      </c>
      <c r="H416" s="45">
        <v>0</v>
      </c>
      <c r="I416" s="83">
        <v>103200</v>
      </c>
      <c r="J416" s="79">
        <v>99857.766027759411</v>
      </c>
      <c r="K416" s="84">
        <f t="shared" si="18"/>
        <v>99858</v>
      </c>
      <c r="L416" s="48">
        <v>94868</v>
      </c>
      <c r="M416" s="74">
        <f t="shared" si="19"/>
        <v>4990</v>
      </c>
      <c r="N416" s="48">
        <f t="shared" si="20"/>
        <v>99858</v>
      </c>
    </row>
    <row r="417" spans="1:14" ht="15" customHeight="1" x14ac:dyDescent="0.25">
      <c r="A417" s="50">
        <v>6678</v>
      </c>
      <c r="B417" s="51" t="s">
        <v>413</v>
      </c>
      <c r="C417" s="45">
        <v>1716</v>
      </c>
      <c r="D417" s="76">
        <v>186.59021508794768</v>
      </c>
      <c r="E417" s="76">
        <v>9.1966237307308862</v>
      </c>
      <c r="F417" s="45">
        <v>0</v>
      </c>
      <c r="G417" s="45">
        <v>0</v>
      </c>
      <c r="H417" s="45">
        <v>0</v>
      </c>
      <c r="I417" s="83">
        <v>0</v>
      </c>
      <c r="J417" s="79">
        <v>0</v>
      </c>
      <c r="K417" s="84">
        <f t="shared" si="18"/>
        <v>0</v>
      </c>
      <c r="L417" s="48">
        <v>0</v>
      </c>
      <c r="M417" s="74">
        <f t="shared" si="19"/>
        <v>0</v>
      </c>
      <c r="N417" s="48">
        <f t="shared" si="20"/>
        <v>0</v>
      </c>
    </row>
    <row r="418" spans="1:14" ht="15" customHeight="1" x14ac:dyDescent="0.25">
      <c r="A418" s="50">
        <v>469</v>
      </c>
      <c r="B418" s="51" t="s">
        <v>34</v>
      </c>
      <c r="C418" s="45">
        <v>767</v>
      </c>
      <c r="D418" s="76">
        <v>104.29684097576956</v>
      </c>
      <c r="E418" s="76">
        <v>7.3540098896973394</v>
      </c>
      <c r="F418" s="45">
        <v>0</v>
      </c>
      <c r="G418" s="45">
        <v>76700</v>
      </c>
      <c r="H418" s="45">
        <v>0</v>
      </c>
      <c r="I418" s="83">
        <v>76700</v>
      </c>
      <c r="J418" s="79">
        <v>74215.994712491738</v>
      </c>
      <c r="K418" s="84">
        <f t="shared" si="18"/>
        <v>74216</v>
      </c>
      <c r="L418" s="48">
        <v>70507</v>
      </c>
      <c r="M418" s="74">
        <f t="shared" si="19"/>
        <v>3709</v>
      </c>
      <c r="N418" s="48">
        <f t="shared" si="20"/>
        <v>74216</v>
      </c>
    </row>
    <row r="419" spans="1:14" ht="15" customHeight="1" x14ac:dyDescent="0.25">
      <c r="A419" s="50">
        <v>6685</v>
      </c>
      <c r="B419" s="51" t="s">
        <v>414</v>
      </c>
      <c r="C419" s="45">
        <v>4905</v>
      </c>
      <c r="D419" s="76">
        <v>236.38724418633734</v>
      </c>
      <c r="E419" s="76">
        <v>20.749850597410106</v>
      </c>
      <c r="F419" s="45">
        <v>0</v>
      </c>
      <c r="G419" s="45">
        <v>0</v>
      </c>
      <c r="H419" s="45">
        <v>0</v>
      </c>
      <c r="I419" s="83">
        <v>0</v>
      </c>
      <c r="J419" s="79">
        <v>0</v>
      </c>
      <c r="K419" s="84">
        <f t="shared" si="18"/>
        <v>0</v>
      </c>
      <c r="L419" s="48">
        <v>0</v>
      </c>
      <c r="M419" s="74">
        <f t="shared" si="19"/>
        <v>0</v>
      </c>
      <c r="N419" s="48">
        <f t="shared" si="20"/>
        <v>0</v>
      </c>
    </row>
    <row r="420" spans="1:14" ht="15" customHeight="1" x14ac:dyDescent="0.25">
      <c r="A420" s="50">
        <v>6692</v>
      </c>
      <c r="B420" s="51" t="s">
        <v>415</v>
      </c>
      <c r="C420" s="45">
        <v>1083</v>
      </c>
      <c r="D420" s="76">
        <v>251.62672049566459</v>
      </c>
      <c r="E420" s="76">
        <v>4.3039944162792505</v>
      </c>
      <c r="F420" s="45">
        <v>0</v>
      </c>
      <c r="G420" s="45">
        <v>0</v>
      </c>
      <c r="H420" s="45">
        <v>0</v>
      </c>
      <c r="I420" s="83">
        <v>0</v>
      </c>
      <c r="J420" s="79">
        <v>0</v>
      </c>
      <c r="K420" s="84">
        <f t="shared" si="18"/>
        <v>0</v>
      </c>
      <c r="L420" s="48">
        <v>0</v>
      </c>
      <c r="M420" s="74">
        <f t="shared" si="19"/>
        <v>0</v>
      </c>
      <c r="N420" s="48">
        <f t="shared" si="20"/>
        <v>0</v>
      </c>
    </row>
    <row r="421" spans="1:14" ht="15" customHeight="1" x14ac:dyDescent="0.25">
      <c r="A421" s="50">
        <v>6713</v>
      </c>
      <c r="B421" s="51" t="s">
        <v>416</v>
      </c>
      <c r="C421" s="45">
        <v>374</v>
      </c>
      <c r="D421" s="76">
        <v>93.638197207158157</v>
      </c>
      <c r="E421" s="76">
        <v>3.9940965455858821</v>
      </c>
      <c r="F421" s="45">
        <v>149600</v>
      </c>
      <c r="G421" s="45">
        <v>0</v>
      </c>
      <c r="H421" s="45">
        <v>0</v>
      </c>
      <c r="I421" s="83">
        <v>149600</v>
      </c>
      <c r="J421" s="79">
        <v>144755.05617977527</v>
      </c>
      <c r="K421" s="84">
        <f t="shared" si="18"/>
        <v>144755</v>
      </c>
      <c r="L421" s="48">
        <v>137521</v>
      </c>
      <c r="M421" s="74">
        <f t="shared" si="19"/>
        <v>7234</v>
      </c>
      <c r="N421" s="48">
        <f t="shared" si="20"/>
        <v>144755</v>
      </c>
    </row>
    <row r="422" spans="1:14" ht="15" customHeight="1" x14ac:dyDescent="0.25">
      <c r="A422" s="50">
        <v>6720</v>
      </c>
      <c r="B422" s="51" t="s">
        <v>417</v>
      </c>
      <c r="C422" s="45">
        <v>449</v>
      </c>
      <c r="D422" s="76">
        <v>107.4560335190822</v>
      </c>
      <c r="E422" s="76">
        <v>4.1784531337671789</v>
      </c>
      <c r="F422" s="45">
        <v>179600</v>
      </c>
      <c r="G422" s="45">
        <v>0</v>
      </c>
      <c r="H422" s="45">
        <v>0</v>
      </c>
      <c r="I422" s="83">
        <v>179600</v>
      </c>
      <c r="J422" s="79">
        <v>173783.47653668208</v>
      </c>
      <c r="K422" s="84">
        <f t="shared" si="18"/>
        <v>173783</v>
      </c>
      <c r="L422" s="48">
        <v>165099</v>
      </c>
      <c r="M422" s="74">
        <f t="shared" si="19"/>
        <v>8684</v>
      </c>
      <c r="N422" s="48">
        <f t="shared" si="20"/>
        <v>173783</v>
      </c>
    </row>
    <row r="423" spans="1:14" ht="15" customHeight="1" x14ac:dyDescent="0.25">
      <c r="A423" s="50">
        <v>6734</v>
      </c>
      <c r="B423" s="51" t="s">
        <v>418</v>
      </c>
      <c r="C423" s="45">
        <v>1342</v>
      </c>
      <c r="D423" s="76">
        <v>80.063661715424175</v>
      </c>
      <c r="E423" s="76">
        <v>16.761661548405865</v>
      </c>
      <c r="F423" s="45">
        <v>0</v>
      </c>
      <c r="G423" s="45">
        <v>0</v>
      </c>
      <c r="H423" s="45">
        <v>0</v>
      </c>
      <c r="I423" s="83">
        <v>0</v>
      </c>
      <c r="J423" s="79">
        <v>0</v>
      </c>
      <c r="K423" s="84">
        <f t="shared" si="18"/>
        <v>0</v>
      </c>
      <c r="L423" s="48">
        <v>0</v>
      </c>
      <c r="M423" s="74">
        <f t="shared" si="19"/>
        <v>0</v>
      </c>
      <c r="N423" s="48">
        <f t="shared" si="20"/>
        <v>0</v>
      </c>
    </row>
    <row r="424" spans="1:14" ht="15" customHeight="1" x14ac:dyDescent="0.25">
      <c r="A424" s="50">
        <v>6748</v>
      </c>
      <c r="B424" s="51" t="s">
        <v>419</v>
      </c>
      <c r="C424" s="45">
        <v>343</v>
      </c>
      <c r="D424" s="76">
        <v>28.543301626445345</v>
      </c>
      <c r="E424" s="76">
        <v>12.016829884956644</v>
      </c>
      <c r="F424" s="45">
        <v>0</v>
      </c>
      <c r="G424" s="45">
        <v>0</v>
      </c>
      <c r="H424" s="45">
        <v>0</v>
      </c>
      <c r="I424" s="83">
        <v>0</v>
      </c>
      <c r="J424" s="79">
        <v>0</v>
      </c>
      <c r="K424" s="84">
        <f t="shared" si="18"/>
        <v>0</v>
      </c>
      <c r="L424" s="48">
        <v>0</v>
      </c>
      <c r="M424" s="74">
        <f t="shared" si="19"/>
        <v>0</v>
      </c>
      <c r="N424" s="48">
        <f t="shared" si="20"/>
        <v>0</v>
      </c>
    </row>
    <row r="425" spans="1:14" s="70" customFormat="1" ht="15" customHeight="1" x14ac:dyDescent="0.25">
      <c r="A425" s="91"/>
      <c r="B425" s="92" t="s">
        <v>421</v>
      </c>
      <c r="C425" s="20"/>
      <c r="D425" s="28"/>
      <c r="E425" s="32"/>
      <c r="F425" s="36">
        <f>SUM(F4:F424)</f>
        <v>26180400</v>
      </c>
      <c r="G425" s="36">
        <f t="shared" ref="G425:N425" si="21">SUM(G4:G424)</f>
        <v>2717900</v>
      </c>
      <c r="H425" s="36">
        <f t="shared" si="21"/>
        <v>0</v>
      </c>
      <c r="I425" s="36">
        <f t="shared" si="21"/>
        <v>28898300</v>
      </c>
      <c r="J425" s="93">
        <v>27962399.999999993</v>
      </c>
      <c r="K425" s="36">
        <f>SUM(K4:K424)</f>
        <v>27962400</v>
      </c>
      <c r="L425" s="36">
        <f t="shared" si="21"/>
        <v>26564284</v>
      </c>
      <c r="M425" s="36">
        <f t="shared" si="21"/>
        <v>1398116</v>
      </c>
      <c r="N425" s="36">
        <f t="shared" si="21"/>
        <v>27962400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63BA-2DCF-4815-838F-7B58309F0FD9}">
  <dimension ref="A1:N425"/>
  <sheetViews>
    <sheetView workbookViewId="0">
      <pane xSplit="2" ySplit="3" topLeftCell="C4" activePane="bottomRight" state="frozen"/>
      <selection pane="topRight" activeCell="D1" sqref="D1"/>
      <selection pane="bottomLeft" activeCell="A7" sqref="A7"/>
      <selection pane="bottomRight" activeCell="B3" sqref="B3"/>
    </sheetView>
  </sheetViews>
  <sheetFormatPr defaultColWidth="9.28515625" defaultRowHeight="15" x14ac:dyDescent="0.25"/>
  <cols>
    <col min="1" max="1" width="6" style="49" bestFit="1" customWidth="1"/>
    <col min="2" max="2" width="24.7109375" style="44" bestFit="1" customWidth="1"/>
    <col min="3" max="3" width="14.28515625" style="45" customWidth="1"/>
    <col min="4" max="4" width="14.28515625" style="76" customWidth="1"/>
    <col min="5" max="5" width="14.28515625" style="46" customWidth="1"/>
    <col min="6" max="9" width="14.28515625" style="48" customWidth="1"/>
    <col min="10" max="10" width="15.140625" style="80" bestFit="1" customWidth="1"/>
    <col min="11" max="11" width="14.28515625" style="47" customWidth="1"/>
    <col min="12" max="14" width="14.28515625" style="48" customWidth="1"/>
    <col min="15" max="16384" width="9.28515625" style="44"/>
  </cols>
  <sheetData>
    <row r="1" spans="1:14" customFormat="1" x14ac:dyDescent="0.25">
      <c r="A1" s="38" t="s">
        <v>879</v>
      </c>
      <c r="D1" s="75"/>
      <c r="E1" s="75"/>
      <c r="I1" s="81"/>
      <c r="J1" s="77"/>
      <c r="K1" s="81"/>
      <c r="L1" s="81"/>
      <c r="M1" s="81"/>
      <c r="N1" s="81"/>
    </row>
    <row r="2" spans="1:14" customFormat="1" x14ac:dyDescent="0.25">
      <c r="A2" s="72" t="s">
        <v>882</v>
      </c>
      <c r="D2" s="75"/>
      <c r="E2" s="75"/>
      <c r="I2" s="81"/>
      <c r="J2" s="77"/>
      <c r="K2" s="81"/>
      <c r="L2" s="82"/>
      <c r="M2" s="81"/>
      <c r="N2" s="81"/>
    </row>
    <row r="3" spans="1:14" s="90" customFormat="1" ht="30" customHeight="1" x14ac:dyDescent="0.25">
      <c r="A3" s="85" t="s">
        <v>869</v>
      </c>
      <c r="B3" s="86" t="s">
        <v>870</v>
      </c>
      <c r="C3" s="87" t="s">
        <v>876</v>
      </c>
      <c r="D3" s="88" t="s">
        <v>871</v>
      </c>
      <c r="E3" s="89" t="s">
        <v>885</v>
      </c>
      <c r="F3" s="71" t="s">
        <v>877</v>
      </c>
      <c r="G3" s="71" t="s">
        <v>878</v>
      </c>
      <c r="H3" s="71" t="s">
        <v>872</v>
      </c>
      <c r="I3" s="71" t="s">
        <v>873</v>
      </c>
      <c r="J3" s="78" t="s">
        <v>874</v>
      </c>
      <c r="K3" s="73" t="s">
        <v>883</v>
      </c>
      <c r="L3" s="71" t="s">
        <v>880</v>
      </c>
      <c r="M3" s="73" t="s">
        <v>884</v>
      </c>
      <c r="N3" s="71" t="s">
        <v>881</v>
      </c>
    </row>
    <row r="4" spans="1:14" x14ac:dyDescent="0.25">
      <c r="A4" s="50">
        <v>7</v>
      </c>
      <c r="B4" s="51" t="s">
        <v>0</v>
      </c>
      <c r="C4" s="45">
        <v>792</v>
      </c>
      <c r="D4" s="76">
        <v>43.028469741935531</v>
      </c>
      <c r="E4" s="76">
        <v>18.406418000687509</v>
      </c>
      <c r="F4" s="45">
        <v>0</v>
      </c>
      <c r="G4" s="45">
        <v>0</v>
      </c>
      <c r="H4" s="45">
        <v>0</v>
      </c>
      <c r="I4" s="83">
        <v>0</v>
      </c>
      <c r="J4" s="79">
        <v>0</v>
      </c>
      <c r="K4" s="84">
        <f t="shared" ref="K4:K67" si="0">ROUND(J4,0)</f>
        <v>0</v>
      </c>
      <c r="L4" s="48">
        <v>0</v>
      </c>
      <c r="M4" s="74">
        <f t="shared" ref="M4:M67" si="1">K4-L4</f>
        <v>0</v>
      </c>
      <c r="N4" s="48">
        <f t="shared" ref="N4:N67" si="2">SUM(L4:M4)</f>
        <v>0</v>
      </c>
    </row>
    <row r="5" spans="1:14" ht="15" customHeight="1" x14ac:dyDescent="0.25">
      <c r="A5" s="50">
        <v>14</v>
      </c>
      <c r="B5" s="51" t="s">
        <v>1</v>
      </c>
      <c r="C5" s="45">
        <v>1402</v>
      </c>
      <c r="D5" s="76">
        <v>486.73997792392754</v>
      </c>
      <c r="E5" s="76">
        <v>2.8803880173966689</v>
      </c>
      <c r="F5" s="45">
        <v>0</v>
      </c>
      <c r="G5" s="45">
        <v>0</v>
      </c>
      <c r="H5" s="45">
        <v>0</v>
      </c>
      <c r="I5" s="83">
        <v>0</v>
      </c>
      <c r="J5" s="79">
        <v>0</v>
      </c>
      <c r="K5" s="84">
        <f t="shared" si="0"/>
        <v>0</v>
      </c>
      <c r="L5" s="48">
        <v>0</v>
      </c>
      <c r="M5" s="74">
        <f t="shared" si="1"/>
        <v>0</v>
      </c>
      <c r="N5" s="48">
        <f t="shared" si="2"/>
        <v>0</v>
      </c>
    </row>
    <row r="6" spans="1:14" ht="15" customHeight="1" x14ac:dyDescent="0.25">
      <c r="A6" s="50">
        <v>63</v>
      </c>
      <c r="B6" s="51" t="s">
        <v>2</v>
      </c>
      <c r="C6" s="45">
        <v>410</v>
      </c>
      <c r="D6" s="76">
        <v>67.224280656521515</v>
      </c>
      <c r="E6" s="76">
        <v>6.0989867945909415</v>
      </c>
      <c r="F6" s="45">
        <v>164000</v>
      </c>
      <c r="G6" s="45">
        <v>0</v>
      </c>
      <c r="H6" s="45">
        <v>0</v>
      </c>
      <c r="I6" s="83">
        <v>164000</v>
      </c>
      <c r="J6" s="79">
        <v>158688.69795109055</v>
      </c>
      <c r="K6" s="84">
        <f t="shared" si="0"/>
        <v>158689</v>
      </c>
      <c r="L6" s="48">
        <v>150758</v>
      </c>
      <c r="M6" s="74">
        <f t="shared" si="1"/>
        <v>7931</v>
      </c>
      <c r="N6" s="48">
        <f t="shared" si="2"/>
        <v>158689</v>
      </c>
    </row>
    <row r="7" spans="1:14" ht="15" customHeight="1" x14ac:dyDescent="0.25">
      <c r="A7" s="50">
        <v>70</v>
      </c>
      <c r="B7" s="51" t="s">
        <v>3</v>
      </c>
      <c r="C7" s="45">
        <v>687</v>
      </c>
      <c r="D7" s="76">
        <v>68.3581578823634</v>
      </c>
      <c r="E7" s="76">
        <v>10.050007508719716</v>
      </c>
      <c r="F7" s="45">
        <v>0</v>
      </c>
      <c r="G7" s="45">
        <v>0</v>
      </c>
      <c r="H7" s="45">
        <v>0</v>
      </c>
      <c r="I7" s="83">
        <v>0</v>
      </c>
      <c r="J7" s="79">
        <v>0</v>
      </c>
      <c r="K7" s="84">
        <f t="shared" si="0"/>
        <v>0</v>
      </c>
      <c r="L7" s="48">
        <v>0</v>
      </c>
      <c r="M7" s="74">
        <f t="shared" si="1"/>
        <v>0</v>
      </c>
      <c r="N7" s="48">
        <f t="shared" si="2"/>
        <v>0</v>
      </c>
    </row>
    <row r="8" spans="1:14" ht="15" customHeight="1" x14ac:dyDescent="0.25">
      <c r="A8" s="50">
        <v>84</v>
      </c>
      <c r="B8" s="51" t="s">
        <v>4</v>
      </c>
      <c r="C8" s="45">
        <v>222</v>
      </c>
      <c r="D8" s="76">
        <v>136.7320621710505</v>
      </c>
      <c r="E8" s="76">
        <v>1.623613338927633</v>
      </c>
      <c r="F8" s="45">
        <v>88800</v>
      </c>
      <c r="G8" s="45">
        <v>0</v>
      </c>
      <c r="H8" s="45">
        <v>0</v>
      </c>
      <c r="I8" s="83">
        <v>88800</v>
      </c>
      <c r="J8" s="79">
        <v>85924.124256444149</v>
      </c>
      <c r="K8" s="84">
        <f t="shared" si="0"/>
        <v>85924</v>
      </c>
      <c r="L8" s="48">
        <v>81631</v>
      </c>
      <c r="M8" s="74">
        <f t="shared" si="1"/>
        <v>4293</v>
      </c>
      <c r="N8" s="48">
        <f t="shared" si="2"/>
        <v>85924</v>
      </c>
    </row>
    <row r="9" spans="1:14" ht="15" customHeight="1" x14ac:dyDescent="0.25">
      <c r="A9" s="50">
        <v>91</v>
      </c>
      <c r="B9" s="51" t="s">
        <v>5</v>
      </c>
      <c r="C9" s="45">
        <v>533</v>
      </c>
      <c r="D9" s="76">
        <v>133.42990589305882</v>
      </c>
      <c r="E9" s="76">
        <v>3.9946067295227503</v>
      </c>
      <c r="F9" s="45">
        <v>213200</v>
      </c>
      <c r="G9" s="45">
        <v>0</v>
      </c>
      <c r="H9" s="45">
        <v>0</v>
      </c>
      <c r="I9" s="83">
        <v>213200</v>
      </c>
      <c r="J9" s="79">
        <v>206295.3073364177</v>
      </c>
      <c r="K9" s="84">
        <f t="shared" si="0"/>
        <v>206295</v>
      </c>
      <c r="L9" s="48">
        <v>196354</v>
      </c>
      <c r="M9" s="74">
        <f t="shared" si="1"/>
        <v>9941</v>
      </c>
      <c r="N9" s="48">
        <f t="shared" si="2"/>
        <v>206295</v>
      </c>
    </row>
    <row r="10" spans="1:14" ht="15" customHeight="1" x14ac:dyDescent="0.25">
      <c r="A10" s="50">
        <v>105</v>
      </c>
      <c r="B10" s="51" t="s">
        <v>6</v>
      </c>
      <c r="C10" s="45">
        <v>434</v>
      </c>
      <c r="D10" s="76">
        <v>108.33522183286189</v>
      </c>
      <c r="E10" s="76">
        <v>4.0060840108821605</v>
      </c>
      <c r="F10" s="45">
        <v>173600</v>
      </c>
      <c r="G10" s="45">
        <v>0</v>
      </c>
      <c r="H10" s="45">
        <v>0</v>
      </c>
      <c r="I10" s="83">
        <v>173600</v>
      </c>
      <c r="J10" s="79">
        <v>167977.79246530071</v>
      </c>
      <c r="K10" s="84">
        <f t="shared" si="0"/>
        <v>167978</v>
      </c>
      <c r="L10" s="48">
        <v>159583</v>
      </c>
      <c r="M10" s="74">
        <f t="shared" si="1"/>
        <v>8395</v>
      </c>
      <c r="N10" s="48">
        <f t="shared" si="2"/>
        <v>167978</v>
      </c>
    </row>
    <row r="11" spans="1:14" ht="15" customHeight="1" x14ac:dyDescent="0.25">
      <c r="A11" s="50">
        <v>112</v>
      </c>
      <c r="B11" s="51" t="s">
        <v>7</v>
      </c>
      <c r="C11" s="45">
        <v>1564</v>
      </c>
      <c r="D11" s="76">
        <v>13.028044142795311</v>
      </c>
      <c r="E11" s="76">
        <v>120.04871820033813</v>
      </c>
      <c r="F11" s="45">
        <v>0</v>
      </c>
      <c r="G11" s="45">
        <v>0</v>
      </c>
      <c r="H11" s="45">
        <v>0</v>
      </c>
      <c r="I11" s="83">
        <v>0</v>
      </c>
      <c r="J11" s="79">
        <v>0</v>
      </c>
      <c r="K11" s="84">
        <f t="shared" si="0"/>
        <v>0</v>
      </c>
      <c r="L11" s="48">
        <v>0</v>
      </c>
      <c r="M11" s="74">
        <f t="shared" si="1"/>
        <v>0</v>
      </c>
      <c r="N11" s="48">
        <f t="shared" si="2"/>
        <v>0</v>
      </c>
    </row>
    <row r="12" spans="1:14" ht="15" customHeight="1" x14ac:dyDescent="0.25">
      <c r="A12" s="50">
        <v>119</v>
      </c>
      <c r="B12" s="51" t="s">
        <v>8</v>
      </c>
      <c r="C12" s="45">
        <v>1456</v>
      </c>
      <c r="D12" s="76">
        <v>162.63310384880813</v>
      </c>
      <c r="E12" s="76">
        <v>8.9526668651271049</v>
      </c>
      <c r="F12" s="45">
        <v>0</v>
      </c>
      <c r="G12" s="45">
        <v>0</v>
      </c>
      <c r="H12" s="45">
        <v>0</v>
      </c>
      <c r="I12" s="83">
        <v>0</v>
      </c>
      <c r="J12" s="79">
        <v>0</v>
      </c>
      <c r="K12" s="84">
        <f t="shared" si="0"/>
        <v>0</v>
      </c>
      <c r="L12" s="48">
        <v>0</v>
      </c>
      <c r="M12" s="74">
        <f t="shared" si="1"/>
        <v>0</v>
      </c>
      <c r="N12" s="48">
        <f t="shared" si="2"/>
        <v>0</v>
      </c>
    </row>
    <row r="13" spans="1:14" ht="15" customHeight="1" x14ac:dyDescent="0.25">
      <c r="A13" s="50">
        <v>140</v>
      </c>
      <c r="B13" s="51" t="s">
        <v>10</v>
      </c>
      <c r="C13" s="45">
        <v>2083</v>
      </c>
      <c r="D13" s="76">
        <v>542.52598650428388</v>
      </c>
      <c r="E13" s="76">
        <v>3.8394474215357284</v>
      </c>
      <c r="F13" s="45">
        <v>0</v>
      </c>
      <c r="G13" s="45">
        <v>0</v>
      </c>
      <c r="H13" s="45">
        <v>0</v>
      </c>
      <c r="I13" s="83">
        <v>0</v>
      </c>
      <c r="J13" s="79">
        <v>0</v>
      </c>
      <c r="K13" s="84">
        <f t="shared" si="0"/>
        <v>0</v>
      </c>
      <c r="L13" s="48">
        <v>0</v>
      </c>
      <c r="M13" s="74">
        <f t="shared" si="1"/>
        <v>0</v>
      </c>
      <c r="N13" s="48">
        <f t="shared" si="2"/>
        <v>0</v>
      </c>
    </row>
    <row r="14" spans="1:14" ht="15" customHeight="1" x14ac:dyDescent="0.25">
      <c r="A14" s="50">
        <v>147</v>
      </c>
      <c r="B14" s="51" t="s">
        <v>11</v>
      </c>
      <c r="C14" s="45">
        <v>14154</v>
      </c>
      <c r="D14" s="76">
        <v>44.615704534976132</v>
      </c>
      <c r="E14" s="76">
        <v>317.24255276309896</v>
      </c>
      <c r="F14" s="45">
        <v>0</v>
      </c>
      <c r="G14" s="45">
        <v>0</v>
      </c>
      <c r="H14" s="45">
        <v>0</v>
      </c>
      <c r="I14" s="83">
        <v>0</v>
      </c>
      <c r="J14" s="79">
        <v>0</v>
      </c>
      <c r="K14" s="84">
        <f t="shared" si="0"/>
        <v>0</v>
      </c>
      <c r="L14" s="48">
        <v>0</v>
      </c>
      <c r="M14" s="74">
        <f t="shared" si="1"/>
        <v>0</v>
      </c>
      <c r="N14" s="48">
        <f t="shared" si="2"/>
        <v>0</v>
      </c>
    </row>
    <row r="15" spans="1:14" ht="15" customHeight="1" x14ac:dyDescent="0.25">
      <c r="A15" s="50">
        <v>154</v>
      </c>
      <c r="B15" s="51" t="s">
        <v>12</v>
      </c>
      <c r="C15" s="45">
        <v>1255</v>
      </c>
      <c r="D15" s="76">
        <v>213.55571212788675</v>
      </c>
      <c r="E15" s="76">
        <v>5.8766866383253173</v>
      </c>
      <c r="F15" s="45">
        <v>0</v>
      </c>
      <c r="G15" s="45">
        <v>0</v>
      </c>
      <c r="H15" s="45">
        <v>0</v>
      </c>
      <c r="I15" s="83">
        <v>0</v>
      </c>
      <c r="J15" s="79">
        <v>0</v>
      </c>
      <c r="K15" s="84">
        <f t="shared" si="0"/>
        <v>0</v>
      </c>
      <c r="L15" s="48">
        <v>0</v>
      </c>
      <c r="M15" s="74">
        <f t="shared" si="1"/>
        <v>0</v>
      </c>
      <c r="N15" s="48">
        <f t="shared" si="2"/>
        <v>0</v>
      </c>
    </row>
    <row r="16" spans="1:14" ht="15" customHeight="1" x14ac:dyDescent="0.25">
      <c r="A16" s="50">
        <v>161</v>
      </c>
      <c r="B16" s="51" t="s">
        <v>13</v>
      </c>
      <c r="C16" s="45">
        <v>286</v>
      </c>
      <c r="D16" s="76">
        <v>83.248368478364398</v>
      </c>
      <c r="E16" s="76">
        <v>3.4355027639289912</v>
      </c>
      <c r="F16" s="45">
        <v>114400</v>
      </c>
      <c r="G16" s="45">
        <v>0</v>
      </c>
      <c r="H16" s="45">
        <v>0</v>
      </c>
      <c r="I16" s="83">
        <v>114400</v>
      </c>
      <c r="J16" s="79">
        <v>110695.04296100463</v>
      </c>
      <c r="K16" s="84">
        <f t="shared" si="0"/>
        <v>110695</v>
      </c>
      <c r="L16" s="48">
        <v>105163</v>
      </c>
      <c r="M16" s="74">
        <f t="shared" si="1"/>
        <v>5532</v>
      </c>
      <c r="N16" s="48">
        <f t="shared" si="2"/>
        <v>110695</v>
      </c>
    </row>
    <row r="17" spans="1:14" ht="15" customHeight="1" x14ac:dyDescent="0.25">
      <c r="A17" s="50">
        <v>2450</v>
      </c>
      <c r="B17" s="51" t="s">
        <v>149</v>
      </c>
      <c r="C17" s="45">
        <v>2021</v>
      </c>
      <c r="D17" s="76">
        <v>67.508614389960869</v>
      </c>
      <c r="E17" s="76">
        <v>29.936920173265186</v>
      </c>
      <c r="F17" s="45">
        <v>0</v>
      </c>
      <c r="G17" s="45">
        <v>0</v>
      </c>
      <c r="H17" s="45">
        <v>0</v>
      </c>
      <c r="I17" s="83">
        <v>0</v>
      </c>
      <c r="J17" s="79">
        <v>0</v>
      </c>
      <c r="K17" s="84">
        <f t="shared" si="0"/>
        <v>0</v>
      </c>
      <c r="L17" s="48">
        <v>0</v>
      </c>
      <c r="M17" s="74">
        <f t="shared" si="1"/>
        <v>0</v>
      </c>
      <c r="N17" s="48">
        <f t="shared" si="2"/>
        <v>0</v>
      </c>
    </row>
    <row r="18" spans="1:14" ht="15" customHeight="1" x14ac:dyDescent="0.25">
      <c r="A18" s="50">
        <v>170</v>
      </c>
      <c r="B18" s="51" t="s">
        <v>14</v>
      </c>
      <c r="C18" s="45">
        <v>1954</v>
      </c>
      <c r="D18" s="76">
        <v>408.80726987527396</v>
      </c>
      <c r="E18" s="76">
        <v>4.7797584436210254</v>
      </c>
      <c r="F18" s="45">
        <v>0</v>
      </c>
      <c r="G18" s="45">
        <v>0</v>
      </c>
      <c r="H18" s="45">
        <v>0</v>
      </c>
      <c r="I18" s="83">
        <v>0</v>
      </c>
      <c r="J18" s="79">
        <v>0</v>
      </c>
      <c r="K18" s="84">
        <f t="shared" si="0"/>
        <v>0</v>
      </c>
      <c r="L18" s="48">
        <v>0</v>
      </c>
      <c r="M18" s="74">
        <f t="shared" si="1"/>
        <v>0</v>
      </c>
      <c r="N18" s="48">
        <f t="shared" si="2"/>
        <v>0</v>
      </c>
    </row>
    <row r="19" spans="1:14" ht="15" customHeight="1" x14ac:dyDescent="0.25">
      <c r="A19" s="50">
        <v>182</v>
      </c>
      <c r="B19" s="51" t="s">
        <v>15</v>
      </c>
      <c r="C19" s="45">
        <v>2162</v>
      </c>
      <c r="D19" s="76">
        <v>10.123602799620322</v>
      </c>
      <c r="E19" s="76">
        <v>213.56033447707807</v>
      </c>
      <c r="F19" s="45">
        <v>0</v>
      </c>
      <c r="G19" s="45">
        <v>0</v>
      </c>
      <c r="H19" s="45">
        <v>0</v>
      </c>
      <c r="I19" s="83">
        <v>0</v>
      </c>
      <c r="J19" s="79">
        <v>0</v>
      </c>
      <c r="K19" s="84">
        <f t="shared" si="0"/>
        <v>0</v>
      </c>
      <c r="L19" s="48">
        <v>0</v>
      </c>
      <c r="M19" s="74">
        <f t="shared" si="1"/>
        <v>0</v>
      </c>
      <c r="N19" s="48">
        <f t="shared" si="2"/>
        <v>0</v>
      </c>
    </row>
    <row r="20" spans="1:14" ht="15" customHeight="1" x14ac:dyDescent="0.25">
      <c r="A20" s="50">
        <v>196</v>
      </c>
      <c r="B20" s="51" t="s">
        <v>16</v>
      </c>
      <c r="C20" s="45">
        <v>380</v>
      </c>
      <c r="D20" s="76">
        <v>156.28999280997047</v>
      </c>
      <c r="E20" s="76">
        <v>2.4313776791968604</v>
      </c>
      <c r="F20" s="45">
        <v>152000</v>
      </c>
      <c r="G20" s="45">
        <v>0</v>
      </c>
      <c r="H20" s="45">
        <v>0</v>
      </c>
      <c r="I20" s="83">
        <v>152000</v>
      </c>
      <c r="J20" s="79">
        <v>147077.32980832781</v>
      </c>
      <c r="K20" s="84">
        <f t="shared" si="0"/>
        <v>147077</v>
      </c>
      <c r="L20" s="48">
        <v>139727</v>
      </c>
      <c r="M20" s="74">
        <f t="shared" si="1"/>
        <v>7350</v>
      </c>
      <c r="N20" s="48">
        <f t="shared" si="2"/>
        <v>147077</v>
      </c>
    </row>
    <row r="21" spans="1:14" ht="15" customHeight="1" x14ac:dyDescent="0.25">
      <c r="A21" s="50">
        <v>203</v>
      </c>
      <c r="B21" s="51" t="s">
        <v>17</v>
      </c>
      <c r="C21" s="45">
        <v>747</v>
      </c>
      <c r="D21" s="76">
        <v>150.77547556175884</v>
      </c>
      <c r="E21" s="76">
        <v>4.9543866283082814</v>
      </c>
      <c r="F21" s="45">
        <v>0</v>
      </c>
      <c r="G21" s="45">
        <v>74700</v>
      </c>
      <c r="H21" s="45">
        <v>0</v>
      </c>
      <c r="I21" s="83">
        <v>74700</v>
      </c>
      <c r="J21" s="79">
        <v>72280.766688697942</v>
      </c>
      <c r="K21" s="84">
        <f t="shared" si="0"/>
        <v>72281</v>
      </c>
      <c r="L21" s="48">
        <v>68669</v>
      </c>
      <c r="M21" s="74">
        <f t="shared" si="1"/>
        <v>3612</v>
      </c>
      <c r="N21" s="48">
        <f t="shared" si="2"/>
        <v>72281</v>
      </c>
    </row>
    <row r="22" spans="1:14" ht="15" customHeight="1" x14ac:dyDescent="0.25">
      <c r="A22" s="50">
        <v>217</v>
      </c>
      <c r="B22" s="51" t="s">
        <v>18</v>
      </c>
      <c r="C22" s="45">
        <v>599</v>
      </c>
      <c r="D22" s="76">
        <v>165.51049228444336</v>
      </c>
      <c r="E22" s="76">
        <v>3.6191059052049059</v>
      </c>
      <c r="F22" s="45">
        <v>239600</v>
      </c>
      <c r="G22" s="45">
        <v>0</v>
      </c>
      <c r="H22" s="45">
        <v>0</v>
      </c>
      <c r="I22" s="83">
        <v>239600</v>
      </c>
      <c r="J22" s="79">
        <v>231840.31725049569</v>
      </c>
      <c r="K22" s="84">
        <f t="shared" si="0"/>
        <v>231840</v>
      </c>
      <c r="L22" s="48">
        <v>219887</v>
      </c>
      <c r="M22" s="74">
        <f t="shared" si="1"/>
        <v>11953</v>
      </c>
      <c r="N22" s="48">
        <f t="shared" si="2"/>
        <v>231840</v>
      </c>
    </row>
    <row r="23" spans="1:14" ht="15" customHeight="1" x14ac:dyDescent="0.25">
      <c r="A23" s="50">
        <v>231</v>
      </c>
      <c r="B23" s="51" t="s">
        <v>19</v>
      </c>
      <c r="C23" s="45">
        <v>1645</v>
      </c>
      <c r="D23" s="76">
        <v>115.66185007731258</v>
      </c>
      <c r="E23" s="76">
        <v>14.222494270154094</v>
      </c>
      <c r="F23" s="45">
        <v>0</v>
      </c>
      <c r="G23" s="45">
        <v>0</v>
      </c>
      <c r="H23" s="45">
        <v>0</v>
      </c>
      <c r="I23" s="83">
        <v>0</v>
      </c>
      <c r="J23" s="79">
        <v>0</v>
      </c>
      <c r="K23" s="84">
        <f t="shared" si="0"/>
        <v>0</v>
      </c>
      <c r="L23" s="48">
        <v>0</v>
      </c>
      <c r="M23" s="74">
        <f t="shared" si="1"/>
        <v>0</v>
      </c>
      <c r="N23" s="48">
        <f t="shared" si="2"/>
        <v>0</v>
      </c>
    </row>
    <row r="24" spans="1:14" ht="15" customHeight="1" x14ac:dyDescent="0.25">
      <c r="A24" s="50">
        <v>245</v>
      </c>
      <c r="B24" s="51" t="s">
        <v>21</v>
      </c>
      <c r="C24" s="45">
        <v>598</v>
      </c>
      <c r="D24" s="76">
        <v>94.776908677727945</v>
      </c>
      <c r="E24" s="76">
        <v>6.3095537546322893</v>
      </c>
      <c r="F24" s="45">
        <v>239200</v>
      </c>
      <c r="G24" s="45">
        <v>0</v>
      </c>
      <c r="H24" s="45">
        <v>0</v>
      </c>
      <c r="I24" s="83">
        <v>239200</v>
      </c>
      <c r="J24" s="79">
        <v>231453.27164573694</v>
      </c>
      <c r="K24" s="84">
        <f t="shared" si="0"/>
        <v>231453</v>
      </c>
      <c r="L24" s="48">
        <v>219887</v>
      </c>
      <c r="M24" s="74">
        <f t="shared" si="1"/>
        <v>11566</v>
      </c>
      <c r="N24" s="48">
        <f t="shared" si="2"/>
        <v>231453</v>
      </c>
    </row>
    <row r="25" spans="1:14" ht="15" customHeight="1" x14ac:dyDescent="0.25">
      <c r="A25" s="50">
        <v>280</v>
      </c>
      <c r="B25" s="51" t="s">
        <v>22</v>
      </c>
      <c r="C25" s="45">
        <v>2847</v>
      </c>
      <c r="D25" s="76">
        <v>158.03654876709331</v>
      </c>
      <c r="E25" s="76">
        <v>18.014820129967354</v>
      </c>
      <c r="F25" s="45">
        <v>0</v>
      </c>
      <c r="G25" s="45">
        <v>0</v>
      </c>
      <c r="H25" s="45">
        <v>0</v>
      </c>
      <c r="I25" s="83">
        <v>0</v>
      </c>
      <c r="J25" s="79">
        <v>0</v>
      </c>
      <c r="K25" s="84">
        <f t="shared" si="0"/>
        <v>0</v>
      </c>
      <c r="L25" s="48">
        <v>0</v>
      </c>
      <c r="M25" s="74">
        <f t="shared" si="1"/>
        <v>0</v>
      </c>
      <c r="N25" s="48">
        <f t="shared" si="2"/>
        <v>0</v>
      </c>
    </row>
    <row r="26" spans="1:14" ht="15" customHeight="1" x14ac:dyDescent="0.25">
      <c r="A26" s="50">
        <v>287</v>
      </c>
      <c r="B26" s="51" t="s">
        <v>23</v>
      </c>
      <c r="C26" s="45">
        <v>411</v>
      </c>
      <c r="D26" s="76">
        <v>67.131266177077904</v>
      </c>
      <c r="E26" s="76">
        <v>6.1223335027805081</v>
      </c>
      <c r="F26" s="45">
        <v>164400</v>
      </c>
      <c r="G26" s="45">
        <v>0</v>
      </c>
      <c r="H26" s="45">
        <v>0</v>
      </c>
      <c r="I26" s="83">
        <v>164400</v>
      </c>
      <c r="J26" s="79">
        <v>159075.7435558493</v>
      </c>
      <c r="K26" s="84">
        <f t="shared" si="0"/>
        <v>159076</v>
      </c>
      <c r="L26" s="48">
        <v>151126</v>
      </c>
      <c r="M26" s="74">
        <f t="shared" si="1"/>
        <v>7950</v>
      </c>
      <c r="N26" s="48">
        <f t="shared" si="2"/>
        <v>159076</v>
      </c>
    </row>
    <row r="27" spans="1:14" ht="15" customHeight="1" x14ac:dyDescent="0.25">
      <c r="A27" s="50">
        <v>308</v>
      </c>
      <c r="B27" s="51" t="s">
        <v>24</v>
      </c>
      <c r="C27" s="45">
        <v>1334</v>
      </c>
      <c r="D27" s="76">
        <v>180.95080047316065</v>
      </c>
      <c r="E27" s="76">
        <v>7.3721696533631205</v>
      </c>
      <c r="F27" s="45">
        <v>0</v>
      </c>
      <c r="G27" s="45">
        <v>0</v>
      </c>
      <c r="H27" s="45">
        <v>0</v>
      </c>
      <c r="I27" s="83">
        <v>0</v>
      </c>
      <c r="J27" s="79">
        <v>0</v>
      </c>
      <c r="K27" s="84">
        <f t="shared" si="0"/>
        <v>0</v>
      </c>
      <c r="L27" s="48">
        <v>0</v>
      </c>
      <c r="M27" s="74">
        <f t="shared" si="1"/>
        <v>0</v>
      </c>
      <c r="N27" s="48">
        <f t="shared" si="2"/>
        <v>0</v>
      </c>
    </row>
    <row r="28" spans="1:14" ht="15" customHeight="1" x14ac:dyDescent="0.25">
      <c r="A28" s="50">
        <v>315</v>
      </c>
      <c r="B28" s="51" t="s">
        <v>25</v>
      </c>
      <c r="C28" s="45">
        <v>431</v>
      </c>
      <c r="D28" s="76">
        <v>216.76874492512553</v>
      </c>
      <c r="E28" s="76">
        <v>1.9882940234251596</v>
      </c>
      <c r="F28" s="45">
        <v>172400</v>
      </c>
      <c r="G28" s="45">
        <v>0</v>
      </c>
      <c r="H28" s="45">
        <v>0</v>
      </c>
      <c r="I28" s="83">
        <v>172400</v>
      </c>
      <c r="J28" s="79">
        <v>166816.65565102446</v>
      </c>
      <c r="K28" s="84">
        <f t="shared" si="0"/>
        <v>166817</v>
      </c>
      <c r="L28" s="48">
        <v>158480</v>
      </c>
      <c r="M28" s="74">
        <f t="shared" si="1"/>
        <v>8337</v>
      </c>
      <c r="N28" s="48">
        <f t="shared" si="2"/>
        <v>166817</v>
      </c>
    </row>
    <row r="29" spans="1:14" ht="15" customHeight="1" x14ac:dyDescent="0.25">
      <c r="A29" s="50">
        <v>336</v>
      </c>
      <c r="B29" s="51" t="s">
        <v>26</v>
      </c>
      <c r="C29" s="45">
        <v>3396</v>
      </c>
      <c r="D29" s="76">
        <v>116.74902105512986</v>
      </c>
      <c r="E29" s="76">
        <v>29.088038334782958</v>
      </c>
      <c r="F29" s="45">
        <v>0</v>
      </c>
      <c r="G29" s="45">
        <v>0</v>
      </c>
      <c r="H29" s="45">
        <v>0</v>
      </c>
      <c r="I29" s="83">
        <v>0</v>
      </c>
      <c r="J29" s="79">
        <v>0</v>
      </c>
      <c r="K29" s="84">
        <f t="shared" si="0"/>
        <v>0</v>
      </c>
      <c r="L29" s="48">
        <v>0</v>
      </c>
      <c r="M29" s="74">
        <f t="shared" si="1"/>
        <v>0</v>
      </c>
      <c r="N29" s="48">
        <f t="shared" si="2"/>
        <v>0</v>
      </c>
    </row>
    <row r="30" spans="1:14" ht="15" customHeight="1" x14ac:dyDescent="0.25">
      <c r="A30" s="50">
        <v>4263</v>
      </c>
      <c r="B30" s="51" t="s">
        <v>279</v>
      </c>
      <c r="C30" s="45">
        <v>239</v>
      </c>
      <c r="D30" s="76">
        <v>221.90736876922116</v>
      </c>
      <c r="E30" s="76">
        <v>1.0770259740610724</v>
      </c>
      <c r="F30" s="45">
        <v>95600</v>
      </c>
      <c r="G30" s="45">
        <v>0</v>
      </c>
      <c r="H30" s="45">
        <v>0</v>
      </c>
      <c r="I30" s="83">
        <v>95600</v>
      </c>
      <c r="J30" s="79">
        <v>92503.899537343023</v>
      </c>
      <c r="K30" s="84">
        <f t="shared" si="0"/>
        <v>92504</v>
      </c>
      <c r="L30" s="48">
        <v>87881</v>
      </c>
      <c r="M30" s="74">
        <f t="shared" si="1"/>
        <v>4623</v>
      </c>
      <c r="N30" s="48">
        <f t="shared" si="2"/>
        <v>92504</v>
      </c>
    </row>
    <row r="31" spans="1:14" ht="15" customHeight="1" x14ac:dyDescent="0.25">
      <c r="A31" s="50">
        <v>350</v>
      </c>
      <c r="B31" s="51" t="s">
        <v>27</v>
      </c>
      <c r="C31" s="45">
        <v>917</v>
      </c>
      <c r="D31" s="76">
        <v>71.588637958156582</v>
      </c>
      <c r="E31" s="76">
        <v>12.809295247885352</v>
      </c>
      <c r="F31" s="45">
        <v>0</v>
      </c>
      <c r="G31" s="45">
        <v>0</v>
      </c>
      <c r="H31" s="45">
        <v>0</v>
      </c>
      <c r="I31" s="83">
        <v>0</v>
      </c>
      <c r="J31" s="79">
        <v>0</v>
      </c>
      <c r="K31" s="84">
        <f t="shared" si="0"/>
        <v>0</v>
      </c>
      <c r="L31" s="48">
        <v>0</v>
      </c>
      <c r="M31" s="74">
        <f t="shared" si="1"/>
        <v>0</v>
      </c>
      <c r="N31" s="48">
        <f t="shared" si="2"/>
        <v>0</v>
      </c>
    </row>
    <row r="32" spans="1:14" ht="15" customHeight="1" x14ac:dyDescent="0.25">
      <c r="A32" s="50">
        <v>364</v>
      </c>
      <c r="B32" s="51" t="s">
        <v>28</v>
      </c>
      <c r="C32" s="45">
        <v>349</v>
      </c>
      <c r="D32" s="76">
        <v>101.32695282417194</v>
      </c>
      <c r="E32" s="76">
        <v>3.444295819352269</v>
      </c>
      <c r="F32" s="45">
        <v>139600</v>
      </c>
      <c r="G32" s="45">
        <v>0</v>
      </c>
      <c r="H32" s="45">
        <v>0</v>
      </c>
      <c r="I32" s="83">
        <v>139600</v>
      </c>
      <c r="J32" s="79">
        <v>135078.91606080634</v>
      </c>
      <c r="K32" s="84">
        <f t="shared" si="0"/>
        <v>135079</v>
      </c>
      <c r="L32" s="48">
        <v>128329</v>
      </c>
      <c r="M32" s="74">
        <f t="shared" si="1"/>
        <v>6750</v>
      </c>
      <c r="N32" s="48">
        <f t="shared" si="2"/>
        <v>135079</v>
      </c>
    </row>
    <row r="33" spans="1:14" ht="15" customHeight="1" x14ac:dyDescent="0.25">
      <c r="A33" s="50">
        <v>413</v>
      </c>
      <c r="B33" s="51" t="s">
        <v>29</v>
      </c>
      <c r="C33" s="45">
        <v>6312</v>
      </c>
      <c r="D33" s="76">
        <v>17.540751563654503</v>
      </c>
      <c r="E33" s="76">
        <v>359.84775094123364</v>
      </c>
      <c r="F33" s="45">
        <v>0</v>
      </c>
      <c r="G33" s="45">
        <v>0</v>
      </c>
      <c r="H33" s="45">
        <v>0</v>
      </c>
      <c r="I33" s="83">
        <v>0</v>
      </c>
      <c r="J33" s="79">
        <v>0</v>
      </c>
      <c r="K33" s="84">
        <f t="shared" si="0"/>
        <v>0</v>
      </c>
      <c r="L33" s="48">
        <v>0</v>
      </c>
      <c r="M33" s="74">
        <f t="shared" si="1"/>
        <v>0</v>
      </c>
      <c r="N33" s="48">
        <f t="shared" si="2"/>
        <v>0</v>
      </c>
    </row>
    <row r="34" spans="1:14" ht="15" customHeight="1" x14ac:dyDescent="0.25">
      <c r="A34" s="50">
        <v>422</v>
      </c>
      <c r="B34" s="51" t="s">
        <v>30</v>
      </c>
      <c r="C34" s="45">
        <v>1171</v>
      </c>
      <c r="D34" s="76">
        <v>30.113984165793564</v>
      </c>
      <c r="E34" s="76">
        <v>38.885588620656094</v>
      </c>
      <c r="F34" s="45">
        <v>0</v>
      </c>
      <c r="G34" s="45">
        <v>0</v>
      </c>
      <c r="H34" s="45">
        <v>0</v>
      </c>
      <c r="I34" s="83">
        <v>0</v>
      </c>
      <c r="J34" s="79">
        <v>0</v>
      </c>
      <c r="K34" s="84">
        <f t="shared" si="0"/>
        <v>0</v>
      </c>
      <c r="L34" s="48">
        <v>0</v>
      </c>
      <c r="M34" s="74">
        <f t="shared" si="1"/>
        <v>0</v>
      </c>
      <c r="N34" s="48">
        <f t="shared" si="2"/>
        <v>0</v>
      </c>
    </row>
    <row r="35" spans="1:14" ht="15" customHeight="1" x14ac:dyDescent="0.25">
      <c r="A35" s="50">
        <v>427</v>
      </c>
      <c r="B35" s="51" t="s">
        <v>31</v>
      </c>
      <c r="C35" s="45">
        <v>236</v>
      </c>
      <c r="D35" s="76">
        <v>32.44091824381384</v>
      </c>
      <c r="E35" s="76">
        <v>7.27476325504451</v>
      </c>
      <c r="F35" s="45">
        <v>94400</v>
      </c>
      <c r="G35" s="45">
        <v>0</v>
      </c>
      <c r="H35" s="45">
        <v>0</v>
      </c>
      <c r="I35" s="83">
        <v>94400</v>
      </c>
      <c r="J35" s="79">
        <v>91342.762723066757</v>
      </c>
      <c r="K35" s="84">
        <f t="shared" si="0"/>
        <v>91343</v>
      </c>
      <c r="L35" s="48">
        <v>86778</v>
      </c>
      <c r="M35" s="74">
        <f t="shared" si="1"/>
        <v>4565</v>
      </c>
      <c r="N35" s="48">
        <f t="shared" si="2"/>
        <v>91343</v>
      </c>
    </row>
    <row r="36" spans="1:14" ht="15" customHeight="1" x14ac:dyDescent="0.25">
      <c r="A36" s="50">
        <v>434</v>
      </c>
      <c r="B36" s="51" t="s">
        <v>32</v>
      </c>
      <c r="C36" s="45">
        <v>1500</v>
      </c>
      <c r="D36" s="76">
        <v>206.23830035735716</v>
      </c>
      <c r="E36" s="76">
        <v>7.2731398455131337</v>
      </c>
      <c r="F36" s="45">
        <v>0</v>
      </c>
      <c r="G36" s="45">
        <v>0</v>
      </c>
      <c r="H36" s="45">
        <v>0</v>
      </c>
      <c r="I36" s="83">
        <v>0</v>
      </c>
      <c r="J36" s="79">
        <v>0</v>
      </c>
      <c r="K36" s="84">
        <f t="shared" si="0"/>
        <v>0</v>
      </c>
      <c r="L36" s="48">
        <v>0</v>
      </c>
      <c r="M36" s="74">
        <f t="shared" si="1"/>
        <v>0</v>
      </c>
      <c r="N36" s="48">
        <f t="shared" si="2"/>
        <v>0</v>
      </c>
    </row>
    <row r="37" spans="1:14" ht="15" customHeight="1" x14ac:dyDescent="0.25">
      <c r="A37" s="50">
        <v>6013</v>
      </c>
      <c r="B37" s="51" t="s">
        <v>375</v>
      </c>
      <c r="C37" s="45">
        <v>505</v>
      </c>
      <c r="D37" s="76">
        <v>76.111552989294339</v>
      </c>
      <c r="E37" s="76">
        <v>6.6349979755508608</v>
      </c>
      <c r="F37" s="45">
        <v>202000</v>
      </c>
      <c r="G37" s="45">
        <v>0</v>
      </c>
      <c r="H37" s="45">
        <v>0</v>
      </c>
      <c r="I37" s="83">
        <v>202000</v>
      </c>
      <c r="J37" s="79">
        <v>195458.03040317251</v>
      </c>
      <c r="K37" s="84">
        <f t="shared" si="0"/>
        <v>195458</v>
      </c>
      <c r="L37" s="48">
        <v>185690</v>
      </c>
      <c r="M37" s="74">
        <f t="shared" si="1"/>
        <v>9768</v>
      </c>
      <c r="N37" s="48">
        <f t="shared" si="2"/>
        <v>195458</v>
      </c>
    </row>
    <row r="38" spans="1:14" ht="15" customHeight="1" x14ac:dyDescent="0.25">
      <c r="A38" s="50">
        <v>441</v>
      </c>
      <c r="B38" s="51" t="s">
        <v>33</v>
      </c>
      <c r="C38" s="45">
        <v>204</v>
      </c>
      <c r="D38" s="76">
        <v>231.54983089191853</v>
      </c>
      <c r="E38" s="76">
        <v>0.88101986174726221</v>
      </c>
      <c r="F38" s="45">
        <v>81600</v>
      </c>
      <c r="G38" s="45">
        <v>0</v>
      </c>
      <c r="H38" s="45">
        <v>0</v>
      </c>
      <c r="I38" s="83">
        <v>81600</v>
      </c>
      <c r="J38" s="79">
        <v>78957.303370786511</v>
      </c>
      <c r="K38" s="84">
        <f t="shared" si="0"/>
        <v>78957</v>
      </c>
      <c r="L38" s="48">
        <v>75011</v>
      </c>
      <c r="M38" s="74">
        <f t="shared" si="1"/>
        <v>3946</v>
      </c>
      <c r="N38" s="48">
        <f t="shared" si="2"/>
        <v>78957</v>
      </c>
    </row>
    <row r="39" spans="1:14" ht="15" customHeight="1" x14ac:dyDescent="0.25">
      <c r="A39" s="50">
        <v>2240</v>
      </c>
      <c r="B39" s="51" t="s">
        <v>138</v>
      </c>
      <c r="C39" s="45">
        <v>397</v>
      </c>
      <c r="D39" s="76">
        <v>133.63947332068867</v>
      </c>
      <c r="E39" s="76">
        <v>2.9706791723680088</v>
      </c>
      <c r="F39" s="45">
        <v>158800</v>
      </c>
      <c r="G39" s="45">
        <v>0</v>
      </c>
      <c r="H39" s="45">
        <v>0</v>
      </c>
      <c r="I39" s="83">
        <v>158800</v>
      </c>
      <c r="J39" s="79">
        <v>153657.10508922671</v>
      </c>
      <c r="K39" s="84">
        <f t="shared" si="0"/>
        <v>153657</v>
      </c>
      <c r="L39" s="48">
        <v>145978</v>
      </c>
      <c r="M39" s="74">
        <f t="shared" si="1"/>
        <v>7679</v>
      </c>
      <c r="N39" s="48">
        <f t="shared" si="2"/>
        <v>153657</v>
      </c>
    </row>
    <row r="40" spans="1:14" ht="15" customHeight="1" x14ac:dyDescent="0.25">
      <c r="A40" s="50">
        <v>476</v>
      </c>
      <c r="B40" s="51" t="s">
        <v>35</v>
      </c>
      <c r="C40" s="45">
        <v>1709</v>
      </c>
      <c r="D40" s="76">
        <v>466.35291232298641</v>
      </c>
      <c r="E40" s="76">
        <v>3.664606684854113</v>
      </c>
      <c r="F40" s="45">
        <v>0</v>
      </c>
      <c r="G40" s="45">
        <v>0</v>
      </c>
      <c r="H40" s="45">
        <v>0</v>
      </c>
      <c r="I40" s="83">
        <v>0</v>
      </c>
      <c r="J40" s="79">
        <v>0</v>
      </c>
      <c r="K40" s="84">
        <f t="shared" si="0"/>
        <v>0</v>
      </c>
      <c r="L40" s="48">
        <v>0</v>
      </c>
      <c r="M40" s="74">
        <f t="shared" si="1"/>
        <v>0</v>
      </c>
      <c r="N40" s="48">
        <f t="shared" si="2"/>
        <v>0</v>
      </c>
    </row>
    <row r="41" spans="1:14" ht="15" customHeight="1" x14ac:dyDescent="0.25">
      <c r="A41" s="50">
        <v>485</v>
      </c>
      <c r="B41" s="51" t="s">
        <v>36</v>
      </c>
      <c r="C41" s="45">
        <v>633</v>
      </c>
      <c r="D41" s="76">
        <v>176.07311475568525</v>
      </c>
      <c r="E41" s="76">
        <v>3.5950974166518002</v>
      </c>
      <c r="F41" s="45">
        <v>253200</v>
      </c>
      <c r="G41" s="45">
        <v>0</v>
      </c>
      <c r="H41" s="45">
        <v>0</v>
      </c>
      <c r="I41" s="83">
        <v>253200</v>
      </c>
      <c r="J41" s="79">
        <v>244999.86781229344</v>
      </c>
      <c r="K41" s="84">
        <f t="shared" si="0"/>
        <v>245000</v>
      </c>
      <c r="L41" s="48">
        <v>232757</v>
      </c>
      <c r="M41" s="74">
        <f t="shared" si="1"/>
        <v>12243</v>
      </c>
      <c r="N41" s="48">
        <f t="shared" si="2"/>
        <v>245000</v>
      </c>
    </row>
    <row r="42" spans="1:14" ht="15" customHeight="1" x14ac:dyDescent="0.25">
      <c r="A42" s="50">
        <v>497</v>
      </c>
      <c r="B42" s="51" t="s">
        <v>38</v>
      </c>
      <c r="C42" s="45">
        <v>1194</v>
      </c>
      <c r="D42" s="76">
        <v>168.75063283483004</v>
      </c>
      <c r="E42" s="76">
        <v>7.0755290213854476</v>
      </c>
      <c r="F42" s="45">
        <v>0</v>
      </c>
      <c r="G42" s="45">
        <v>0</v>
      </c>
      <c r="H42" s="45">
        <v>0</v>
      </c>
      <c r="I42" s="83">
        <v>0</v>
      </c>
      <c r="J42" s="79">
        <v>0</v>
      </c>
      <c r="K42" s="84">
        <f t="shared" si="0"/>
        <v>0</v>
      </c>
      <c r="L42" s="48">
        <v>0</v>
      </c>
      <c r="M42" s="74">
        <f t="shared" si="1"/>
        <v>0</v>
      </c>
      <c r="N42" s="48">
        <f t="shared" si="2"/>
        <v>0</v>
      </c>
    </row>
    <row r="43" spans="1:14" ht="15" customHeight="1" x14ac:dyDescent="0.25">
      <c r="A43" s="50">
        <v>602</v>
      </c>
      <c r="B43" s="51" t="s">
        <v>39</v>
      </c>
      <c r="C43" s="45">
        <v>724</v>
      </c>
      <c r="D43" s="76">
        <v>148.75967212318454</v>
      </c>
      <c r="E43" s="76">
        <v>4.8669104312119744</v>
      </c>
      <c r="F43" s="45">
        <v>289600</v>
      </c>
      <c r="G43" s="45">
        <v>0</v>
      </c>
      <c r="H43" s="45">
        <v>0</v>
      </c>
      <c r="I43" s="83">
        <v>289600</v>
      </c>
      <c r="J43" s="79">
        <v>280221.01784534036</v>
      </c>
      <c r="K43" s="84">
        <f t="shared" si="0"/>
        <v>280221</v>
      </c>
      <c r="L43" s="48">
        <v>266585</v>
      </c>
      <c r="M43" s="74">
        <f t="shared" si="1"/>
        <v>13636</v>
      </c>
      <c r="N43" s="48">
        <f t="shared" si="2"/>
        <v>280221</v>
      </c>
    </row>
    <row r="44" spans="1:14" ht="15" customHeight="1" x14ac:dyDescent="0.25">
      <c r="A44" s="50">
        <v>609</v>
      </c>
      <c r="B44" s="51" t="s">
        <v>40</v>
      </c>
      <c r="C44" s="45">
        <v>772</v>
      </c>
      <c r="D44" s="76">
        <v>174.74773378185148</v>
      </c>
      <c r="E44" s="76">
        <v>4.4177969195511047</v>
      </c>
      <c r="F44" s="45">
        <v>0</v>
      </c>
      <c r="G44" s="45">
        <v>77200</v>
      </c>
      <c r="H44" s="45">
        <v>0</v>
      </c>
      <c r="I44" s="83">
        <v>77200</v>
      </c>
      <c r="J44" s="79">
        <v>74699.801718440183</v>
      </c>
      <c r="K44" s="84">
        <f t="shared" si="0"/>
        <v>74700</v>
      </c>
      <c r="L44" s="48">
        <v>70967</v>
      </c>
      <c r="M44" s="74">
        <f t="shared" si="1"/>
        <v>3733</v>
      </c>
      <c r="N44" s="48">
        <f t="shared" si="2"/>
        <v>74700</v>
      </c>
    </row>
    <row r="45" spans="1:14" ht="15" customHeight="1" x14ac:dyDescent="0.25">
      <c r="A45" s="50">
        <v>623</v>
      </c>
      <c r="B45" s="51" t="s">
        <v>42</v>
      </c>
      <c r="C45" s="45">
        <v>385</v>
      </c>
      <c r="D45" s="76">
        <v>125.39299060532325</v>
      </c>
      <c r="E45" s="76">
        <v>3.0703470596039502</v>
      </c>
      <c r="F45" s="45">
        <v>154000</v>
      </c>
      <c r="G45" s="45">
        <v>0</v>
      </c>
      <c r="H45" s="45">
        <v>0</v>
      </c>
      <c r="I45" s="83">
        <v>154000</v>
      </c>
      <c r="J45" s="79">
        <v>149012.55783212162</v>
      </c>
      <c r="K45" s="84">
        <f t="shared" si="0"/>
        <v>149013</v>
      </c>
      <c r="L45" s="48">
        <v>141566</v>
      </c>
      <c r="M45" s="74">
        <f t="shared" si="1"/>
        <v>7447</v>
      </c>
      <c r="N45" s="48">
        <f t="shared" si="2"/>
        <v>149013</v>
      </c>
    </row>
    <row r="46" spans="1:14" ht="15" customHeight="1" x14ac:dyDescent="0.25">
      <c r="A46" s="50">
        <v>637</v>
      </c>
      <c r="B46" s="51" t="s">
        <v>43</v>
      </c>
      <c r="C46" s="45">
        <v>700</v>
      </c>
      <c r="D46" s="76">
        <v>161.90252522572001</v>
      </c>
      <c r="E46" s="76">
        <v>4.3235891412075222</v>
      </c>
      <c r="F46" s="45">
        <v>280000</v>
      </c>
      <c r="G46" s="45">
        <v>0</v>
      </c>
      <c r="H46" s="45">
        <v>0</v>
      </c>
      <c r="I46" s="83">
        <v>280000</v>
      </c>
      <c r="J46" s="79">
        <v>270931.92333113018</v>
      </c>
      <c r="K46" s="84">
        <f t="shared" si="0"/>
        <v>270932</v>
      </c>
      <c r="L46" s="48">
        <v>257392</v>
      </c>
      <c r="M46" s="74">
        <f t="shared" si="1"/>
        <v>13540</v>
      </c>
      <c r="N46" s="48">
        <f t="shared" si="2"/>
        <v>270932</v>
      </c>
    </row>
    <row r="47" spans="1:14" ht="15" customHeight="1" x14ac:dyDescent="0.25">
      <c r="A47" s="50">
        <v>657</v>
      </c>
      <c r="B47" s="51" t="s">
        <v>44</v>
      </c>
      <c r="C47" s="45">
        <v>127</v>
      </c>
      <c r="D47" s="76">
        <v>33.707917018023522</v>
      </c>
      <c r="E47" s="76">
        <v>3.7676608712455737</v>
      </c>
      <c r="F47" s="45">
        <v>50800</v>
      </c>
      <c r="G47" s="45">
        <v>0</v>
      </c>
      <c r="H47" s="45">
        <v>0</v>
      </c>
      <c r="I47" s="83">
        <v>50800</v>
      </c>
      <c r="J47" s="79">
        <v>49154.79180436219</v>
      </c>
      <c r="K47" s="84">
        <f t="shared" si="0"/>
        <v>49155</v>
      </c>
      <c r="L47" s="48">
        <v>46698</v>
      </c>
      <c r="M47" s="74">
        <f t="shared" si="1"/>
        <v>2457</v>
      </c>
      <c r="N47" s="48">
        <f t="shared" si="2"/>
        <v>49155</v>
      </c>
    </row>
    <row r="48" spans="1:14" ht="15" customHeight="1" x14ac:dyDescent="0.25">
      <c r="A48" s="50">
        <v>658</v>
      </c>
      <c r="B48" s="51" t="s">
        <v>45</v>
      </c>
      <c r="C48" s="45">
        <v>843</v>
      </c>
      <c r="D48" s="76">
        <v>63.520660993181458</v>
      </c>
      <c r="E48" s="76">
        <v>13.271272477635122</v>
      </c>
      <c r="F48" s="45">
        <v>0</v>
      </c>
      <c r="G48" s="45">
        <v>0</v>
      </c>
      <c r="H48" s="45">
        <v>0</v>
      </c>
      <c r="I48" s="83">
        <v>0</v>
      </c>
      <c r="J48" s="79">
        <v>0</v>
      </c>
      <c r="K48" s="84">
        <f t="shared" si="0"/>
        <v>0</v>
      </c>
      <c r="L48" s="48">
        <v>0</v>
      </c>
      <c r="M48" s="74">
        <f t="shared" si="1"/>
        <v>0</v>
      </c>
      <c r="N48" s="48">
        <f t="shared" si="2"/>
        <v>0</v>
      </c>
    </row>
    <row r="49" spans="1:14" ht="15" customHeight="1" x14ac:dyDescent="0.25">
      <c r="A49" s="50">
        <v>665</v>
      </c>
      <c r="B49" s="51" t="s">
        <v>46</v>
      </c>
      <c r="C49" s="45">
        <v>736</v>
      </c>
      <c r="D49" s="76">
        <v>32.646455059185428</v>
      </c>
      <c r="E49" s="76">
        <v>22.544561076101235</v>
      </c>
      <c r="F49" s="45">
        <v>0</v>
      </c>
      <c r="G49" s="45">
        <v>0</v>
      </c>
      <c r="H49" s="45">
        <v>0</v>
      </c>
      <c r="I49" s="83">
        <v>0</v>
      </c>
      <c r="J49" s="79">
        <v>0</v>
      </c>
      <c r="K49" s="84">
        <f t="shared" si="0"/>
        <v>0</v>
      </c>
      <c r="L49" s="48">
        <v>0</v>
      </c>
      <c r="M49" s="74">
        <f t="shared" si="1"/>
        <v>0</v>
      </c>
      <c r="N49" s="48">
        <f t="shared" si="2"/>
        <v>0</v>
      </c>
    </row>
    <row r="50" spans="1:14" ht="15" customHeight="1" x14ac:dyDescent="0.25">
      <c r="A50" s="50">
        <v>700</v>
      </c>
      <c r="B50" s="51" t="s">
        <v>47</v>
      </c>
      <c r="C50" s="45">
        <v>970</v>
      </c>
      <c r="D50" s="76">
        <v>99.260705911246077</v>
      </c>
      <c r="E50" s="76">
        <v>9.7722456343129895</v>
      </c>
      <c r="F50" s="45">
        <v>0</v>
      </c>
      <c r="G50" s="45">
        <v>97000</v>
      </c>
      <c r="H50" s="45">
        <v>0</v>
      </c>
      <c r="I50" s="83">
        <v>97000</v>
      </c>
      <c r="J50" s="79">
        <v>93858.559153998678</v>
      </c>
      <c r="K50" s="84">
        <f t="shared" si="0"/>
        <v>93859</v>
      </c>
      <c r="L50" s="48">
        <v>89168</v>
      </c>
      <c r="M50" s="74">
        <f t="shared" si="1"/>
        <v>4691</v>
      </c>
      <c r="N50" s="48">
        <f t="shared" si="2"/>
        <v>93859</v>
      </c>
    </row>
    <row r="51" spans="1:14" ht="15" customHeight="1" x14ac:dyDescent="0.25">
      <c r="A51" s="50">
        <v>721</v>
      </c>
      <c r="B51" s="51" t="s">
        <v>49</v>
      </c>
      <c r="C51" s="45">
        <v>1628</v>
      </c>
      <c r="D51" s="76">
        <v>4.4521513672403206</v>
      </c>
      <c r="E51" s="76">
        <v>365.6659142317348</v>
      </c>
      <c r="F51" s="45">
        <v>0</v>
      </c>
      <c r="G51" s="45">
        <v>0</v>
      </c>
      <c r="H51" s="45">
        <v>0</v>
      </c>
      <c r="I51" s="83">
        <v>0</v>
      </c>
      <c r="J51" s="79">
        <v>0</v>
      </c>
      <c r="K51" s="84">
        <f t="shared" si="0"/>
        <v>0</v>
      </c>
      <c r="L51" s="48">
        <v>0</v>
      </c>
      <c r="M51" s="74">
        <f t="shared" si="1"/>
        <v>0</v>
      </c>
      <c r="N51" s="48">
        <f t="shared" si="2"/>
        <v>0</v>
      </c>
    </row>
    <row r="52" spans="1:14" ht="15" customHeight="1" x14ac:dyDescent="0.25">
      <c r="A52" s="50">
        <v>735</v>
      </c>
      <c r="B52" s="51" t="s">
        <v>50</v>
      </c>
      <c r="C52" s="45">
        <v>500</v>
      </c>
      <c r="D52" s="76">
        <v>270.46520126806473</v>
      </c>
      <c r="E52" s="76">
        <v>1.8486666589852263</v>
      </c>
      <c r="F52" s="45">
        <v>200000</v>
      </c>
      <c r="G52" s="45">
        <v>0</v>
      </c>
      <c r="H52" s="45">
        <v>0</v>
      </c>
      <c r="I52" s="83">
        <v>200000</v>
      </c>
      <c r="J52" s="79">
        <v>193522.8023793787</v>
      </c>
      <c r="K52" s="84">
        <f t="shared" si="0"/>
        <v>193523</v>
      </c>
      <c r="L52" s="48">
        <v>183852</v>
      </c>
      <c r="M52" s="74">
        <f t="shared" si="1"/>
        <v>9671</v>
      </c>
      <c r="N52" s="48">
        <f t="shared" si="2"/>
        <v>193523</v>
      </c>
    </row>
    <row r="53" spans="1:14" ht="15" customHeight="1" x14ac:dyDescent="0.25">
      <c r="A53" s="50">
        <v>777</v>
      </c>
      <c r="B53" s="51" t="s">
        <v>51</v>
      </c>
      <c r="C53" s="45">
        <v>3242</v>
      </c>
      <c r="D53" s="76">
        <v>99.591918561109708</v>
      </c>
      <c r="E53" s="76">
        <v>32.552842106467757</v>
      </c>
      <c r="F53" s="45">
        <v>0</v>
      </c>
      <c r="G53" s="45">
        <v>0</v>
      </c>
      <c r="H53" s="45">
        <v>0</v>
      </c>
      <c r="I53" s="83">
        <v>0</v>
      </c>
      <c r="J53" s="79">
        <v>0</v>
      </c>
      <c r="K53" s="84">
        <f t="shared" si="0"/>
        <v>0</v>
      </c>
      <c r="L53" s="48">
        <v>0</v>
      </c>
      <c r="M53" s="74">
        <f t="shared" si="1"/>
        <v>0</v>
      </c>
      <c r="N53" s="48">
        <f t="shared" si="2"/>
        <v>0</v>
      </c>
    </row>
    <row r="54" spans="1:14" ht="15" customHeight="1" x14ac:dyDescent="0.25">
      <c r="A54" s="50">
        <v>840</v>
      </c>
      <c r="B54" s="51" t="s">
        <v>52</v>
      </c>
      <c r="C54" s="45">
        <v>134</v>
      </c>
      <c r="D54" s="76">
        <v>233.34181891136183</v>
      </c>
      <c r="E54" s="76">
        <v>0.57426483013274954</v>
      </c>
      <c r="F54" s="45">
        <v>53600</v>
      </c>
      <c r="G54" s="45">
        <v>0</v>
      </c>
      <c r="H54" s="45">
        <v>0</v>
      </c>
      <c r="I54" s="83">
        <v>53600</v>
      </c>
      <c r="J54" s="79">
        <v>51864.111037673494</v>
      </c>
      <c r="K54" s="84">
        <f t="shared" si="0"/>
        <v>51864</v>
      </c>
      <c r="L54" s="48">
        <v>49273</v>
      </c>
      <c r="M54" s="74">
        <f t="shared" si="1"/>
        <v>2591</v>
      </c>
      <c r="N54" s="48">
        <f t="shared" si="2"/>
        <v>51864</v>
      </c>
    </row>
    <row r="55" spans="1:14" ht="15" customHeight="1" x14ac:dyDescent="0.25">
      <c r="A55" s="50">
        <v>870</v>
      </c>
      <c r="B55" s="51" t="s">
        <v>53</v>
      </c>
      <c r="C55" s="45">
        <v>812</v>
      </c>
      <c r="D55" s="76">
        <v>152.24272793317326</v>
      </c>
      <c r="E55" s="76">
        <v>5.3335880867585761</v>
      </c>
      <c r="F55" s="45">
        <v>0</v>
      </c>
      <c r="G55" s="45">
        <v>81200</v>
      </c>
      <c r="H55" s="45">
        <v>0</v>
      </c>
      <c r="I55" s="83">
        <v>81200</v>
      </c>
      <c r="J55" s="79">
        <v>78570.25776602776</v>
      </c>
      <c r="K55" s="84">
        <f t="shared" si="0"/>
        <v>78570</v>
      </c>
      <c r="L55" s="48">
        <v>74643</v>
      </c>
      <c r="M55" s="74">
        <f t="shared" si="1"/>
        <v>3927</v>
      </c>
      <c r="N55" s="48">
        <f t="shared" si="2"/>
        <v>78570</v>
      </c>
    </row>
    <row r="56" spans="1:14" ht="15" customHeight="1" x14ac:dyDescent="0.25">
      <c r="A56" s="50">
        <v>882</v>
      </c>
      <c r="B56" s="51" t="s">
        <v>54</v>
      </c>
      <c r="C56" s="45">
        <v>341</v>
      </c>
      <c r="D56" s="76">
        <v>83.635345353762247</v>
      </c>
      <c r="E56" s="76">
        <v>4.0772235537216019</v>
      </c>
      <c r="F56" s="45">
        <v>136400</v>
      </c>
      <c r="G56" s="45">
        <v>0</v>
      </c>
      <c r="H56" s="45">
        <v>0</v>
      </c>
      <c r="I56" s="83">
        <v>136400</v>
      </c>
      <c r="J56" s="79">
        <v>131982.55122273628</v>
      </c>
      <c r="K56" s="84">
        <f t="shared" si="0"/>
        <v>131983</v>
      </c>
      <c r="L56" s="48">
        <v>125387</v>
      </c>
      <c r="M56" s="74">
        <f t="shared" si="1"/>
        <v>6596</v>
      </c>
      <c r="N56" s="48">
        <f t="shared" si="2"/>
        <v>131983</v>
      </c>
    </row>
    <row r="57" spans="1:14" ht="15" customHeight="1" x14ac:dyDescent="0.25">
      <c r="A57" s="50">
        <v>896</v>
      </c>
      <c r="B57" s="51" t="s">
        <v>55</v>
      </c>
      <c r="C57" s="45">
        <v>867</v>
      </c>
      <c r="D57" s="76">
        <v>64.681203788730997</v>
      </c>
      <c r="E57" s="76">
        <v>13.404203218478937</v>
      </c>
      <c r="F57" s="45">
        <v>0</v>
      </c>
      <c r="G57" s="45">
        <v>0</v>
      </c>
      <c r="H57" s="45">
        <v>0</v>
      </c>
      <c r="I57" s="83">
        <v>0</v>
      </c>
      <c r="J57" s="79">
        <v>0</v>
      </c>
      <c r="K57" s="84">
        <f t="shared" si="0"/>
        <v>0</v>
      </c>
      <c r="L57" s="48">
        <v>0</v>
      </c>
      <c r="M57" s="74">
        <f t="shared" si="1"/>
        <v>0</v>
      </c>
      <c r="N57" s="48">
        <f t="shared" si="2"/>
        <v>0</v>
      </c>
    </row>
    <row r="58" spans="1:14" ht="15" customHeight="1" x14ac:dyDescent="0.25">
      <c r="A58" s="50">
        <v>903</v>
      </c>
      <c r="B58" s="51" t="s">
        <v>56</v>
      </c>
      <c r="C58" s="45">
        <v>872</v>
      </c>
      <c r="D58" s="76">
        <v>69.958114328355961</v>
      </c>
      <c r="E58" s="76">
        <v>12.464601259936394</v>
      </c>
      <c r="F58" s="45">
        <v>0</v>
      </c>
      <c r="G58" s="45">
        <v>0</v>
      </c>
      <c r="H58" s="45">
        <v>0</v>
      </c>
      <c r="I58" s="83">
        <v>0</v>
      </c>
      <c r="J58" s="79">
        <v>0</v>
      </c>
      <c r="K58" s="84">
        <f t="shared" si="0"/>
        <v>0</v>
      </c>
      <c r="L58" s="48">
        <v>0</v>
      </c>
      <c r="M58" s="74">
        <f t="shared" si="1"/>
        <v>0</v>
      </c>
      <c r="N58" s="48">
        <f t="shared" si="2"/>
        <v>0</v>
      </c>
    </row>
    <row r="59" spans="1:14" ht="15" customHeight="1" x14ac:dyDescent="0.25">
      <c r="A59" s="50">
        <v>910</v>
      </c>
      <c r="B59" s="51" t="s">
        <v>57</v>
      </c>
      <c r="C59" s="45">
        <v>1307</v>
      </c>
      <c r="D59" s="76">
        <v>179.03122071603832</v>
      </c>
      <c r="E59" s="76">
        <v>7.300402660344</v>
      </c>
      <c r="F59" s="45">
        <v>0</v>
      </c>
      <c r="G59" s="45">
        <v>0</v>
      </c>
      <c r="H59" s="45">
        <v>0</v>
      </c>
      <c r="I59" s="83">
        <v>0</v>
      </c>
      <c r="J59" s="79">
        <v>0</v>
      </c>
      <c r="K59" s="84">
        <f t="shared" si="0"/>
        <v>0</v>
      </c>
      <c r="L59" s="48">
        <v>0</v>
      </c>
      <c r="M59" s="74">
        <f t="shared" si="1"/>
        <v>0</v>
      </c>
      <c r="N59" s="48">
        <f t="shared" si="2"/>
        <v>0</v>
      </c>
    </row>
    <row r="60" spans="1:14" ht="15" customHeight="1" x14ac:dyDescent="0.25">
      <c r="A60" s="50">
        <v>980</v>
      </c>
      <c r="B60" s="51" t="s">
        <v>58</v>
      </c>
      <c r="C60" s="45">
        <v>558</v>
      </c>
      <c r="D60" s="76">
        <v>117.14538128510328</v>
      </c>
      <c r="E60" s="76">
        <v>4.7633119964154975</v>
      </c>
      <c r="F60" s="45">
        <v>223200</v>
      </c>
      <c r="G60" s="45">
        <v>0</v>
      </c>
      <c r="H60" s="45">
        <v>0</v>
      </c>
      <c r="I60" s="83">
        <v>223200</v>
      </c>
      <c r="J60" s="79">
        <v>215971.44745538663</v>
      </c>
      <c r="K60" s="84">
        <f t="shared" si="0"/>
        <v>215971</v>
      </c>
      <c r="L60" s="48">
        <v>205178</v>
      </c>
      <c r="M60" s="74">
        <f t="shared" si="1"/>
        <v>10793</v>
      </c>
      <c r="N60" s="48">
        <f t="shared" si="2"/>
        <v>215971</v>
      </c>
    </row>
    <row r="61" spans="1:14" ht="15" customHeight="1" x14ac:dyDescent="0.25">
      <c r="A61" s="50">
        <v>994</v>
      </c>
      <c r="B61" s="51" t="s">
        <v>59</v>
      </c>
      <c r="C61" s="45">
        <v>236</v>
      </c>
      <c r="D61" s="76">
        <v>90.369018534971346</v>
      </c>
      <c r="E61" s="76">
        <v>2.6115144750484571</v>
      </c>
      <c r="F61" s="45">
        <v>94400</v>
      </c>
      <c r="G61" s="45">
        <v>0</v>
      </c>
      <c r="H61" s="45">
        <v>0</v>
      </c>
      <c r="I61" s="83">
        <v>94400</v>
      </c>
      <c r="J61" s="79">
        <v>91342.762723066757</v>
      </c>
      <c r="K61" s="84">
        <f t="shared" si="0"/>
        <v>91343</v>
      </c>
      <c r="L61" s="48">
        <v>86778</v>
      </c>
      <c r="M61" s="74">
        <f t="shared" si="1"/>
        <v>4565</v>
      </c>
      <c r="N61" s="48">
        <f t="shared" si="2"/>
        <v>91343</v>
      </c>
    </row>
    <row r="62" spans="1:14" ht="15" customHeight="1" x14ac:dyDescent="0.25">
      <c r="A62" s="50">
        <v>1029</v>
      </c>
      <c r="B62" s="51" t="s">
        <v>61</v>
      </c>
      <c r="C62" s="45">
        <v>944</v>
      </c>
      <c r="D62" s="76">
        <v>37.925132494127347</v>
      </c>
      <c r="E62" s="76">
        <v>24.891145736832353</v>
      </c>
      <c r="F62" s="45">
        <v>0</v>
      </c>
      <c r="G62" s="45">
        <v>0</v>
      </c>
      <c r="H62" s="45">
        <v>0</v>
      </c>
      <c r="I62" s="83">
        <v>0</v>
      </c>
      <c r="J62" s="79">
        <v>0</v>
      </c>
      <c r="K62" s="84">
        <f t="shared" si="0"/>
        <v>0</v>
      </c>
      <c r="L62" s="48">
        <v>0</v>
      </c>
      <c r="M62" s="74">
        <f t="shared" si="1"/>
        <v>0</v>
      </c>
      <c r="N62" s="48">
        <f t="shared" si="2"/>
        <v>0</v>
      </c>
    </row>
    <row r="63" spans="1:14" ht="15" customHeight="1" x14ac:dyDescent="0.25">
      <c r="A63" s="50">
        <v>1015</v>
      </c>
      <c r="B63" s="51" t="s">
        <v>60</v>
      </c>
      <c r="C63" s="45">
        <v>3038</v>
      </c>
      <c r="D63" s="76">
        <v>34.866978227753812</v>
      </c>
      <c r="E63" s="76">
        <v>87.131152580976419</v>
      </c>
      <c r="F63" s="45">
        <v>0</v>
      </c>
      <c r="G63" s="45">
        <v>0</v>
      </c>
      <c r="H63" s="45">
        <v>0</v>
      </c>
      <c r="I63" s="83">
        <v>0</v>
      </c>
      <c r="J63" s="79">
        <v>0</v>
      </c>
      <c r="K63" s="84">
        <f t="shared" si="0"/>
        <v>0</v>
      </c>
      <c r="L63" s="48">
        <v>0</v>
      </c>
      <c r="M63" s="74">
        <f t="shared" si="1"/>
        <v>0</v>
      </c>
      <c r="N63" s="48">
        <f t="shared" si="2"/>
        <v>0</v>
      </c>
    </row>
    <row r="64" spans="1:14" ht="15" customHeight="1" x14ac:dyDescent="0.25">
      <c r="A64" s="50">
        <v>5054</v>
      </c>
      <c r="B64" s="51" t="s">
        <v>323</v>
      </c>
      <c r="C64" s="45">
        <v>1139</v>
      </c>
      <c r="D64" s="76">
        <v>140.17013833830154</v>
      </c>
      <c r="E64" s="76">
        <v>8.1258391659071929</v>
      </c>
      <c r="F64" s="45">
        <v>0</v>
      </c>
      <c r="G64" s="45">
        <v>0</v>
      </c>
      <c r="H64" s="45">
        <v>0</v>
      </c>
      <c r="I64" s="83">
        <v>0</v>
      </c>
      <c r="J64" s="79">
        <v>0</v>
      </c>
      <c r="K64" s="84">
        <f t="shared" si="0"/>
        <v>0</v>
      </c>
      <c r="L64" s="48">
        <v>0</v>
      </c>
      <c r="M64" s="74">
        <f t="shared" si="1"/>
        <v>0</v>
      </c>
      <c r="N64" s="48">
        <f t="shared" si="2"/>
        <v>0</v>
      </c>
    </row>
    <row r="65" spans="1:14" ht="15" customHeight="1" x14ac:dyDescent="0.25">
      <c r="A65" s="50">
        <v>1071</v>
      </c>
      <c r="B65" s="51" t="s">
        <v>62</v>
      </c>
      <c r="C65" s="45">
        <v>741</v>
      </c>
      <c r="D65" s="76">
        <v>737.2306693724081</v>
      </c>
      <c r="E65" s="76">
        <v>1.005112823956172</v>
      </c>
      <c r="F65" s="45">
        <v>296400</v>
      </c>
      <c r="G65" s="45">
        <v>0</v>
      </c>
      <c r="H65" s="45">
        <v>0</v>
      </c>
      <c r="I65" s="83">
        <v>296400</v>
      </c>
      <c r="J65" s="79">
        <v>286800.79312623927</v>
      </c>
      <c r="K65" s="84">
        <f t="shared" si="0"/>
        <v>286801</v>
      </c>
      <c r="L65" s="48">
        <v>272470</v>
      </c>
      <c r="M65" s="74">
        <f t="shared" si="1"/>
        <v>14331</v>
      </c>
      <c r="N65" s="48">
        <f t="shared" si="2"/>
        <v>286801</v>
      </c>
    </row>
    <row r="66" spans="1:14" x14ac:dyDescent="0.25">
      <c r="A66" s="50">
        <v>1080</v>
      </c>
      <c r="B66" s="51" t="s">
        <v>63</v>
      </c>
      <c r="C66" s="45">
        <v>1056</v>
      </c>
      <c r="D66" s="76">
        <v>254.76844906976814</v>
      </c>
      <c r="E66" s="76">
        <v>4.1449402540061593</v>
      </c>
      <c r="F66" s="45">
        <v>0</v>
      </c>
      <c r="G66" s="45">
        <v>0</v>
      </c>
      <c r="H66" s="45">
        <v>0</v>
      </c>
      <c r="I66" s="83">
        <v>0</v>
      </c>
      <c r="J66" s="79">
        <v>0</v>
      </c>
      <c r="K66" s="84">
        <f t="shared" si="0"/>
        <v>0</v>
      </c>
      <c r="L66" s="48">
        <v>0</v>
      </c>
      <c r="M66" s="74">
        <f t="shared" si="1"/>
        <v>0</v>
      </c>
      <c r="N66" s="48">
        <f t="shared" si="2"/>
        <v>0</v>
      </c>
    </row>
    <row r="67" spans="1:14" ht="15" customHeight="1" x14ac:dyDescent="0.25">
      <c r="A67" s="50">
        <v>1085</v>
      </c>
      <c r="B67" s="51" t="s">
        <v>64</v>
      </c>
      <c r="C67" s="45">
        <v>1049</v>
      </c>
      <c r="D67" s="76">
        <v>103.26596463430185</v>
      </c>
      <c r="E67" s="76">
        <v>10.158235617270879</v>
      </c>
      <c r="F67" s="45">
        <v>0</v>
      </c>
      <c r="G67" s="45">
        <v>0</v>
      </c>
      <c r="H67" s="45">
        <v>0</v>
      </c>
      <c r="I67" s="83">
        <v>0</v>
      </c>
      <c r="J67" s="79">
        <v>0</v>
      </c>
      <c r="K67" s="84">
        <f t="shared" si="0"/>
        <v>0</v>
      </c>
      <c r="L67" s="48">
        <v>0</v>
      </c>
      <c r="M67" s="74">
        <f t="shared" si="1"/>
        <v>0</v>
      </c>
      <c r="N67" s="48">
        <f t="shared" si="2"/>
        <v>0</v>
      </c>
    </row>
    <row r="68" spans="1:14" ht="15" customHeight="1" x14ac:dyDescent="0.25">
      <c r="A68" s="50">
        <v>1092</v>
      </c>
      <c r="B68" s="51" t="s">
        <v>65</v>
      </c>
      <c r="C68" s="45">
        <v>4920</v>
      </c>
      <c r="D68" s="76">
        <v>225.52621965773966</v>
      </c>
      <c r="E68" s="76">
        <v>21.815645238352463</v>
      </c>
      <c r="F68" s="45">
        <v>0</v>
      </c>
      <c r="G68" s="45">
        <v>0</v>
      </c>
      <c r="H68" s="45">
        <v>0</v>
      </c>
      <c r="I68" s="83">
        <v>0</v>
      </c>
      <c r="J68" s="79">
        <v>0</v>
      </c>
      <c r="K68" s="84">
        <f t="shared" ref="K68:K131" si="3">ROUND(J68,0)</f>
        <v>0</v>
      </c>
      <c r="L68" s="48">
        <v>0</v>
      </c>
      <c r="M68" s="74">
        <f t="shared" ref="M68:M131" si="4">K68-L68</f>
        <v>0</v>
      </c>
      <c r="N68" s="48">
        <f t="shared" ref="N68:N131" si="5">SUM(L68:M68)</f>
        <v>0</v>
      </c>
    </row>
    <row r="69" spans="1:14" ht="15" customHeight="1" x14ac:dyDescent="0.25">
      <c r="A69" s="50">
        <v>1120</v>
      </c>
      <c r="B69" s="51" t="s">
        <v>66</v>
      </c>
      <c r="C69" s="45">
        <v>300</v>
      </c>
      <c r="D69" s="76">
        <v>57.609848758762539</v>
      </c>
      <c r="E69" s="76">
        <v>5.2074429366449184</v>
      </c>
      <c r="F69" s="45">
        <v>120000</v>
      </c>
      <c r="G69" s="45">
        <v>0</v>
      </c>
      <c r="H69" s="45">
        <v>0</v>
      </c>
      <c r="I69" s="83">
        <v>120000</v>
      </c>
      <c r="J69" s="79">
        <v>116113.68142762722</v>
      </c>
      <c r="K69" s="84">
        <f t="shared" si="3"/>
        <v>116114</v>
      </c>
      <c r="L69" s="48">
        <v>110311</v>
      </c>
      <c r="M69" s="74">
        <f t="shared" si="4"/>
        <v>5803</v>
      </c>
      <c r="N69" s="48">
        <f t="shared" si="5"/>
        <v>116114</v>
      </c>
    </row>
    <row r="70" spans="1:14" ht="15" customHeight="1" x14ac:dyDescent="0.25">
      <c r="A70" s="50">
        <v>1127</v>
      </c>
      <c r="B70" s="51" t="s">
        <v>67</v>
      </c>
      <c r="C70" s="45">
        <v>589</v>
      </c>
      <c r="D70" s="76">
        <v>107.73959265469421</v>
      </c>
      <c r="E70" s="76">
        <v>5.4668853435129199</v>
      </c>
      <c r="F70" s="45">
        <v>235600</v>
      </c>
      <c r="G70" s="45">
        <v>0</v>
      </c>
      <c r="H70" s="45">
        <v>0</v>
      </c>
      <c r="I70" s="83">
        <v>235600</v>
      </c>
      <c r="J70" s="79">
        <v>227969.86120290813</v>
      </c>
      <c r="K70" s="84">
        <f t="shared" si="3"/>
        <v>227970</v>
      </c>
      <c r="L70" s="48">
        <v>216577</v>
      </c>
      <c r="M70" s="74">
        <f t="shared" si="4"/>
        <v>11393</v>
      </c>
      <c r="N70" s="48">
        <f t="shared" si="5"/>
        <v>227970</v>
      </c>
    </row>
    <row r="71" spans="1:14" ht="15" customHeight="1" x14ac:dyDescent="0.25">
      <c r="A71" s="50">
        <v>1134</v>
      </c>
      <c r="B71" s="51" t="s">
        <v>68</v>
      </c>
      <c r="C71" s="45">
        <v>968</v>
      </c>
      <c r="D71" s="76">
        <v>111.54879579313639</v>
      </c>
      <c r="E71" s="76">
        <v>8.6778166731187714</v>
      </c>
      <c r="F71" s="45">
        <v>0</v>
      </c>
      <c r="G71" s="45">
        <v>96800</v>
      </c>
      <c r="H71" s="45">
        <v>0</v>
      </c>
      <c r="I71" s="83">
        <v>96800</v>
      </c>
      <c r="J71" s="79">
        <v>93665.036351619303</v>
      </c>
      <c r="K71" s="84">
        <f t="shared" si="3"/>
        <v>93665</v>
      </c>
      <c r="L71" s="48">
        <v>88985</v>
      </c>
      <c r="M71" s="74">
        <f t="shared" si="4"/>
        <v>4680</v>
      </c>
      <c r="N71" s="48">
        <f t="shared" si="5"/>
        <v>93665</v>
      </c>
    </row>
    <row r="72" spans="1:14" ht="15" customHeight="1" x14ac:dyDescent="0.25">
      <c r="A72" s="50">
        <v>1141</v>
      </c>
      <c r="B72" s="51" t="s">
        <v>69</v>
      </c>
      <c r="C72" s="45">
        <v>1172</v>
      </c>
      <c r="D72" s="76">
        <v>164.12773822139457</v>
      </c>
      <c r="E72" s="76">
        <v>7.1407795702337058</v>
      </c>
      <c r="F72" s="45">
        <v>0</v>
      </c>
      <c r="G72" s="45">
        <v>0</v>
      </c>
      <c r="H72" s="45">
        <v>0</v>
      </c>
      <c r="I72" s="83">
        <v>0</v>
      </c>
      <c r="J72" s="79">
        <v>0</v>
      </c>
      <c r="K72" s="84">
        <f t="shared" si="3"/>
        <v>0</v>
      </c>
      <c r="L72" s="48">
        <v>0</v>
      </c>
      <c r="M72" s="74">
        <f t="shared" si="4"/>
        <v>0</v>
      </c>
      <c r="N72" s="48">
        <f t="shared" si="5"/>
        <v>0</v>
      </c>
    </row>
    <row r="73" spans="1:14" ht="15" customHeight="1" x14ac:dyDescent="0.25">
      <c r="A73" s="50">
        <v>1155</v>
      </c>
      <c r="B73" s="51" t="s">
        <v>70</v>
      </c>
      <c r="C73" s="45">
        <v>577</v>
      </c>
      <c r="D73" s="76">
        <v>160.54177121777545</v>
      </c>
      <c r="E73" s="76">
        <v>3.5940801924833479</v>
      </c>
      <c r="F73" s="45">
        <v>230800</v>
      </c>
      <c r="G73" s="45">
        <v>0</v>
      </c>
      <c r="H73" s="45">
        <v>0</v>
      </c>
      <c r="I73" s="83">
        <v>230800</v>
      </c>
      <c r="J73" s="79">
        <v>223325.31394580303</v>
      </c>
      <c r="K73" s="84">
        <f t="shared" si="3"/>
        <v>223325</v>
      </c>
      <c r="L73" s="48">
        <v>212164</v>
      </c>
      <c r="M73" s="74">
        <f t="shared" si="4"/>
        <v>11161</v>
      </c>
      <c r="N73" s="48">
        <f t="shared" si="5"/>
        <v>223325</v>
      </c>
    </row>
    <row r="74" spans="1:14" ht="15" customHeight="1" x14ac:dyDescent="0.25">
      <c r="A74" s="50">
        <v>1162</v>
      </c>
      <c r="B74" s="51" t="s">
        <v>71</v>
      </c>
      <c r="C74" s="45">
        <v>968</v>
      </c>
      <c r="D74" s="76">
        <v>163.40418539985316</v>
      </c>
      <c r="E74" s="76">
        <v>5.9239608681459748</v>
      </c>
      <c r="F74" s="45">
        <v>0</v>
      </c>
      <c r="G74" s="45">
        <v>96800</v>
      </c>
      <c r="H74" s="45">
        <v>0</v>
      </c>
      <c r="I74" s="83">
        <v>96800</v>
      </c>
      <c r="J74" s="79">
        <v>93665.036351619303</v>
      </c>
      <c r="K74" s="84">
        <f t="shared" si="3"/>
        <v>93665</v>
      </c>
      <c r="L74" s="48">
        <v>88985</v>
      </c>
      <c r="M74" s="74">
        <f t="shared" si="4"/>
        <v>4680</v>
      </c>
      <c r="N74" s="48">
        <f t="shared" si="5"/>
        <v>93665</v>
      </c>
    </row>
    <row r="75" spans="1:14" ht="15" customHeight="1" x14ac:dyDescent="0.25">
      <c r="A75" s="50">
        <v>1169</v>
      </c>
      <c r="B75" s="51" t="s">
        <v>72</v>
      </c>
      <c r="C75" s="45">
        <v>660</v>
      </c>
      <c r="D75" s="76">
        <v>191.67175426627477</v>
      </c>
      <c r="E75" s="76">
        <v>3.4433868596158042</v>
      </c>
      <c r="F75" s="45">
        <v>264000</v>
      </c>
      <c r="G75" s="45">
        <v>0</v>
      </c>
      <c r="H75" s="45">
        <v>0</v>
      </c>
      <c r="I75" s="83">
        <v>264000</v>
      </c>
      <c r="J75" s="79">
        <v>255450.0991407799</v>
      </c>
      <c r="K75" s="84">
        <f t="shared" si="3"/>
        <v>255450</v>
      </c>
      <c r="L75" s="48">
        <v>242684</v>
      </c>
      <c r="M75" s="74">
        <f t="shared" si="4"/>
        <v>12766</v>
      </c>
      <c r="N75" s="48">
        <f t="shared" si="5"/>
        <v>255450</v>
      </c>
    </row>
    <row r="76" spans="1:14" ht="15" customHeight="1" x14ac:dyDescent="0.25">
      <c r="A76" s="50">
        <v>1176</v>
      </c>
      <c r="B76" s="51" t="s">
        <v>73</v>
      </c>
      <c r="C76" s="45">
        <v>755</v>
      </c>
      <c r="D76" s="76">
        <v>183.50491386427032</v>
      </c>
      <c r="E76" s="76">
        <v>4.1143312410611355</v>
      </c>
      <c r="F76" s="45">
        <v>0</v>
      </c>
      <c r="G76" s="45">
        <v>75500</v>
      </c>
      <c r="H76" s="45">
        <v>0</v>
      </c>
      <c r="I76" s="83">
        <v>75500</v>
      </c>
      <c r="J76" s="79">
        <v>73054.857898215458</v>
      </c>
      <c r="K76" s="84">
        <f t="shared" si="3"/>
        <v>73055</v>
      </c>
      <c r="L76" s="48">
        <v>69404</v>
      </c>
      <c r="M76" s="74">
        <f t="shared" si="4"/>
        <v>3651</v>
      </c>
      <c r="N76" s="48">
        <f t="shared" si="5"/>
        <v>73055</v>
      </c>
    </row>
    <row r="77" spans="1:14" ht="15" customHeight="1" x14ac:dyDescent="0.25">
      <c r="A77" s="50">
        <v>1183</v>
      </c>
      <c r="B77" s="51" t="s">
        <v>74</v>
      </c>
      <c r="C77" s="45">
        <v>1221</v>
      </c>
      <c r="D77" s="76">
        <v>132.78794388192193</v>
      </c>
      <c r="E77" s="76">
        <v>9.1951118776697154</v>
      </c>
      <c r="F77" s="45">
        <v>0</v>
      </c>
      <c r="G77" s="45">
        <v>0</v>
      </c>
      <c r="H77" s="45">
        <v>0</v>
      </c>
      <c r="I77" s="83">
        <v>0</v>
      </c>
      <c r="J77" s="79">
        <v>0</v>
      </c>
      <c r="K77" s="84">
        <f t="shared" si="3"/>
        <v>0</v>
      </c>
      <c r="L77" s="48">
        <v>0</v>
      </c>
      <c r="M77" s="74">
        <f t="shared" si="4"/>
        <v>0</v>
      </c>
      <c r="N77" s="48">
        <f t="shared" si="5"/>
        <v>0</v>
      </c>
    </row>
    <row r="78" spans="1:14" ht="15" customHeight="1" x14ac:dyDescent="0.25">
      <c r="A78" s="50">
        <v>1204</v>
      </c>
      <c r="B78" s="51" t="s">
        <v>75</v>
      </c>
      <c r="C78" s="45">
        <v>405</v>
      </c>
      <c r="D78" s="76">
        <v>101.00150877238941</v>
      </c>
      <c r="E78" s="76">
        <v>4.0098410897275034</v>
      </c>
      <c r="F78" s="45">
        <v>162000</v>
      </c>
      <c r="G78" s="45">
        <v>0</v>
      </c>
      <c r="H78" s="45">
        <v>0</v>
      </c>
      <c r="I78" s="83">
        <v>162000</v>
      </c>
      <c r="J78" s="79">
        <v>156753.46992729677</v>
      </c>
      <c r="K78" s="84">
        <f t="shared" si="3"/>
        <v>156753</v>
      </c>
      <c r="L78" s="48">
        <v>148920</v>
      </c>
      <c r="M78" s="74">
        <f t="shared" si="4"/>
        <v>7833</v>
      </c>
      <c r="N78" s="48">
        <f t="shared" si="5"/>
        <v>156753</v>
      </c>
    </row>
    <row r="79" spans="1:14" ht="15" customHeight="1" x14ac:dyDescent="0.25">
      <c r="A79" s="50">
        <v>1218</v>
      </c>
      <c r="B79" s="51" t="s">
        <v>76</v>
      </c>
      <c r="C79" s="45">
        <v>897</v>
      </c>
      <c r="D79" s="76">
        <v>529.53342695721722</v>
      </c>
      <c r="E79" s="76">
        <v>1.6939440540218655</v>
      </c>
      <c r="F79" s="45">
        <v>0</v>
      </c>
      <c r="G79" s="45">
        <v>89700</v>
      </c>
      <c r="H79" s="45">
        <v>0</v>
      </c>
      <c r="I79" s="83">
        <v>89700</v>
      </c>
      <c r="J79" s="79">
        <v>86794.976867151345</v>
      </c>
      <c r="K79" s="84">
        <f t="shared" si="3"/>
        <v>86795</v>
      </c>
      <c r="L79" s="48">
        <v>82457</v>
      </c>
      <c r="M79" s="74">
        <f t="shared" si="4"/>
        <v>4338</v>
      </c>
      <c r="N79" s="48">
        <f t="shared" si="5"/>
        <v>86795</v>
      </c>
    </row>
    <row r="80" spans="1:14" ht="15" customHeight="1" x14ac:dyDescent="0.25">
      <c r="A80" s="50">
        <v>1232</v>
      </c>
      <c r="B80" s="51" t="s">
        <v>77</v>
      </c>
      <c r="C80" s="45">
        <v>749</v>
      </c>
      <c r="D80" s="76">
        <v>285.2781325472198</v>
      </c>
      <c r="E80" s="76">
        <v>2.6255079325998603</v>
      </c>
      <c r="F80" s="45">
        <v>0</v>
      </c>
      <c r="G80" s="45">
        <v>74900</v>
      </c>
      <c r="H80" s="45">
        <v>0</v>
      </c>
      <c r="I80" s="83">
        <v>74900</v>
      </c>
      <c r="J80" s="79">
        <v>72474.289491077332</v>
      </c>
      <c r="K80" s="84">
        <f t="shared" si="3"/>
        <v>72474</v>
      </c>
      <c r="L80" s="48">
        <v>68852</v>
      </c>
      <c r="M80" s="74">
        <f t="shared" si="4"/>
        <v>3622</v>
      </c>
      <c r="N80" s="48">
        <f t="shared" si="5"/>
        <v>72474</v>
      </c>
    </row>
    <row r="81" spans="1:14" x14ac:dyDescent="0.25">
      <c r="A81" s="50">
        <v>1246</v>
      </c>
      <c r="B81" s="51" t="s">
        <v>78</v>
      </c>
      <c r="C81" s="45">
        <v>611</v>
      </c>
      <c r="D81" s="76">
        <v>78.570151134867615</v>
      </c>
      <c r="E81" s="76">
        <v>7.7764900687438328</v>
      </c>
      <c r="F81" s="45">
        <v>244400</v>
      </c>
      <c r="G81" s="45">
        <v>0</v>
      </c>
      <c r="H81" s="45">
        <v>0</v>
      </c>
      <c r="I81" s="83">
        <v>244400</v>
      </c>
      <c r="J81" s="79">
        <v>236484.86450760078</v>
      </c>
      <c r="K81" s="84">
        <f t="shared" si="3"/>
        <v>236485</v>
      </c>
      <c r="L81" s="48">
        <v>224666</v>
      </c>
      <c r="M81" s="74">
        <f t="shared" si="4"/>
        <v>11819</v>
      </c>
      <c r="N81" s="48">
        <f t="shared" si="5"/>
        <v>236485</v>
      </c>
    </row>
    <row r="82" spans="1:14" ht="15" customHeight="1" x14ac:dyDescent="0.25">
      <c r="A82" s="50">
        <v>1253</v>
      </c>
      <c r="B82" s="51" t="s">
        <v>79</v>
      </c>
      <c r="C82" s="45">
        <v>2260</v>
      </c>
      <c r="D82" s="76">
        <v>4.7778743804546631</v>
      </c>
      <c r="E82" s="76">
        <v>473.01369187210361</v>
      </c>
      <c r="F82" s="45">
        <v>0</v>
      </c>
      <c r="G82" s="45">
        <v>0</v>
      </c>
      <c r="H82" s="45">
        <v>0</v>
      </c>
      <c r="I82" s="83">
        <v>0</v>
      </c>
      <c r="J82" s="79">
        <v>0</v>
      </c>
      <c r="K82" s="84">
        <f t="shared" si="3"/>
        <v>0</v>
      </c>
      <c r="L82" s="48">
        <v>0</v>
      </c>
      <c r="M82" s="74">
        <f t="shared" si="4"/>
        <v>0</v>
      </c>
      <c r="N82" s="48">
        <f t="shared" si="5"/>
        <v>0</v>
      </c>
    </row>
    <row r="83" spans="1:14" ht="15" customHeight="1" x14ac:dyDescent="0.25">
      <c r="A83" s="50">
        <v>1260</v>
      </c>
      <c r="B83" s="51" t="s">
        <v>80</v>
      </c>
      <c r="C83" s="45">
        <v>909</v>
      </c>
      <c r="D83" s="76">
        <v>186.52414347701352</v>
      </c>
      <c r="E83" s="76">
        <v>4.8733637536420131</v>
      </c>
      <c r="F83" s="45">
        <v>0</v>
      </c>
      <c r="G83" s="45">
        <v>90900</v>
      </c>
      <c r="H83" s="45">
        <v>0</v>
      </c>
      <c r="I83" s="83">
        <v>90900</v>
      </c>
      <c r="J83" s="79">
        <v>87956.113681427625</v>
      </c>
      <c r="K83" s="84">
        <f t="shared" si="3"/>
        <v>87956</v>
      </c>
      <c r="L83" s="48">
        <v>83561</v>
      </c>
      <c r="M83" s="74">
        <f t="shared" si="4"/>
        <v>4395</v>
      </c>
      <c r="N83" s="48">
        <f t="shared" si="5"/>
        <v>87956</v>
      </c>
    </row>
    <row r="84" spans="1:14" ht="15" customHeight="1" x14ac:dyDescent="0.25">
      <c r="A84" s="50">
        <v>4970</v>
      </c>
      <c r="B84" s="51" t="s">
        <v>320</v>
      </c>
      <c r="C84" s="45">
        <v>5802</v>
      </c>
      <c r="D84" s="76">
        <v>161.61695790708652</v>
      </c>
      <c r="E84" s="76">
        <v>35.899698120388862</v>
      </c>
      <c r="F84" s="45">
        <v>0</v>
      </c>
      <c r="G84" s="45">
        <v>0</v>
      </c>
      <c r="H84" s="45">
        <v>0</v>
      </c>
      <c r="I84" s="83">
        <v>0</v>
      </c>
      <c r="J84" s="79">
        <v>0</v>
      </c>
      <c r="K84" s="84">
        <f t="shared" si="3"/>
        <v>0</v>
      </c>
      <c r="L84" s="48">
        <v>0</v>
      </c>
      <c r="M84" s="74">
        <f t="shared" si="4"/>
        <v>0</v>
      </c>
      <c r="N84" s="48">
        <f t="shared" si="5"/>
        <v>0</v>
      </c>
    </row>
    <row r="85" spans="1:14" ht="15" customHeight="1" x14ac:dyDescent="0.25">
      <c r="A85" s="50">
        <v>1295</v>
      </c>
      <c r="B85" s="51" t="s">
        <v>81</v>
      </c>
      <c r="C85" s="45">
        <v>865</v>
      </c>
      <c r="D85" s="76">
        <v>159.78840387056269</v>
      </c>
      <c r="E85" s="76">
        <v>5.4134091025822944</v>
      </c>
      <c r="F85" s="45">
        <v>0</v>
      </c>
      <c r="G85" s="45">
        <v>86500</v>
      </c>
      <c r="H85" s="45">
        <v>0</v>
      </c>
      <c r="I85" s="83">
        <v>86500</v>
      </c>
      <c r="J85" s="79">
        <v>83698.612029081298</v>
      </c>
      <c r="K85" s="84">
        <f t="shared" si="3"/>
        <v>83699</v>
      </c>
      <c r="L85" s="48">
        <v>79516</v>
      </c>
      <c r="M85" s="74">
        <f t="shared" si="4"/>
        <v>4183</v>
      </c>
      <c r="N85" s="48">
        <f t="shared" si="5"/>
        <v>83699</v>
      </c>
    </row>
    <row r="86" spans="1:14" ht="15" customHeight="1" x14ac:dyDescent="0.25">
      <c r="A86" s="50">
        <v>1309</v>
      </c>
      <c r="B86" s="51" t="s">
        <v>82</v>
      </c>
      <c r="C86" s="45">
        <v>737</v>
      </c>
      <c r="D86" s="76">
        <v>41.309609175148438</v>
      </c>
      <c r="E86" s="76">
        <v>17.840885322230882</v>
      </c>
      <c r="F86" s="45">
        <v>0</v>
      </c>
      <c r="G86" s="45">
        <v>0</v>
      </c>
      <c r="H86" s="45">
        <v>0</v>
      </c>
      <c r="I86" s="83">
        <v>0</v>
      </c>
      <c r="J86" s="79">
        <v>0</v>
      </c>
      <c r="K86" s="84">
        <f t="shared" si="3"/>
        <v>0</v>
      </c>
      <c r="L86" s="48">
        <v>0</v>
      </c>
      <c r="M86" s="74">
        <f t="shared" si="4"/>
        <v>0</v>
      </c>
      <c r="N86" s="48">
        <f t="shared" si="5"/>
        <v>0</v>
      </c>
    </row>
    <row r="87" spans="1:14" ht="15" customHeight="1" x14ac:dyDescent="0.25">
      <c r="A87" s="50">
        <v>1316</v>
      </c>
      <c r="B87" s="51" t="s">
        <v>83</v>
      </c>
      <c r="C87" s="45">
        <v>3822</v>
      </c>
      <c r="D87" s="76">
        <v>89.288246892243251</v>
      </c>
      <c r="E87" s="76">
        <v>42.805185822637412</v>
      </c>
      <c r="F87" s="45">
        <v>0</v>
      </c>
      <c r="G87" s="45">
        <v>0</v>
      </c>
      <c r="H87" s="45">
        <v>0</v>
      </c>
      <c r="I87" s="83">
        <v>0</v>
      </c>
      <c r="J87" s="79">
        <v>0</v>
      </c>
      <c r="K87" s="84">
        <f t="shared" si="3"/>
        <v>0</v>
      </c>
      <c r="L87" s="48">
        <v>0</v>
      </c>
      <c r="M87" s="74">
        <f t="shared" si="4"/>
        <v>0</v>
      </c>
      <c r="N87" s="48">
        <f t="shared" si="5"/>
        <v>0</v>
      </c>
    </row>
    <row r="88" spans="1:14" ht="15" customHeight="1" x14ac:dyDescent="0.25">
      <c r="A88" s="50">
        <v>1380</v>
      </c>
      <c r="B88" s="51" t="s">
        <v>85</v>
      </c>
      <c r="C88" s="45">
        <v>2483</v>
      </c>
      <c r="D88" s="76">
        <v>98.615000120254635</v>
      </c>
      <c r="E88" s="76">
        <v>25.178725315338859</v>
      </c>
      <c r="F88" s="45">
        <v>0</v>
      </c>
      <c r="G88" s="45">
        <v>0</v>
      </c>
      <c r="H88" s="45">
        <v>0</v>
      </c>
      <c r="I88" s="83">
        <v>0</v>
      </c>
      <c r="J88" s="79">
        <v>0</v>
      </c>
      <c r="K88" s="84">
        <f t="shared" si="3"/>
        <v>0</v>
      </c>
      <c r="L88" s="48">
        <v>0</v>
      </c>
      <c r="M88" s="74">
        <f t="shared" si="4"/>
        <v>0</v>
      </c>
      <c r="N88" s="48">
        <f t="shared" si="5"/>
        <v>0</v>
      </c>
    </row>
    <row r="89" spans="1:14" ht="15" customHeight="1" x14ac:dyDescent="0.25">
      <c r="A89" s="50">
        <v>1407</v>
      </c>
      <c r="B89" s="51" t="s">
        <v>86</v>
      </c>
      <c r="C89" s="45">
        <v>1435</v>
      </c>
      <c r="D89" s="76">
        <v>140.88470474535575</v>
      </c>
      <c r="E89" s="76">
        <v>10.185633725064145</v>
      </c>
      <c r="F89" s="45">
        <v>0</v>
      </c>
      <c r="G89" s="45">
        <v>0</v>
      </c>
      <c r="H89" s="45">
        <v>0</v>
      </c>
      <c r="I89" s="83">
        <v>0</v>
      </c>
      <c r="J89" s="79">
        <v>0</v>
      </c>
      <c r="K89" s="84">
        <f t="shared" si="3"/>
        <v>0</v>
      </c>
      <c r="L89" s="48">
        <v>0</v>
      </c>
      <c r="M89" s="74">
        <f t="shared" si="4"/>
        <v>0</v>
      </c>
      <c r="N89" s="48">
        <f t="shared" si="5"/>
        <v>0</v>
      </c>
    </row>
    <row r="90" spans="1:14" ht="15" customHeight="1" x14ac:dyDescent="0.25">
      <c r="A90" s="50">
        <v>1414</v>
      </c>
      <c r="B90" s="51" t="s">
        <v>87</v>
      </c>
      <c r="C90" s="45">
        <v>4074</v>
      </c>
      <c r="D90" s="76">
        <v>63.465287706944736</v>
      </c>
      <c r="E90" s="76">
        <v>64.192571202260538</v>
      </c>
      <c r="F90" s="45">
        <v>0</v>
      </c>
      <c r="G90" s="45">
        <v>0</v>
      </c>
      <c r="H90" s="45">
        <v>0</v>
      </c>
      <c r="I90" s="83">
        <v>0</v>
      </c>
      <c r="J90" s="79">
        <v>0</v>
      </c>
      <c r="K90" s="84">
        <f t="shared" si="3"/>
        <v>0</v>
      </c>
      <c r="L90" s="48">
        <v>0</v>
      </c>
      <c r="M90" s="74">
        <f t="shared" si="4"/>
        <v>0</v>
      </c>
      <c r="N90" s="48">
        <f t="shared" si="5"/>
        <v>0</v>
      </c>
    </row>
    <row r="91" spans="1:14" ht="15" customHeight="1" x14ac:dyDescent="0.25">
      <c r="A91" s="50">
        <v>1421</v>
      </c>
      <c r="B91" s="51" t="s">
        <v>88</v>
      </c>
      <c r="C91" s="45">
        <v>520</v>
      </c>
      <c r="D91" s="76">
        <v>153.40521824508696</v>
      </c>
      <c r="E91" s="76">
        <v>3.3897151997086894</v>
      </c>
      <c r="F91" s="45">
        <v>208000</v>
      </c>
      <c r="G91" s="45">
        <v>0</v>
      </c>
      <c r="H91" s="45">
        <v>0</v>
      </c>
      <c r="I91" s="83">
        <v>208000</v>
      </c>
      <c r="J91" s="79">
        <v>201263.71447455385</v>
      </c>
      <c r="K91" s="84">
        <f t="shared" si="3"/>
        <v>201264</v>
      </c>
      <c r="L91" s="48">
        <v>191206</v>
      </c>
      <c r="M91" s="74">
        <f t="shared" si="4"/>
        <v>10058</v>
      </c>
      <c r="N91" s="48">
        <f t="shared" si="5"/>
        <v>201264</v>
      </c>
    </row>
    <row r="92" spans="1:14" ht="15" customHeight="1" x14ac:dyDescent="0.25">
      <c r="A92" s="50">
        <v>2744</v>
      </c>
      <c r="B92" s="51" t="s">
        <v>173</v>
      </c>
      <c r="C92" s="45">
        <v>679</v>
      </c>
      <c r="D92" s="76">
        <v>85.119398014882179</v>
      </c>
      <c r="E92" s="76">
        <v>7.9770300993116097</v>
      </c>
      <c r="F92" s="45">
        <v>271600</v>
      </c>
      <c r="G92" s="45">
        <v>0</v>
      </c>
      <c r="H92" s="45">
        <v>0</v>
      </c>
      <c r="I92" s="83">
        <v>271600</v>
      </c>
      <c r="J92" s="79">
        <v>262803.96563119628</v>
      </c>
      <c r="K92" s="84">
        <f t="shared" si="3"/>
        <v>262804</v>
      </c>
      <c r="L92" s="48">
        <v>249670</v>
      </c>
      <c r="M92" s="74">
        <f t="shared" si="4"/>
        <v>13134</v>
      </c>
      <c r="N92" s="48">
        <f t="shared" si="5"/>
        <v>262804</v>
      </c>
    </row>
    <row r="93" spans="1:14" ht="15" customHeight="1" x14ac:dyDescent="0.25">
      <c r="A93" s="50">
        <v>1428</v>
      </c>
      <c r="B93" s="51" t="s">
        <v>89</v>
      </c>
      <c r="C93" s="45">
        <v>1213</v>
      </c>
      <c r="D93" s="76">
        <v>187.69488398659638</v>
      </c>
      <c r="E93" s="76">
        <v>6.4626162111409622</v>
      </c>
      <c r="F93" s="45">
        <v>0</v>
      </c>
      <c r="G93" s="45">
        <v>0</v>
      </c>
      <c r="H93" s="45">
        <v>0</v>
      </c>
      <c r="I93" s="83">
        <v>0</v>
      </c>
      <c r="J93" s="79">
        <v>0</v>
      </c>
      <c r="K93" s="84">
        <f t="shared" si="3"/>
        <v>0</v>
      </c>
      <c r="L93" s="48">
        <v>0</v>
      </c>
      <c r="M93" s="74">
        <f t="shared" si="4"/>
        <v>0</v>
      </c>
      <c r="N93" s="48">
        <f t="shared" si="5"/>
        <v>0</v>
      </c>
    </row>
    <row r="94" spans="1:14" ht="15" customHeight="1" x14ac:dyDescent="0.25">
      <c r="A94" s="50">
        <v>1449</v>
      </c>
      <c r="B94" s="51" t="s">
        <v>90</v>
      </c>
      <c r="C94" s="45">
        <v>91</v>
      </c>
      <c r="D94" s="76">
        <v>11.28723991034315</v>
      </c>
      <c r="E94" s="76">
        <v>8.0622012753189942</v>
      </c>
      <c r="F94" s="45">
        <v>36400</v>
      </c>
      <c r="G94" s="45">
        <v>0</v>
      </c>
      <c r="H94" s="45">
        <v>0</v>
      </c>
      <c r="I94" s="83">
        <v>36400</v>
      </c>
      <c r="J94" s="79">
        <v>35221.150033046928</v>
      </c>
      <c r="K94" s="84">
        <f t="shared" si="3"/>
        <v>35221</v>
      </c>
      <c r="L94" s="48">
        <v>33461</v>
      </c>
      <c r="M94" s="74">
        <f t="shared" si="4"/>
        <v>1760</v>
      </c>
      <c r="N94" s="48">
        <f t="shared" si="5"/>
        <v>35221</v>
      </c>
    </row>
    <row r="95" spans="1:14" ht="15" customHeight="1" x14ac:dyDescent="0.25">
      <c r="A95" s="50">
        <v>1491</v>
      </c>
      <c r="B95" s="51" t="s">
        <v>91</v>
      </c>
      <c r="C95" s="45">
        <v>367</v>
      </c>
      <c r="D95" s="76">
        <v>675.39767249153465</v>
      </c>
      <c r="E95" s="76">
        <v>0.54338357229769685</v>
      </c>
      <c r="F95" s="45">
        <v>146800</v>
      </c>
      <c r="G95" s="45">
        <v>0</v>
      </c>
      <c r="H95" s="45">
        <v>0</v>
      </c>
      <c r="I95" s="83">
        <v>146800</v>
      </c>
      <c r="J95" s="79">
        <v>142045.73694646396</v>
      </c>
      <c r="K95" s="84">
        <f t="shared" si="3"/>
        <v>142046</v>
      </c>
      <c r="L95" s="48">
        <v>134948</v>
      </c>
      <c r="M95" s="74">
        <f t="shared" si="4"/>
        <v>7098</v>
      </c>
      <c r="N95" s="48">
        <f t="shared" si="5"/>
        <v>142046</v>
      </c>
    </row>
    <row r="96" spans="1:14" ht="15" customHeight="1" x14ac:dyDescent="0.25">
      <c r="A96" s="50">
        <v>1499</v>
      </c>
      <c r="B96" s="51" t="s">
        <v>92</v>
      </c>
      <c r="C96" s="45">
        <v>1009</v>
      </c>
      <c r="D96" s="76">
        <v>294.72043230908008</v>
      </c>
      <c r="E96" s="76">
        <v>3.4235834688985478</v>
      </c>
      <c r="F96" s="45">
        <v>0</v>
      </c>
      <c r="G96" s="45">
        <v>0</v>
      </c>
      <c r="H96" s="45">
        <v>0</v>
      </c>
      <c r="I96" s="83">
        <v>0</v>
      </c>
      <c r="J96" s="79">
        <v>0</v>
      </c>
      <c r="K96" s="84">
        <f t="shared" si="3"/>
        <v>0</v>
      </c>
      <c r="L96" s="48">
        <v>0</v>
      </c>
      <c r="M96" s="74">
        <f t="shared" si="4"/>
        <v>0</v>
      </c>
      <c r="N96" s="48">
        <f t="shared" si="5"/>
        <v>0</v>
      </c>
    </row>
    <row r="97" spans="1:14" ht="15" customHeight="1" x14ac:dyDescent="0.25">
      <c r="A97" s="50">
        <v>1540</v>
      </c>
      <c r="B97" s="51" t="s">
        <v>94</v>
      </c>
      <c r="C97" s="45">
        <v>1627</v>
      </c>
      <c r="D97" s="76">
        <v>92.436044547714488</v>
      </c>
      <c r="E97" s="76">
        <v>17.601358949972813</v>
      </c>
      <c r="F97" s="45">
        <v>0</v>
      </c>
      <c r="G97" s="45">
        <v>0</v>
      </c>
      <c r="H97" s="45">
        <v>0</v>
      </c>
      <c r="I97" s="83">
        <v>0</v>
      </c>
      <c r="J97" s="79">
        <v>0</v>
      </c>
      <c r="K97" s="84">
        <f t="shared" si="3"/>
        <v>0</v>
      </c>
      <c r="L97" s="48">
        <v>0</v>
      </c>
      <c r="M97" s="74">
        <f t="shared" si="4"/>
        <v>0</v>
      </c>
      <c r="N97" s="48">
        <f t="shared" si="5"/>
        <v>0</v>
      </c>
    </row>
    <row r="98" spans="1:14" ht="15" customHeight="1" x14ac:dyDescent="0.25">
      <c r="A98" s="50">
        <v>1554</v>
      </c>
      <c r="B98" s="51" t="s">
        <v>95</v>
      </c>
      <c r="C98" s="45">
        <v>11154</v>
      </c>
      <c r="D98" s="76">
        <v>196.71657580568333</v>
      </c>
      <c r="E98" s="76">
        <v>56.700864959229072</v>
      </c>
      <c r="F98" s="45">
        <v>0</v>
      </c>
      <c r="G98" s="45">
        <v>0</v>
      </c>
      <c r="H98" s="45">
        <v>0</v>
      </c>
      <c r="I98" s="83">
        <v>0</v>
      </c>
      <c r="J98" s="79">
        <v>0</v>
      </c>
      <c r="K98" s="84">
        <f t="shared" si="3"/>
        <v>0</v>
      </c>
      <c r="L98" s="48">
        <v>0</v>
      </c>
      <c r="M98" s="74">
        <f t="shared" si="4"/>
        <v>0</v>
      </c>
      <c r="N98" s="48">
        <f t="shared" si="5"/>
        <v>0</v>
      </c>
    </row>
    <row r="99" spans="1:14" ht="15" customHeight="1" x14ac:dyDescent="0.25">
      <c r="A99" s="50">
        <v>1561</v>
      </c>
      <c r="B99" s="51" t="s">
        <v>96</v>
      </c>
      <c r="C99" s="45">
        <v>569</v>
      </c>
      <c r="D99" s="76">
        <v>81.38838326989729</v>
      </c>
      <c r="E99" s="76">
        <v>6.9911697116909455</v>
      </c>
      <c r="F99" s="45">
        <v>227600</v>
      </c>
      <c r="G99" s="45">
        <v>0</v>
      </c>
      <c r="H99" s="45">
        <v>0</v>
      </c>
      <c r="I99" s="83">
        <v>227600</v>
      </c>
      <c r="J99" s="79">
        <v>220228.94910773297</v>
      </c>
      <c r="K99" s="84">
        <f t="shared" si="3"/>
        <v>220229</v>
      </c>
      <c r="L99" s="48">
        <v>209223</v>
      </c>
      <c r="M99" s="74">
        <f t="shared" si="4"/>
        <v>11006</v>
      </c>
      <c r="N99" s="48">
        <f t="shared" si="5"/>
        <v>220229</v>
      </c>
    </row>
    <row r="100" spans="1:14" ht="15" customHeight="1" x14ac:dyDescent="0.25">
      <c r="A100" s="50">
        <v>1568</v>
      </c>
      <c r="B100" s="51" t="s">
        <v>97</v>
      </c>
      <c r="C100" s="45">
        <v>1943</v>
      </c>
      <c r="D100" s="76">
        <v>91.724390120743138</v>
      </c>
      <c r="E100" s="76">
        <v>21.183024465382601</v>
      </c>
      <c r="F100" s="45">
        <v>0</v>
      </c>
      <c r="G100" s="45">
        <v>0</v>
      </c>
      <c r="H100" s="45">
        <v>0</v>
      </c>
      <c r="I100" s="83">
        <v>0</v>
      </c>
      <c r="J100" s="79">
        <v>0</v>
      </c>
      <c r="K100" s="84">
        <f t="shared" si="3"/>
        <v>0</v>
      </c>
      <c r="L100" s="48">
        <v>0</v>
      </c>
      <c r="M100" s="74">
        <f t="shared" si="4"/>
        <v>0</v>
      </c>
      <c r="N100" s="48">
        <f t="shared" si="5"/>
        <v>0</v>
      </c>
    </row>
    <row r="101" spans="1:14" ht="15" customHeight="1" x14ac:dyDescent="0.25">
      <c r="A101" s="50">
        <v>1582</v>
      </c>
      <c r="B101" s="51" t="s">
        <v>98</v>
      </c>
      <c r="C101" s="45">
        <v>283</v>
      </c>
      <c r="D101" s="76">
        <v>322.49919863958445</v>
      </c>
      <c r="E101" s="76">
        <v>0.87752156034431705</v>
      </c>
      <c r="F101" s="45">
        <v>113200</v>
      </c>
      <c r="G101" s="45">
        <v>0</v>
      </c>
      <c r="H101" s="45">
        <v>0</v>
      </c>
      <c r="I101" s="83">
        <v>113200</v>
      </c>
      <c r="J101" s="79">
        <v>109533.90614672835</v>
      </c>
      <c r="K101" s="84">
        <f t="shared" si="3"/>
        <v>109534</v>
      </c>
      <c r="L101" s="48">
        <v>104060</v>
      </c>
      <c r="M101" s="74">
        <f t="shared" si="4"/>
        <v>5474</v>
      </c>
      <c r="N101" s="48">
        <f t="shared" si="5"/>
        <v>109534</v>
      </c>
    </row>
    <row r="102" spans="1:14" ht="15" customHeight="1" x14ac:dyDescent="0.25">
      <c r="A102" s="50">
        <v>1600</v>
      </c>
      <c r="B102" s="51" t="s">
        <v>99</v>
      </c>
      <c r="C102" s="45">
        <v>621</v>
      </c>
      <c r="D102" s="76">
        <v>125.36838949099952</v>
      </c>
      <c r="E102" s="76">
        <v>4.9534017508024464</v>
      </c>
      <c r="F102" s="45">
        <v>248400</v>
      </c>
      <c r="G102" s="45">
        <v>0</v>
      </c>
      <c r="H102" s="45">
        <v>0</v>
      </c>
      <c r="I102" s="83">
        <v>248400</v>
      </c>
      <c r="J102" s="79">
        <v>240355.32055518837</v>
      </c>
      <c r="K102" s="84">
        <f t="shared" si="3"/>
        <v>240355</v>
      </c>
      <c r="L102" s="48">
        <v>228344</v>
      </c>
      <c r="M102" s="74">
        <f t="shared" si="4"/>
        <v>12011</v>
      </c>
      <c r="N102" s="48">
        <f t="shared" si="5"/>
        <v>240355</v>
      </c>
    </row>
    <row r="103" spans="1:14" ht="15" customHeight="1" x14ac:dyDescent="0.25">
      <c r="A103" s="50">
        <v>1645</v>
      </c>
      <c r="B103" s="51" t="s">
        <v>102</v>
      </c>
      <c r="C103" s="45">
        <v>1059</v>
      </c>
      <c r="D103" s="76">
        <v>88.59769302547889</v>
      </c>
      <c r="E103" s="76">
        <v>11.952907167633057</v>
      </c>
      <c r="F103" s="45">
        <v>0</v>
      </c>
      <c r="G103" s="45">
        <v>0</v>
      </c>
      <c r="H103" s="45">
        <v>0</v>
      </c>
      <c r="I103" s="83">
        <v>0</v>
      </c>
      <c r="J103" s="79">
        <v>0</v>
      </c>
      <c r="K103" s="84">
        <f t="shared" si="3"/>
        <v>0</v>
      </c>
      <c r="L103" s="48">
        <v>0</v>
      </c>
      <c r="M103" s="74">
        <f t="shared" si="4"/>
        <v>0</v>
      </c>
      <c r="N103" s="48">
        <f t="shared" si="5"/>
        <v>0</v>
      </c>
    </row>
    <row r="104" spans="1:14" ht="15" customHeight="1" x14ac:dyDescent="0.25">
      <c r="A104" s="50">
        <v>1631</v>
      </c>
      <c r="B104" s="51" t="s">
        <v>100</v>
      </c>
      <c r="C104" s="45">
        <v>428</v>
      </c>
      <c r="D104" s="76">
        <v>54.349523747188414</v>
      </c>
      <c r="E104" s="76">
        <v>7.8749540104689713</v>
      </c>
      <c r="F104" s="45">
        <v>171200</v>
      </c>
      <c r="G104" s="45">
        <v>0</v>
      </c>
      <c r="H104" s="45">
        <v>0</v>
      </c>
      <c r="I104" s="83">
        <v>171200</v>
      </c>
      <c r="J104" s="79">
        <v>165655.51883674818</v>
      </c>
      <c r="K104" s="84">
        <f t="shared" si="3"/>
        <v>165656</v>
      </c>
      <c r="L104" s="48">
        <v>157377</v>
      </c>
      <c r="M104" s="74">
        <f t="shared" si="4"/>
        <v>8279</v>
      </c>
      <c r="N104" s="48">
        <f t="shared" si="5"/>
        <v>165656</v>
      </c>
    </row>
    <row r="105" spans="1:14" ht="15" customHeight="1" x14ac:dyDescent="0.25">
      <c r="A105" s="50">
        <v>1638</v>
      </c>
      <c r="B105" s="51" t="s">
        <v>101</v>
      </c>
      <c r="C105" s="45">
        <v>3057</v>
      </c>
      <c r="D105" s="76">
        <v>87.922612575862615</v>
      </c>
      <c r="E105" s="76">
        <v>34.76921249766454</v>
      </c>
      <c r="F105" s="45">
        <v>0</v>
      </c>
      <c r="G105" s="45">
        <v>0</v>
      </c>
      <c r="H105" s="45">
        <v>0</v>
      </c>
      <c r="I105" s="83">
        <v>0</v>
      </c>
      <c r="J105" s="79">
        <v>0</v>
      </c>
      <c r="K105" s="84">
        <f t="shared" si="3"/>
        <v>0</v>
      </c>
      <c r="L105" s="48">
        <v>0</v>
      </c>
      <c r="M105" s="74">
        <f t="shared" si="4"/>
        <v>0</v>
      </c>
      <c r="N105" s="48">
        <f t="shared" si="5"/>
        <v>0</v>
      </c>
    </row>
    <row r="106" spans="1:14" ht="15" customHeight="1" x14ac:dyDescent="0.25">
      <c r="A106" s="50">
        <v>1659</v>
      </c>
      <c r="B106" s="51" t="s">
        <v>103</v>
      </c>
      <c r="C106" s="45">
        <v>1670</v>
      </c>
      <c r="D106" s="76">
        <v>230.36966167583509</v>
      </c>
      <c r="E106" s="76">
        <v>7.2492184424437891</v>
      </c>
      <c r="F106" s="45">
        <v>0</v>
      </c>
      <c r="G106" s="45">
        <v>0</v>
      </c>
      <c r="H106" s="45">
        <v>0</v>
      </c>
      <c r="I106" s="83">
        <v>0</v>
      </c>
      <c r="J106" s="79">
        <v>0</v>
      </c>
      <c r="K106" s="84">
        <f t="shared" si="3"/>
        <v>0</v>
      </c>
      <c r="L106" s="48">
        <v>0</v>
      </c>
      <c r="M106" s="74">
        <f t="shared" si="4"/>
        <v>0</v>
      </c>
      <c r="N106" s="48">
        <f t="shared" si="5"/>
        <v>0</v>
      </c>
    </row>
    <row r="107" spans="1:14" ht="15" customHeight="1" x14ac:dyDescent="0.25">
      <c r="A107" s="50">
        <v>714</v>
      </c>
      <c r="B107" s="51" t="s">
        <v>48</v>
      </c>
      <c r="C107" s="45">
        <v>7300</v>
      </c>
      <c r="D107" s="76">
        <v>32.860581678528149</v>
      </c>
      <c r="E107" s="76">
        <v>222.15066280369547</v>
      </c>
      <c r="F107" s="45">
        <v>0</v>
      </c>
      <c r="G107" s="45">
        <v>0</v>
      </c>
      <c r="H107" s="45">
        <v>0</v>
      </c>
      <c r="I107" s="83">
        <v>0</v>
      </c>
      <c r="J107" s="79">
        <v>0</v>
      </c>
      <c r="K107" s="84">
        <f t="shared" si="3"/>
        <v>0</v>
      </c>
      <c r="L107" s="48">
        <v>0</v>
      </c>
      <c r="M107" s="74">
        <f t="shared" si="4"/>
        <v>0</v>
      </c>
      <c r="N107" s="48">
        <f t="shared" si="5"/>
        <v>0</v>
      </c>
    </row>
    <row r="108" spans="1:14" ht="15" customHeight="1" x14ac:dyDescent="0.25">
      <c r="A108" s="50">
        <v>1666</v>
      </c>
      <c r="B108" s="51" t="s">
        <v>104</v>
      </c>
      <c r="C108" s="45">
        <v>315</v>
      </c>
      <c r="D108" s="76">
        <v>97.803073503273524</v>
      </c>
      <c r="E108" s="76">
        <v>3.2207576788418288</v>
      </c>
      <c r="F108" s="45">
        <v>126000</v>
      </c>
      <c r="G108" s="45">
        <v>0</v>
      </c>
      <c r="H108" s="45">
        <v>0</v>
      </c>
      <c r="I108" s="83">
        <v>126000</v>
      </c>
      <c r="J108" s="79">
        <v>121919.36549900859</v>
      </c>
      <c r="K108" s="84">
        <f t="shared" si="3"/>
        <v>121919</v>
      </c>
      <c r="L108" s="48">
        <v>115827</v>
      </c>
      <c r="M108" s="74">
        <f t="shared" si="4"/>
        <v>6092</v>
      </c>
      <c r="N108" s="48">
        <f t="shared" si="5"/>
        <v>121919</v>
      </c>
    </row>
    <row r="109" spans="1:14" ht="15" customHeight="1" x14ac:dyDescent="0.25">
      <c r="A109" s="50">
        <v>1687</v>
      </c>
      <c r="B109" s="51" t="s">
        <v>106</v>
      </c>
      <c r="C109" s="45">
        <v>228</v>
      </c>
      <c r="D109" s="76">
        <v>24.080276715624251</v>
      </c>
      <c r="E109" s="76">
        <v>9.4683297327752243</v>
      </c>
      <c r="F109" s="45">
        <v>91200</v>
      </c>
      <c r="G109" s="45">
        <v>0</v>
      </c>
      <c r="H109" s="45">
        <v>0</v>
      </c>
      <c r="I109" s="83">
        <v>91200</v>
      </c>
      <c r="J109" s="79">
        <v>88246.397884996695</v>
      </c>
      <c r="K109" s="84">
        <f t="shared" si="3"/>
        <v>88246</v>
      </c>
      <c r="L109" s="48">
        <v>83837</v>
      </c>
      <c r="M109" s="74">
        <f t="shared" si="4"/>
        <v>4409</v>
      </c>
      <c r="N109" s="48">
        <f t="shared" si="5"/>
        <v>88246</v>
      </c>
    </row>
    <row r="110" spans="1:14" ht="15" customHeight="1" x14ac:dyDescent="0.25">
      <c r="A110" s="50">
        <v>1694</v>
      </c>
      <c r="B110" s="51" t="s">
        <v>107</v>
      </c>
      <c r="C110" s="45">
        <v>1714</v>
      </c>
      <c r="D110" s="76">
        <v>104.42121904449574</v>
      </c>
      <c r="E110" s="76">
        <v>16.414288357135863</v>
      </c>
      <c r="F110" s="45">
        <v>0</v>
      </c>
      <c r="G110" s="45">
        <v>0</v>
      </c>
      <c r="H110" s="45">
        <v>0</v>
      </c>
      <c r="I110" s="83">
        <v>0</v>
      </c>
      <c r="J110" s="79">
        <v>0</v>
      </c>
      <c r="K110" s="84">
        <f t="shared" si="3"/>
        <v>0</v>
      </c>
      <c r="L110" s="48">
        <v>0</v>
      </c>
      <c r="M110" s="74">
        <f t="shared" si="4"/>
        <v>0</v>
      </c>
      <c r="N110" s="48">
        <f t="shared" si="5"/>
        <v>0</v>
      </c>
    </row>
    <row r="111" spans="1:14" ht="15" customHeight="1" x14ac:dyDescent="0.25">
      <c r="A111" s="50">
        <v>1729</v>
      </c>
      <c r="B111" s="51" t="s">
        <v>108</v>
      </c>
      <c r="C111" s="45">
        <v>746</v>
      </c>
      <c r="D111" s="76">
        <v>106.63298565925594</v>
      </c>
      <c r="E111" s="76">
        <v>6.9959590401400886</v>
      </c>
      <c r="F111" s="45">
        <v>0</v>
      </c>
      <c r="G111" s="45">
        <v>74600</v>
      </c>
      <c r="H111" s="45">
        <v>0</v>
      </c>
      <c r="I111" s="83">
        <v>74600</v>
      </c>
      <c r="J111" s="79">
        <v>72184.005287508262</v>
      </c>
      <c r="K111" s="84">
        <f t="shared" si="3"/>
        <v>72184</v>
      </c>
      <c r="L111" s="48">
        <v>68577</v>
      </c>
      <c r="M111" s="74">
        <f t="shared" si="4"/>
        <v>3607</v>
      </c>
      <c r="N111" s="48">
        <f t="shared" si="5"/>
        <v>72184</v>
      </c>
    </row>
    <row r="112" spans="1:14" ht="15" customHeight="1" x14ac:dyDescent="0.25">
      <c r="A112" s="50">
        <v>1736</v>
      </c>
      <c r="B112" s="51" t="s">
        <v>109</v>
      </c>
      <c r="C112" s="45">
        <v>498</v>
      </c>
      <c r="D112" s="76">
        <v>48.505867251128613</v>
      </c>
      <c r="E112" s="76">
        <v>10.266799218777246</v>
      </c>
      <c r="F112" s="45">
        <v>0</v>
      </c>
      <c r="G112" s="45">
        <v>0</v>
      </c>
      <c r="H112" s="45">
        <v>0</v>
      </c>
      <c r="I112" s="83">
        <v>0</v>
      </c>
      <c r="J112" s="79">
        <v>0</v>
      </c>
      <c r="K112" s="84">
        <f t="shared" si="3"/>
        <v>0</v>
      </c>
      <c r="L112" s="48">
        <v>0</v>
      </c>
      <c r="M112" s="74">
        <f t="shared" si="4"/>
        <v>0</v>
      </c>
      <c r="N112" s="48">
        <f t="shared" si="5"/>
        <v>0</v>
      </c>
    </row>
    <row r="113" spans="1:14" ht="15" customHeight="1" x14ac:dyDescent="0.25">
      <c r="A113" s="50">
        <v>1813</v>
      </c>
      <c r="B113" s="51" t="s">
        <v>110</v>
      </c>
      <c r="C113" s="45">
        <v>715</v>
      </c>
      <c r="D113" s="76">
        <v>145.97948791663936</v>
      </c>
      <c r="E113" s="76">
        <v>4.8979484049724586</v>
      </c>
      <c r="F113" s="45">
        <v>286000</v>
      </c>
      <c r="G113" s="45">
        <v>0</v>
      </c>
      <c r="H113" s="45">
        <v>0</v>
      </c>
      <c r="I113" s="83">
        <v>286000</v>
      </c>
      <c r="J113" s="79">
        <v>276737.60740251158</v>
      </c>
      <c r="K113" s="84">
        <f t="shared" si="3"/>
        <v>276738</v>
      </c>
      <c r="L113" s="48">
        <v>262908</v>
      </c>
      <c r="M113" s="74">
        <f t="shared" si="4"/>
        <v>13830</v>
      </c>
      <c r="N113" s="48">
        <f t="shared" si="5"/>
        <v>276738</v>
      </c>
    </row>
    <row r="114" spans="1:14" ht="15" customHeight="1" x14ac:dyDescent="0.25">
      <c r="A114" s="50">
        <v>5757</v>
      </c>
      <c r="B114" s="51" t="s">
        <v>363</v>
      </c>
      <c r="C114" s="45">
        <v>547</v>
      </c>
      <c r="D114" s="76">
        <v>402.16216008381912</v>
      </c>
      <c r="E114" s="76">
        <v>1.3601478564915048</v>
      </c>
      <c r="F114" s="45">
        <v>218800</v>
      </c>
      <c r="G114" s="45">
        <v>0</v>
      </c>
      <c r="H114" s="45">
        <v>0</v>
      </c>
      <c r="I114" s="83">
        <v>218800</v>
      </c>
      <c r="J114" s="79">
        <v>211713.94580304032</v>
      </c>
      <c r="K114" s="84">
        <f t="shared" si="3"/>
        <v>211714</v>
      </c>
      <c r="L114" s="48">
        <v>201134</v>
      </c>
      <c r="M114" s="74">
        <f t="shared" si="4"/>
        <v>10580</v>
      </c>
      <c r="N114" s="48">
        <f t="shared" si="5"/>
        <v>211714</v>
      </c>
    </row>
    <row r="115" spans="1:14" ht="15" customHeight="1" x14ac:dyDescent="0.25">
      <c r="A115" s="50">
        <v>1855</v>
      </c>
      <c r="B115" s="51" t="s">
        <v>112</v>
      </c>
      <c r="C115" s="45">
        <v>455</v>
      </c>
      <c r="D115" s="76">
        <v>497.10487621507122</v>
      </c>
      <c r="E115" s="76">
        <v>0.91529981251510673</v>
      </c>
      <c r="F115" s="45">
        <v>182000</v>
      </c>
      <c r="G115" s="45">
        <v>0</v>
      </c>
      <c r="H115" s="45">
        <v>0</v>
      </c>
      <c r="I115" s="83">
        <v>182000</v>
      </c>
      <c r="J115" s="79">
        <v>176105.75016523464</v>
      </c>
      <c r="K115" s="84">
        <f t="shared" si="3"/>
        <v>176106</v>
      </c>
      <c r="L115" s="48">
        <v>167305</v>
      </c>
      <c r="M115" s="74">
        <f t="shared" si="4"/>
        <v>8801</v>
      </c>
      <c r="N115" s="48">
        <f t="shared" si="5"/>
        <v>176106</v>
      </c>
    </row>
    <row r="116" spans="1:14" ht="15" customHeight="1" x14ac:dyDescent="0.25">
      <c r="A116" s="50">
        <v>1862</v>
      </c>
      <c r="B116" s="51" t="s">
        <v>113</v>
      </c>
      <c r="C116" s="45">
        <v>6953</v>
      </c>
      <c r="D116" s="76">
        <v>80.26985415920673</v>
      </c>
      <c r="E116" s="76">
        <v>86.620314348764893</v>
      </c>
      <c r="F116" s="45">
        <v>0</v>
      </c>
      <c r="G116" s="45">
        <v>0</v>
      </c>
      <c r="H116" s="45">
        <v>0</v>
      </c>
      <c r="I116" s="83">
        <v>0</v>
      </c>
      <c r="J116" s="79">
        <v>0</v>
      </c>
      <c r="K116" s="84">
        <f t="shared" si="3"/>
        <v>0</v>
      </c>
      <c r="L116" s="48">
        <v>0</v>
      </c>
      <c r="M116" s="74">
        <f t="shared" si="4"/>
        <v>0</v>
      </c>
      <c r="N116" s="48">
        <f t="shared" si="5"/>
        <v>0</v>
      </c>
    </row>
    <row r="117" spans="1:14" ht="15" customHeight="1" x14ac:dyDescent="0.25">
      <c r="A117" s="50">
        <v>1870</v>
      </c>
      <c r="B117" s="51" t="s">
        <v>114</v>
      </c>
      <c r="C117" s="45">
        <v>150</v>
      </c>
      <c r="D117" s="76">
        <v>12.3662674810786</v>
      </c>
      <c r="E117" s="76">
        <v>12.129771592722886</v>
      </c>
      <c r="F117" s="45">
        <v>0</v>
      </c>
      <c r="G117" s="45">
        <v>0</v>
      </c>
      <c r="H117" s="45">
        <v>0</v>
      </c>
      <c r="I117" s="83">
        <v>0</v>
      </c>
      <c r="J117" s="79">
        <v>0</v>
      </c>
      <c r="K117" s="84">
        <f t="shared" si="3"/>
        <v>0</v>
      </c>
      <c r="L117" s="48">
        <v>0</v>
      </c>
      <c r="M117" s="74">
        <f t="shared" si="4"/>
        <v>0</v>
      </c>
      <c r="N117" s="48">
        <f t="shared" si="5"/>
        <v>0</v>
      </c>
    </row>
    <row r="118" spans="1:14" ht="15" customHeight="1" x14ac:dyDescent="0.25">
      <c r="A118" s="50">
        <v>1883</v>
      </c>
      <c r="B118" s="51" t="s">
        <v>115</v>
      </c>
      <c r="C118" s="45">
        <v>2544</v>
      </c>
      <c r="D118" s="76">
        <v>108.55006493904096</v>
      </c>
      <c r="E118" s="76">
        <v>23.436190493563018</v>
      </c>
      <c r="F118" s="45">
        <v>0</v>
      </c>
      <c r="G118" s="45">
        <v>0</v>
      </c>
      <c r="H118" s="45">
        <v>0</v>
      </c>
      <c r="I118" s="83">
        <v>0</v>
      </c>
      <c r="J118" s="79">
        <v>0</v>
      </c>
      <c r="K118" s="84">
        <f t="shared" si="3"/>
        <v>0</v>
      </c>
      <c r="L118" s="48">
        <v>0</v>
      </c>
      <c r="M118" s="74">
        <f t="shared" si="4"/>
        <v>0</v>
      </c>
      <c r="N118" s="48">
        <f t="shared" si="5"/>
        <v>0</v>
      </c>
    </row>
    <row r="119" spans="1:14" ht="15" customHeight="1" x14ac:dyDescent="0.25">
      <c r="A119" s="50">
        <v>1890</v>
      </c>
      <c r="B119" s="51" t="s">
        <v>116</v>
      </c>
      <c r="C119" s="45">
        <v>717</v>
      </c>
      <c r="D119" s="76">
        <v>3.768577451324183</v>
      </c>
      <c r="E119" s="76">
        <v>190.25746697817351</v>
      </c>
      <c r="F119" s="45">
        <v>0</v>
      </c>
      <c r="G119" s="45">
        <v>0</v>
      </c>
      <c r="H119" s="45">
        <v>0</v>
      </c>
      <c r="I119" s="83">
        <v>0</v>
      </c>
      <c r="J119" s="79">
        <v>0</v>
      </c>
      <c r="K119" s="84">
        <f t="shared" si="3"/>
        <v>0</v>
      </c>
      <c r="L119" s="48">
        <v>0</v>
      </c>
      <c r="M119" s="74">
        <f t="shared" si="4"/>
        <v>0</v>
      </c>
      <c r="N119" s="48">
        <f t="shared" si="5"/>
        <v>0</v>
      </c>
    </row>
    <row r="120" spans="1:14" ht="15" customHeight="1" x14ac:dyDescent="0.25">
      <c r="A120" s="50">
        <v>1900</v>
      </c>
      <c r="B120" s="51" t="s">
        <v>118</v>
      </c>
      <c r="C120" s="45">
        <v>4343</v>
      </c>
      <c r="D120" s="76">
        <v>28.987858664970176</v>
      </c>
      <c r="E120" s="76">
        <v>149.82134590190392</v>
      </c>
      <c r="F120" s="45">
        <v>0</v>
      </c>
      <c r="G120" s="45">
        <v>0</v>
      </c>
      <c r="H120" s="45">
        <v>0</v>
      </c>
      <c r="I120" s="83">
        <v>0</v>
      </c>
      <c r="J120" s="79">
        <v>0</v>
      </c>
      <c r="K120" s="84">
        <f t="shared" si="3"/>
        <v>0</v>
      </c>
      <c r="L120" s="48">
        <v>0</v>
      </c>
      <c r="M120" s="74">
        <f t="shared" si="4"/>
        <v>0</v>
      </c>
      <c r="N120" s="48">
        <f t="shared" si="5"/>
        <v>0</v>
      </c>
    </row>
    <row r="121" spans="1:14" ht="15" customHeight="1" x14ac:dyDescent="0.25">
      <c r="A121" s="50">
        <v>1939</v>
      </c>
      <c r="B121" s="51" t="s">
        <v>119</v>
      </c>
      <c r="C121" s="45">
        <v>508</v>
      </c>
      <c r="D121" s="76">
        <v>152.23608685824865</v>
      </c>
      <c r="E121" s="76">
        <v>3.3369223453110251</v>
      </c>
      <c r="F121" s="45">
        <v>203200</v>
      </c>
      <c r="G121" s="45">
        <v>0</v>
      </c>
      <c r="H121" s="45">
        <v>0</v>
      </c>
      <c r="I121" s="83">
        <v>203200</v>
      </c>
      <c r="J121" s="79">
        <v>196619.16721744876</v>
      </c>
      <c r="K121" s="84">
        <f t="shared" si="3"/>
        <v>196619</v>
      </c>
      <c r="L121" s="48">
        <v>186794</v>
      </c>
      <c r="M121" s="74">
        <f t="shared" si="4"/>
        <v>9825</v>
      </c>
      <c r="N121" s="48">
        <f t="shared" si="5"/>
        <v>196619</v>
      </c>
    </row>
    <row r="122" spans="1:14" ht="15" customHeight="1" x14ac:dyDescent="0.25">
      <c r="A122" s="50">
        <v>1953</v>
      </c>
      <c r="B122" s="51" t="s">
        <v>121</v>
      </c>
      <c r="C122" s="45">
        <v>1556</v>
      </c>
      <c r="D122" s="76">
        <v>75.613969409205779</v>
      </c>
      <c r="E122" s="76">
        <v>20.578208129496261</v>
      </c>
      <c r="F122" s="45">
        <v>0</v>
      </c>
      <c r="G122" s="45">
        <v>0</v>
      </c>
      <c r="H122" s="45">
        <v>0</v>
      </c>
      <c r="I122" s="83">
        <v>0</v>
      </c>
      <c r="J122" s="79">
        <v>0</v>
      </c>
      <c r="K122" s="84">
        <f t="shared" si="3"/>
        <v>0</v>
      </c>
      <c r="L122" s="48">
        <v>0</v>
      </c>
      <c r="M122" s="74">
        <f t="shared" si="4"/>
        <v>0</v>
      </c>
      <c r="N122" s="48">
        <f t="shared" si="5"/>
        <v>0</v>
      </c>
    </row>
    <row r="123" spans="1:14" ht="15" customHeight="1" x14ac:dyDescent="0.25">
      <c r="A123" s="50">
        <v>2009</v>
      </c>
      <c r="B123" s="51" t="s">
        <v>122</v>
      </c>
      <c r="C123" s="45">
        <v>1403</v>
      </c>
      <c r="D123" s="76">
        <v>180.18057391091003</v>
      </c>
      <c r="E123" s="76">
        <v>7.7866329846063813</v>
      </c>
      <c r="F123" s="45">
        <v>0</v>
      </c>
      <c r="G123" s="45">
        <v>0</v>
      </c>
      <c r="H123" s="45">
        <v>0</v>
      </c>
      <c r="I123" s="83">
        <v>0</v>
      </c>
      <c r="J123" s="79">
        <v>0</v>
      </c>
      <c r="K123" s="84">
        <f t="shared" si="3"/>
        <v>0</v>
      </c>
      <c r="L123" s="48">
        <v>0</v>
      </c>
      <c r="M123" s="74">
        <f t="shared" si="4"/>
        <v>0</v>
      </c>
      <c r="N123" s="48">
        <f t="shared" si="5"/>
        <v>0</v>
      </c>
    </row>
    <row r="124" spans="1:14" ht="15" customHeight="1" x14ac:dyDescent="0.25">
      <c r="A124" s="50">
        <v>2044</v>
      </c>
      <c r="B124" s="51" t="s">
        <v>124</v>
      </c>
      <c r="C124" s="45">
        <v>108</v>
      </c>
      <c r="D124" s="76">
        <v>6.1350598805152901</v>
      </c>
      <c r="E124" s="76">
        <v>17.603740159571021</v>
      </c>
      <c r="F124" s="45">
        <v>0</v>
      </c>
      <c r="G124" s="45">
        <v>0</v>
      </c>
      <c r="H124" s="45">
        <v>0</v>
      </c>
      <c r="I124" s="83">
        <v>0</v>
      </c>
      <c r="J124" s="79">
        <v>0</v>
      </c>
      <c r="K124" s="84">
        <f t="shared" si="3"/>
        <v>0</v>
      </c>
      <c r="L124" s="48">
        <v>0</v>
      </c>
      <c r="M124" s="74">
        <f t="shared" si="4"/>
        <v>0</v>
      </c>
      <c r="N124" s="48">
        <f t="shared" si="5"/>
        <v>0</v>
      </c>
    </row>
    <row r="125" spans="1:14" ht="15" customHeight="1" x14ac:dyDescent="0.25">
      <c r="A125" s="50">
        <v>2051</v>
      </c>
      <c r="B125" s="51" t="s">
        <v>125</v>
      </c>
      <c r="C125" s="45">
        <v>587</v>
      </c>
      <c r="D125" s="76">
        <v>18.195740152654324</v>
      </c>
      <c r="E125" s="76">
        <v>32.260298018949818</v>
      </c>
      <c r="F125" s="45">
        <v>0</v>
      </c>
      <c r="G125" s="45">
        <v>0</v>
      </c>
      <c r="H125" s="45">
        <v>0</v>
      </c>
      <c r="I125" s="83">
        <v>0</v>
      </c>
      <c r="J125" s="79">
        <v>0</v>
      </c>
      <c r="K125" s="84">
        <f t="shared" si="3"/>
        <v>0</v>
      </c>
      <c r="L125" s="48">
        <v>0</v>
      </c>
      <c r="M125" s="74">
        <f t="shared" si="4"/>
        <v>0</v>
      </c>
      <c r="N125" s="48">
        <f t="shared" si="5"/>
        <v>0</v>
      </c>
    </row>
    <row r="126" spans="1:14" ht="15" customHeight="1" x14ac:dyDescent="0.25">
      <c r="A126" s="50">
        <v>2058</v>
      </c>
      <c r="B126" s="51" t="s">
        <v>126</v>
      </c>
      <c r="C126" s="45">
        <v>3828</v>
      </c>
      <c r="D126" s="76">
        <v>57.303898109111458</v>
      </c>
      <c r="E126" s="76">
        <v>66.801738211790848</v>
      </c>
      <c r="F126" s="45">
        <v>0</v>
      </c>
      <c r="G126" s="45">
        <v>0</v>
      </c>
      <c r="H126" s="45">
        <v>0</v>
      </c>
      <c r="I126" s="83">
        <v>0</v>
      </c>
      <c r="J126" s="79">
        <v>0</v>
      </c>
      <c r="K126" s="84">
        <f t="shared" si="3"/>
        <v>0</v>
      </c>
      <c r="L126" s="48">
        <v>0</v>
      </c>
      <c r="M126" s="74">
        <f t="shared" si="4"/>
        <v>0</v>
      </c>
      <c r="N126" s="48">
        <f t="shared" si="5"/>
        <v>0</v>
      </c>
    </row>
    <row r="127" spans="1:14" ht="15" customHeight="1" x14ac:dyDescent="0.25">
      <c r="A127" s="50">
        <v>2114</v>
      </c>
      <c r="B127" s="51" t="s">
        <v>127</v>
      </c>
      <c r="C127" s="45">
        <v>501</v>
      </c>
      <c r="D127" s="76">
        <v>138.96444748042836</v>
      </c>
      <c r="E127" s="76">
        <v>3.6052386713555671</v>
      </c>
      <c r="F127" s="45">
        <v>200400</v>
      </c>
      <c r="G127" s="45">
        <v>0</v>
      </c>
      <c r="H127" s="45">
        <v>0</v>
      </c>
      <c r="I127" s="83">
        <v>200400</v>
      </c>
      <c r="J127" s="79">
        <v>193909.84798413748</v>
      </c>
      <c r="K127" s="84">
        <f t="shared" si="3"/>
        <v>193910</v>
      </c>
      <c r="L127" s="48">
        <v>184219</v>
      </c>
      <c r="M127" s="74">
        <f t="shared" si="4"/>
        <v>9691</v>
      </c>
      <c r="N127" s="48">
        <f t="shared" si="5"/>
        <v>193910</v>
      </c>
    </row>
    <row r="128" spans="1:14" ht="15" customHeight="1" x14ac:dyDescent="0.25">
      <c r="A128" s="50">
        <v>2128</v>
      </c>
      <c r="B128" s="51" t="s">
        <v>128</v>
      </c>
      <c r="C128" s="45">
        <v>553</v>
      </c>
      <c r="D128" s="76">
        <v>110.99732844534834</v>
      </c>
      <c r="E128" s="76">
        <v>4.982101891508858</v>
      </c>
      <c r="F128" s="45">
        <v>221200</v>
      </c>
      <c r="G128" s="45">
        <v>0</v>
      </c>
      <c r="H128" s="45">
        <v>0</v>
      </c>
      <c r="I128" s="83">
        <v>221200</v>
      </c>
      <c r="J128" s="79">
        <v>214036.21943159285</v>
      </c>
      <c r="K128" s="84">
        <f t="shared" si="3"/>
        <v>214036</v>
      </c>
      <c r="L128" s="48">
        <v>203340</v>
      </c>
      <c r="M128" s="74">
        <f t="shared" si="4"/>
        <v>10696</v>
      </c>
      <c r="N128" s="48">
        <f t="shared" si="5"/>
        <v>214036</v>
      </c>
    </row>
    <row r="129" spans="1:14" ht="15" customHeight="1" x14ac:dyDescent="0.25">
      <c r="A129" s="50">
        <v>2135</v>
      </c>
      <c r="B129" s="51" t="s">
        <v>129</v>
      </c>
      <c r="C129" s="45">
        <v>334</v>
      </c>
      <c r="D129" s="76">
        <v>333.96512519359061</v>
      </c>
      <c r="E129" s="76">
        <v>1.0001044264918055</v>
      </c>
      <c r="F129" s="45">
        <v>133600</v>
      </c>
      <c r="G129" s="45">
        <v>0</v>
      </c>
      <c r="H129" s="45">
        <v>0</v>
      </c>
      <c r="I129" s="83">
        <v>133600</v>
      </c>
      <c r="J129" s="79">
        <v>129273.23198942498</v>
      </c>
      <c r="K129" s="84">
        <f t="shared" si="3"/>
        <v>129273</v>
      </c>
      <c r="L129" s="48">
        <v>122813</v>
      </c>
      <c r="M129" s="74">
        <f t="shared" si="4"/>
        <v>6460</v>
      </c>
      <c r="N129" s="48">
        <f t="shared" si="5"/>
        <v>129273</v>
      </c>
    </row>
    <row r="130" spans="1:14" ht="15" customHeight="1" x14ac:dyDescent="0.25">
      <c r="A130" s="50">
        <v>2142</v>
      </c>
      <c r="B130" s="51" t="s">
        <v>130</v>
      </c>
      <c r="C130" s="45">
        <v>163</v>
      </c>
      <c r="D130" s="76">
        <v>95.784745684938358</v>
      </c>
      <c r="E130" s="76">
        <v>1.7017323461519707</v>
      </c>
      <c r="F130" s="45">
        <v>65200</v>
      </c>
      <c r="G130" s="45">
        <v>0</v>
      </c>
      <c r="H130" s="45">
        <v>0</v>
      </c>
      <c r="I130" s="83">
        <v>65200</v>
      </c>
      <c r="J130" s="79">
        <v>63088.43357567746</v>
      </c>
      <c r="K130" s="84">
        <f t="shared" si="3"/>
        <v>63088</v>
      </c>
      <c r="L130" s="48">
        <v>59936</v>
      </c>
      <c r="M130" s="74">
        <f t="shared" si="4"/>
        <v>3152</v>
      </c>
      <c r="N130" s="48">
        <f t="shared" si="5"/>
        <v>63088</v>
      </c>
    </row>
    <row r="131" spans="1:14" ht="15" customHeight="1" x14ac:dyDescent="0.25">
      <c r="A131" s="50">
        <v>2184</v>
      </c>
      <c r="B131" s="51" t="s">
        <v>132</v>
      </c>
      <c r="C131" s="45">
        <v>903</v>
      </c>
      <c r="D131" s="76">
        <v>6.486932726041343</v>
      </c>
      <c r="E131" s="76">
        <v>139.20292349802995</v>
      </c>
      <c r="F131" s="45">
        <v>0</v>
      </c>
      <c r="G131" s="45">
        <v>0</v>
      </c>
      <c r="H131" s="45">
        <v>0</v>
      </c>
      <c r="I131" s="83">
        <v>0</v>
      </c>
      <c r="J131" s="79">
        <v>0</v>
      </c>
      <c r="K131" s="84">
        <f t="shared" si="3"/>
        <v>0</v>
      </c>
      <c r="L131" s="48">
        <v>0</v>
      </c>
      <c r="M131" s="74">
        <f t="shared" si="4"/>
        <v>0</v>
      </c>
      <c r="N131" s="48">
        <f t="shared" si="5"/>
        <v>0</v>
      </c>
    </row>
    <row r="132" spans="1:14" ht="15" customHeight="1" x14ac:dyDescent="0.25">
      <c r="A132" s="50">
        <v>2198</v>
      </c>
      <c r="B132" s="51" t="s">
        <v>133</v>
      </c>
      <c r="C132" s="45">
        <v>699</v>
      </c>
      <c r="D132" s="76">
        <v>115.40797413330313</v>
      </c>
      <c r="E132" s="76">
        <v>6.0567738516284244</v>
      </c>
      <c r="F132" s="45">
        <v>279600</v>
      </c>
      <c r="G132" s="45">
        <v>0</v>
      </c>
      <c r="H132" s="45">
        <v>0</v>
      </c>
      <c r="I132" s="83">
        <v>279600</v>
      </c>
      <c r="J132" s="79">
        <v>270544.87772637146</v>
      </c>
      <c r="K132" s="84">
        <f t="shared" ref="K132:K195" si="6">ROUND(J132,0)</f>
        <v>270545</v>
      </c>
      <c r="L132" s="48">
        <v>257024</v>
      </c>
      <c r="M132" s="74">
        <f t="shared" ref="M132:M195" si="7">K132-L132</f>
        <v>13521</v>
      </c>
      <c r="N132" s="48">
        <f t="shared" ref="N132:N195" si="8">SUM(L132:M132)</f>
        <v>270545</v>
      </c>
    </row>
    <row r="133" spans="1:14" ht="15" customHeight="1" x14ac:dyDescent="0.25">
      <c r="A133" s="50">
        <v>2212</v>
      </c>
      <c r="B133" s="51" t="s">
        <v>134</v>
      </c>
      <c r="C133" s="45">
        <v>105</v>
      </c>
      <c r="D133" s="76">
        <v>159.05039017472384</v>
      </c>
      <c r="E133" s="76">
        <v>0.6601681384412379</v>
      </c>
      <c r="F133" s="45">
        <v>42000</v>
      </c>
      <c r="G133" s="45">
        <v>0</v>
      </c>
      <c r="H133" s="45">
        <v>0</v>
      </c>
      <c r="I133" s="83">
        <v>42000</v>
      </c>
      <c r="J133" s="79">
        <v>40639.788499669528</v>
      </c>
      <c r="K133" s="84">
        <f t="shared" si="6"/>
        <v>40640</v>
      </c>
      <c r="L133" s="48">
        <v>38609</v>
      </c>
      <c r="M133" s="74">
        <f t="shared" si="7"/>
        <v>2031</v>
      </c>
      <c r="N133" s="48">
        <f t="shared" si="8"/>
        <v>40640</v>
      </c>
    </row>
    <row r="134" spans="1:14" ht="15" customHeight="1" x14ac:dyDescent="0.25">
      <c r="A134" s="50">
        <v>2217</v>
      </c>
      <c r="B134" s="51" t="s">
        <v>135</v>
      </c>
      <c r="C134" s="45">
        <v>1921</v>
      </c>
      <c r="D134" s="76">
        <v>21.526555102831129</v>
      </c>
      <c r="E134" s="76">
        <v>89.238616714262562</v>
      </c>
      <c r="F134" s="45">
        <v>0</v>
      </c>
      <c r="G134" s="45">
        <v>0</v>
      </c>
      <c r="H134" s="45">
        <v>0</v>
      </c>
      <c r="I134" s="83">
        <v>0</v>
      </c>
      <c r="J134" s="79">
        <v>0</v>
      </c>
      <c r="K134" s="84">
        <f t="shared" si="6"/>
        <v>0</v>
      </c>
      <c r="L134" s="48">
        <v>0</v>
      </c>
      <c r="M134" s="74">
        <f t="shared" si="7"/>
        <v>0</v>
      </c>
      <c r="N134" s="48">
        <f t="shared" si="8"/>
        <v>0</v>
      </c>
    </row>
    <row r="135" spans="1:14" ht="15" customHeight="1" x14ac:dyDescent="0.25">
      <c r="A135" s="50">
        <v>2226</v>
      </c>
      <c r="B135" s="51" t="s">
        <v>136</v>
      </c>
      <c r="C135" s="45">
        <v>238</v>
      </c>
      <c r="D135" s="76">
        <v>77.661724144675603</v>
      </c>
      <c r="E135" s="76">
        <v>3.0645727045234161</v>
      </c>
      <c r="F135" s="45">
        <v>95200</v>
      </c>
      <c r="G135" s="45">
        <v>0</v>
      </c>
      <c r="H135" s="45">
        <v>0</v>
      </c>
      <c r="I135" s="83">
        <v>95200</v>
      </c>
      <c r="J135" s="79">
        <v>92116.853932584272</v>
      </c>
      <c r="K135" s="84">
        <f t="shared" si="6"/>
        <v>92117</v>
      </c>
      <c r="L135" s="48">
        <v>87513</v>
      </c>
      <c r="M135" s="74">
        <f t="shared" si="7"/>
        <v>4604</v>
      </c>
      <c r="N135" s="48">
        <f t="shared" si="8"/>
        <v>92117</v>
      </c>
    </row>
    <row r="136" spans="1:14" ht="15" customHeight="1" x14ac:dyDescent="0.25">
      <c r="A136" s="50">
        <v>2233</v>
      </c>
      <c r="B136" s="51" t="s">
        <v>137</v>
      </c>
      <c r="C136" s="45">
        <v>835</v>
      </c>
      <c r="D136" s="76">
        <v>262.60729288744307</v>
      </c>
      <c r="E136" s="76">
        <v>3.1796527461935034</v>
      </c>
      <c r="F136" s="45">
        <v>0</v>
      </c>
      <c r="G136" s="45">
        <v>83500</v>
      </c>
      <c r="H136" s="45">
        <v>0</v>
      </c>
      <c r="I136" s="83">
        <v>83500</v>
      </c>
      <c r="J136" s="79">
        <v>80795.769993390611</v>
      </c>
      <c r="K136" s="84">
        <f t="shared" si="6"/>
        <v>80796</v>
      </c>
      <c r="L136" s="48">
        <v>76758</v>
      </c>
      <c r="M136" s="74">
        <f t="shared" si="7"/>
        <v>4038</v>
      </c>
      <c r="N136" s="48">
        <f t="shared" si="8"/>
        <v>80796</v>
      </c>
    </row>
    <row r="137" spans="1:14" ht="15" customHeight="1" x14ac:dyDescent="0.25">
      <c r="A137" s="50">
        <v>2289</v>
      </c>
      <c r="B137" s="51" t="s">
        <v>139</v>
      </c>
      <c r="C137" s="45">
        <v>20533</v>
      </c>
      <c r="D137" s="76">
        <v>96.711686371839235</v>
      </c>
      <c r="E137" s="76">
        <v>212.31146690022823</v>
      </c>
      <c r="F137" s="45">
        <v>0</v>
      </c>
      <c r="G137" s="45">
        <v>0</v>
      </c>
      <c r="H137" s="45">
        <v>0</v>
      </c>
      <c r="I137" s="83">
        <v>0</v>
      </c>
      <c r="J137" s="79">
        <v>0</v>
      </c>
      <c r="K137" s="84">
        <f t="shared" si="6"/>
        <v>0</v>
      </c>
      <c r="L137" s="48">
        <v>0</v>
      </c>
      <c r="M137" s="74">
        <f t="shared" si="7"/>
        <v>0</v>
      </c>
      <c r="N137" s="48">
        <f t="shared" si="8"/>
        <v>0</v>
      </c>
    </row>
    <row r="138" spans="1:14" ht="15" customHeight="1" x14ac:dyDescent="0.25">
      <c r="A138" s="50">
        <v>2310</v>
      </c>
      <c r="B138" s="51" t="s">
        <v>142</v>
      </c>
      <c r="C138" s="45">
        <v>273</v>
      </c>
      <c r="D138" s="76">
        <v>41.127870912995554</v>
      </c>
      <c r="E138" s="76">
        <v>6.6378344888681715</v>
      </c>
      <c r="F138" s="45">
        <v>109200</v>
      </c>
      <c r="G138" s="45">
        <v>0</v>
      </c>
      <c r="H138" s="45">
        <v>0</v>
      </c>
      <c r="I138" s="83">
        <v>109200</v>
      </c>
      <c r="J138" s="79">
        <v>105663.45009914077</v>
      </c>
      <c r="K138" s="84">
        <f t="shared" si="6"/>
        <v>105663</v>
      </c>
      <c r="L138" s="48">
        <v>100383</v>
      </c>
      <c r="M138" s="74">
        <f t="shared" si="7"/>
        <v>5280</v>
      </c>
      <c r="N138" s="48">
        <f t="shared" si="8"/>
        <v>105663</v>
      </c>
    </row>
    <row r="139" spans="1:14" ht="15" customHeight="1" x14ac:dyDescent="0.25">
      <c r="A139" s="50">
        <v>2296</v>
      </c>
      <c r="B139" s="51" t="s">
        <v>140</v>
      </c>
      <c r="C139" s="45">
        <v>2534</v>
      </c>
      <c r="D139" s="76">
        <v>5.5690491610833499</v>
      </c>
      <c r="E139" s="76">
        <v>455.01483766881665</v>
      </c>
      <c r="F139" s="45">
        <v>0</v>
      </c>
      <c r="G139" s="45">
        <v>0</v>
      </c>
      <c r="H139" s="45">
        <v>0</v>
      </c>
      <c r="I139" s="83">
        <v>0</v>
      </c>
      <c r="J139" s="79">
        <v>0</v>
      </c>
      <c r="K139" s="84">
        <f t="shared" si="6"/>
        <v>0</v>
      </c>
      <c r="L139" s="48">
        <v>0</v>
      </c>
      <c r="M139" s="74">
        <f t="shared" si="7"/>
        <v>0</v>
      </c>
      <c r="N139" s="48">
        <f t="shared" si="8"/>
        <v>0</v>
      </c>
    </row>
    <row r="140" spans="1:14" ht="15" customHeight="1" x14ac:dyDescent="0.25">
      <c r="A140" s="50">
        <v>2303</v>
      </c>
      <c r="B140" s="51" t="s">
        <v>141</v>
      </c>
      <c r="C140" s="45">
        <v>3358</v>
      </c>
      <c r="D140" s="76">
        <v>7.370391020428114</v>
      </c>
      <c r="E140" s="76">
        <v>455.60676369717879</v>
      </c>
      <c r="F140" s="45">
        <v>0</v>
      </c>
      <c r="G140" s="45">
        <v>0</v>
      </c>
      <c r="H140" s="45">
        <v>0</v>
      </c>
      <c r="I140" s="83">
        <v>0</v>
      </c>
      <c r="J140" s="79">
        <v>0</v>
      </c>
      <c r="K140" s="84">
        <f t="shared" si="6"/>
        <v>0</v>
      </c>
      <c r="L140" s="48">
        <v>0</v>
      </c>
      <c r="M140" s="74">
        <f t="shared" si="7"/>
        <v>0</v>
      </c>
      <c r="N140" s="48">
        <f t="shared" si="8"/>
        <v>0</v>
      </c>
    </row>
    <row r="141" spans="1:14" ht="15" customHeight="1" x14ac:dyDescent="0.25">
      <c r="A141" s="50">
        <v>2394</v>
      </c>
      <c r="B141" s="51" t="s">
        <v>143</v>
      </c>
      <c r="C141" s="45">
        <v>383</v>
      </c>
      <c r="D141" s="76">
        <v>148.99510648908273</v>
      </c>
      <c r="E141" s="76">
        <v>2.5705542217123987</v>
      </c>
      <c r="F141" s="45">
        <v>153200</v>
      </c>
      <c r="G141" s="45">
        <v>0</v>
      </c>
      <c r="H141" s="45">
        <v>0</v>
      </c>
      <c r="I141" s="83">
        <v>153200</v>
      </c>
      <c r="J141" s="79">
        <v>148238.46662260409</v>
      </c>
      <c r="K141" s="84">
        <f t="shared" si="6"/>
        <v>148238</v>
      </c>
      <c r="L141" s="48">
        <v>140831</v>
      </c>
      <c r="M141" s="74">
        <f t="shared" si="7"/>
        <v>7407</v>
      </c>
      <c r="N141" s="48">
        <f t="shared" si="8"/>
        <v>148238</v>
      </c>
    </row>
    <row r="142" spans="1:14" ht="15" customHeight="1" x14ac:dyDescent="0.25">
      <c r="A142" s="50">
        <v>2415</v>
      </c>
      <c r="B142" s="51" t="s">
        <v>144</v>
      </c>
      <c r="C142" s="45">
        <v>238</v>
      </c>
      <c r="D142" s="76">
        <v>55.892996652511961</v>
      </c>
      <c r="E142" s="76">
        <v>4.2581363364653972</v>
      </c>
      <c r="F142" s="45">
        <v>95200</v>
      </c>
      <c r="G142" s="45">
        <v>0</v>
      </c>
      <c r="H142" s="45">
        <v>0</v>
      </c>
      <c r="I142" s="83">
        <v>95200</v>
      </c>
      <c r="J142" s="79">
        <v>92116.853932584272</v>
      </c>
      <c r="K142" s="84">
        <f t="shared" si="6"/>
        <v>92117</v>
      </c>
      <c r="L142" s="48">
        <v>87513</v>
      </c>
      <c r="M142" s="74">
        <f t="shared" si="7"/>
        <v>4604</v>
      </c>
      <c r="N142" s="48">
        <f t="shared" si="8"/>
        <v>92117</v>
      </c>
    </row>
    <row r="143" spans="1:14" ht="15" customHeight="1" x14ac:dyDescent="0.25">
      <c r="A143" s="50">
        <v>2420</v>
      </c>
      <c r="B143" s="51" t="s">
        <v>145</v>
      </c>
      <c r="C143" s="45">
        <v>4885</v>
      </c>
      <c r="D143" s="76">
        <v>38.179606292676439</v>
      </c>
      <c r="E143" s="76">
        <v>127.94788826664863</v>
      </c>
      <c r="F143" s="45">
        <v>0</v>
      </c>
      <c r="G143" s="45">
        <v>0</v>
      </c>
      <c r="H143" s="45">
        <v>0</v>
      </c>
      <c r="I143" s="83">
        <v>0</v>
      </c>
      <c r="J143" s="79">
        <v>0</v>
      </c>
      <c r="K143" s="84">
        <f t="shared" si="6"/>
        <v>0</v>
      </c>
      <c r="L143" s="48">
        <v>0</v>
      </c>
      <c r="M143" s="74">
        <f t="shared" si="7"/>
        <v>0</v>
      </c>
      <c r="N143" s="48">
        <f t="shared" si="8"/>
        <v>0</v>
      </c>
    </row>
    <row r="144" spans="1:14" ht="15" customHeight="1" x14ac:dyDescent="0.25">
      <c r="A144" s="50">
        <v>2443</v>
      </c>
      <c r="B144" s="51" t="s">
        <v>148</v>
      </c>
      <c r="C144" s="45">
        <v>1898</v>
      </c>
      <c r="D144" s="76">
        <v>48.954429408579664</v>
      </c>
      <c r="E144" s="76">
        <v>38.770751144070324</v>
      </c>
      <c r="F144" s="45">
        <v>0</v>
      </c>
      <c r="G144" s="45">
        <v>0</v>
      </c>
      <c r="H144" s="45">
        <v>0</v>
      </c>
      <c r="I144" s="83">
        <v>0</v>
      </c>
      <c r="J144" s="79">
        <v>0</v>
      </c>
      <c r="K144" s="84">
        <f t="shared" si="6"/>
        <v>0</v>
      </c>
      <c r="L144" s="48">
        <v>0</v>
      </c>
      <c r="M144" s="74">
        <f t="shared" si="7"/>
        <v>0</v>
      </c>
      <c r="N144" s="48">
        <f t="shared" si="8"/>
        <v>0</v>
      </c>
    </row>
    <row r="145" spans="1:14" ht="15" customHeight="1" x14ac:dyDescent="0.25">
      <c r="A145" s="50">
        <v>2436</v>
      </c>
      <c r="B145" s="51" t="s">
        <v>147</v>
      </c>
      <c r="C145" s="45">
        <v>1498</v>
      </c>
      <c r="D145" s="76">
        <v>181.32976090633747</v>
      </c>
      <c r="E145" s="76">
        <v>8.2611921645546325</v>
      </c>
      <c r="F145" s="45">
        <v>0</v>
      </c>
      <c r="G145" s="45">
        <v>0</v>
      </c>
      <c r="H145" s="45">
        <v>0</v>
      </c>
      <c r="I145" s="83">
        <v>0</v>
      </c>
      <c r="J145" s="79">
        <v>0</v>
      </c>
      <c r="K145" s="84">
        <f t="shared" si="6"/>
        <v>0</v>
      </c>
      <c r="L145" s="48">
        <v>0</v>
      </c>
      <c r="M145" s="74">
        <f t="shared" si="7"/>
        <v>0</v>
      </c>
      <c r="N145" s="48">
        <f t="shared" si="8"/>
        <v>0</v>
      </c>
    </row>
    <row r="146" spans="1:14" ht="15" customHeight="1" x14ac:dyDescent="0.25">
      <c r="A146" s="50">
        <v>2460</v>
      </c>
      <c r="B146" s="51" t="s">
        <v>150</v>
      </c>
      <c r="C146" s="45">
        <v>1145</v>
      </c>
      <c r="D146" s="76">
        <v>9.6076827390486148</v>
      </c>
      <c r="E146" s="76">
        <v>119.17545896331104</v>
      </c>
      <c r="F146" s="45">
        <v>0</v>
      </c>
      <c r="G146" s="45">
        <v>0</v>
      </c>
      <c r="H146" s="45">
        <v>0</v>
      </c>
      <c r="I146" s="83">
        <v>0</v>
      </c>
      <c r="J146" s="79">
        <v>0</v>
      </c>
      <c r="K146" s="84">
        <f t="shared" si="6"/>
        <v>0</v>
      </c>
      <c r="L146" s="48">
        <v>0</v>
      </c>
      <c r="M146" s="74">
        <f t="shared" si="7"/>
        <v>0</v>
      </c>
      <c r="N146" s="48">
        <f t="shared" si="8"/>
        <v>0</v>
      </c>
    </row>
    <row r="147" spans="1:14" ht="15" customHeight="1" x14ac:dyDescent="0.25">
      <c r="A147" s="50">
        <v>2478</v>
      </c>
      <c r="B147" s="51" t="s">
        <v>151</v>
      </c>
      <c r="C147" s="45">
        <v>1747</v>
      </c>
      <c r="D147" s="76">
        <v>612.61068810541508</v>
      </c>
      <c r="E147" s="76">
        <v>2.8517295468723272</v>
      </c>
      <c r="F147" s="45">
        <v>0</v>
      </c>
      <c r="G147" s="45">
        <v>0</v>
      </c>
      <c r="H147" s="45">
        <v>0</v>
      </c>
      <c r="I147" s="83">
        <v>0</v>
      </c>
      <c r="J147" s="79">
        <v>0</v>
      </c>
      <c r="K147" s="84">
        <f t="shared" si="6"/>
        <v>0</v>
      </c>
      <c r="L147" s="48">
        <v>0</v>
      </c>
      <c r="M147" s="74">
        <f t="shared" si="7"/>
        <v>0</v>
      </c>
      <c r="N147" s="48">
        <f t="shared" si="8"/>
        <v>0</v>
      </c>
    </row>
    <row r="148" spans="1:14" ht="15" customHeight="1" x14ac:dyDescent="0.25">
      <c r="A148" s="50">
        <v>2525</v>
      </c>
      <c r="B148" s="51" t="s">
        <v>425</v>
      </c>
      <c r="C148" s="45">
        <v>319</v>
      </c>
      <c r="D148" s="76">
        <v>82.184068162871171</v>
      </c>
      <c r="E148" s="76">
        <v>3.881530899246926</v>
      </c>
      <c r="F148" s="45">
        <v>127600</v>
      </c>
      <c r="G148" s="45">
        <v>0</v>
      </c>
      <c r="H148" s="45">
        <v>0</v>
      </c>
      <c r="I148" s="83">
        <v>127600</v>
      </c>
      <c r="J148" s="79">
        <v>123467.54791804362</v>
      </c>
      <c r="K148" s="84">
        <f t="shared" si="6"/>
        <v>123468</v>
      </c>
      <c r="L148" s="48">
        <v>117297</v>
      </c>
      <c r="M148" s="74">
        <f t="shared" si="7"/>
        <v>6171</v>
      </c>
      <c r="N148" s="48">
        <f t="shared" si="8"/>
        <v>123468</v>
      </c>
    </row>
    <row r="149" spans="1:14" ht="15" customHeight="1" x14ac:dyDescent="0.25">
      <c r="A149" s="50">
        <v>2527</v>
      </c>
      <c r="B149" s="51" t="s">
        <v>154</v>
      </c>
      <c r="C149" s="45">
        <v>311</v>
      </c>
      <c r="D149" s="76">
        <v>72.660375108224969</v>
      </c>
      <c r="E149" s="76">
        <v>4.2801870969806703</v>
      </c>
      <c r="F149" s="45">
        <v>124400</v>
      </c>
      <c r="G149" s="45">
        <v>0</v>
      </c>
      <c r="H149" s="45">
        <v>0</v>
      </c>
      <c r="I149" s="83">
        <v>124400</v>
      </c>
      <c r="J149" s="79">
        <v>120371.18307997356</v>
      </c>
      <c r="K149" s="84">
        <f t="shared" si="6"/>
        <v>120371</v>
      </c>
      <c r="L149" s="48">
        <v>114356</v>
      </c>
      <c r="M149" s="74">
        <f t="shared" si="7"/>
        <v>6015</v>
      </c>
      <c r="N149" s="48">
        <f t="shared" si="8"/>
        <v>120371</v>
      </c>
    </row>
    <row r="150" spans="1:14" ht="15" customHeight="1" x14ac:dyDescent="0.25">
      <c r="A150" s="50">
        <v>2534</v>
      </c>
      <c r="B150" s="51" t="s">
        <v>155</v>
      </c>
      <c r="C150" s="45">
        <v>452</v>
      </c>
      <c r="D150" s="76">
        <v>53.170111630749695</v>
      </c>
      <c r="E150" s="76">
        <v>8.5010165699670335</v>
      </c>
      <c r="F150" s="45">
        <v>180800</v>
      </c>
      <c r="G150" s="45">
        <v>0</v>
      </c>
      <c r="H150" s="45">
        <v>0</v>
      </c>
      <c r="I150" s="83">
        <v>180800</v>
      </c>
      <c r="J150" s="79">
        <v>174944.61335095836</v>
      </c>
      <c r="K150" s="84">
        <f t="shared" si="6"/>
        <v>174945</v>
      </c>
      <c r="L150" s="48">
        <v>166202</v>
      </c>
      <c r="M150" s="74">
        <f t="shared" si="7"/>
        <v>8743</v>
      </c>
      <c r="N150" s="48">
        <f t="shared" si="8"/>
        <v>174945</v>
      </c>
    </row>
    <row r="151" spans="1:14" ht="15" customHeight="1" x14ac:dyDescent="0.25">
      <c r="A151" s="50">
        <v>2541</v>
      </c>
      <c r="B151" s="51" t="s">
        <v>156</v>
      </c>
      <c r="C151" s="45">
        <v>498</v>
      </c>
      <c r="D151" s="76">
        <v>139.60351448685529</v>
      </c>
      <c r="E151" s="76">
        <v>3.5672454366962976</v>
      </c>
      <c r="F151" s="45">
        <v>199200</v>
      </c>
      <c r="G151" s="45">
        <v>0</v>
      </c>
      <c r="H151" s="45">
        <v>0</v>
      </c>
      <c r="I151" s="83">
        <v>199200</v>
      </c>
      <c r="J151" s="79">
        <v>192748.7111698612</v>
      </c>
      <c r="K151" s="84">
        <f t="shared" si="6"/>
        <v>192749</v>
      </c>
      <c r="L151" s="48">
        <v>183116</v>
      </c>
      <c r="M151" s="74">
        <f t="shared" si="7"/>
        <v>9633</v>
      </c>
      <c r="N151" s="48">
        <f t="shared" si="8"/>
        <v>192749</v>
      </c>
    </row>
    <row r="152" spans="1:14" ht="15" customHeight="1" x14ac:dyDescent="0.25">
      <c r="A152" s="50">
        <v>2562</v>
      </c>
      <c r="B152" s="51" t="s">
        <v>157</v>
      </c>
      <c r="C152" s="45">
        <v>4051</v>
      </c>
      <c r="D152" s="76">
        <v>100.48526379157147</v>
      </c>
      <c r="E152" s="76">
        <v>40.314368964614204</v>
      </c>
      <c r="F152" s="45">
        <v>0</v>
      </c>
      <c r="G152" s="45">
        <v>0</v>
      </c>
      <c r="H152" s="45">
        <v>0</v>
      </c>
      <c r="I152" s="83">
        <v>0</v>
      </c>
      <c r="J152" s="79">
        <v>0</v>
      </c>
      <c r="K152" s="84">
        <f t="shared" si="6"/>
        <v>0</v>
      </c>
      <c r="L152" s="48">
        <v>0</v>
      </c>
      <c r="M152" s="74">
        <f t="shared" si="7"/>
        <v>0</v>
      </c>
      <c r="N152" s="48">
        <f t="shared" si="8"/>
        <v>0</v>
      </c>
    </row>
    <row r="153" spans="1:14" ht="15" customHeight="1" x14ac:dyDescent="0.25">
      <c r="A153" s="50">
        <v>2570</v>
      </c>
      <c r="B153" s="51" t="s">
        <v>875</v>
      </c>
      <c r="C153" s="45">
        <v>495</v>
      </c>
      <c r="D153" s="76">
        <v>26.110965552040799</v>
      </c>
      <c r="E153" s="76">
        <v>18.957552489333793</v>
      </c>
      <c r="F153" s="45">
        <v>0</v>
      </c>
      <c r="G153" s="45">
        <v>0</v>
      </c>
      <c r="H153" s="45">
        <v>0</v>
      </c>
      <c r="I153" s="83">
        <v>0</v>
      </c>
      <c r="J153" s="79">
        <v>0</v>
      </c>
      <c r="K153" s="84">
        <f t="shared" si="6"/>
        <v>0</v>
      </c>
      <c r="L153" s="48">
        <v>0</v>
      </c>
      <c r="M153" s="74">
        <f t="shared" si="7"/>
        <v>0</v>
      </c>
      <c r="N153" s="48">
        <f t="shared" si="8"/>
        <v>0</v>
      </c>
    </row>
    <row r="154" spans="1:14" ht="15" customHeight="1" x14ac:dyDescent="0.25">
      <c r="A154" s="50">
        <v>2576</v>
      </c>
      <c r="B154" s="51" t="s">
        <v>158</v>
      </c>
      <c r="C154" s="45">
        <v>798</v>
      </c>
      <c r="D154" s="76">
        <v>52.473105006739161</v>
      </c>
      <c r="E154" s="76">
        <v>15.207790731985696</v>
      </c>
      <c r="F154" s="45">
        <v>0</v>
      </c>
      <c r="G154" s="45">
        <v>0</v>
      </c>
      <c r="H154" s="45">
        <v>0</v>
      </c>
      <c r="I154" s="83">
        <v>0</v>
      </c>
      <c r="J154" s="79">
        <v>0</v>
      </c>
      <c r="K154" s="84">
        <f t="shared" si="6"/>
        <v>0</v>
      </c>
      <c r="L154" s="48">
        <v>0</v>
      </c>
      <c r="M154" s="74">
        <f t="shared" si="7"/>
        <v>0</v>
      </c>
      <c r="N154" s="48">
        <f t="shared" si="8"/>
        <v>0</v>
      </c>
    </row>
    <row r="155" spans="1:14" ht="15" customHeight="1" x14ac:dyDescent="0.25">
      <c r="A155" s="50">
        <v>2583</v>
      </c>
      <c r="B155" s="51" t="s">
        <v>159</v>
      </c>
      <c r="C155" s="45">
        <v>3954</v>
      </c>
      <c r="D155" s="76">
        <v>109.69825987442653</v>
      </c>
      <c r="E155" s="76">
        <v>36.044327453564087</v>
      </c>
      <c r="F155" s="45">
        <v>0</v>
      </c>
      <c r="G155" s="45">
        <v>0</v>
      </c>
      <c r="H155" s="45">
        <v>0</v>
      </c>
      <c r="I155" s="83">
        <v>0</v>
      </c>
      <c r="J155" s="79">
        <v>0</v>
      </c>
      <c r="K155" s="84">
        <f t="shared" si="6"/>
        <v>0</v>
      </c>
      <c r="L155" s="48">
        <v>0</v>
      </c>
      <c r="M155" s="74">
        <f t="shared" si="7"/>
        <v>0</v>
      </c>
      <c r="N155" s="48">
        <f t="shared" si="8"/>
        <v>0</v>
      </c>
    </row>
    <row r="156" spans="1:14" ht="15" customHeight="1" x14ac:dyDescent="0.25">
      <c r="A156" s="50">
        <v>2605</v>
      </c>
      <c r="B156" s="51" t="s">
        <v>161</v>
      </c>
      <c r="C156" s="45">
        <v>796</v>
      </c>
      <c r="D156" s="76">
        <v>51.761433013132304</v>
      </c>
      <c r="E156" s="76">
        <v>15.37824503038871</v>
      </c>
      <c r="F156" s="45">
        <v>0</v>
      </c>
      <c r="G156" s="45">
        <v>0</v>
      </c>
      <c r="H156" s="45">
        <v>0</v>
      </c>
      <c r="I156" s="83">
        <v>0</v>
      </c>
      <c r="J156" s="79">
        <v>0</v>
      </c>
      <c r="K156" s="84">
        <f t="shared" si="6"/>
        <v>0</v>
      </c>
      <c r="L156" s="48">
        <v>0</v>
      </c>
      <c r="M156" s="74">
        <f t="shared" si="7"/>
        <v>0</v>
      </c>
      <c r="N156" s="48">
        <f t="shared" si="8"/>
        <v>0</v>
      </c>
    </row>
    <row r="157" spans="1:14" ht="15" customHeight="1" x14ac:dyDescent="0.25">
      <c r="A157" s="50">
        <v>2604</v>
      </c>
      <c r="B157" s="51" t="s">
        <v>160</v>
      </c>
      <c r="C157" s="45">
        <v>5482</v>
      </c>
      <c r="D157" s="76">
        <v>54.994600315648803</v>
      </c>
      <c r="E157" s="76">
        <v>99.682513711079523</v>
      </c>
      <c r="F157" s="45">
        <v>0</v>
      </c>
      <c r="G157" s="45">
        <v>0</v>
      </c>
      <c r="H157" s="45">
        <v>0</v>
      </c>
      <c r="I157" s="83">
        <v>0</v>
      </c>
      <c r="J157" s="79">
        <v>0</v>
      </c>
      <c r="K157" s="84">
        <f t="shared" si="6"/>
        <v>0</v>
      </c>
      <c r="L157" s="48">
        <v>0</v>
      </c>
      <c r="M157" s="74">
        <f t="shared" si="7"/>
        <v>0</v>
      </c>
      <c r="N157" s="48">
        <f t="shared" si="8"/>
        <v>0</v>
      </c>
    </row>
    <row r="158" spans="1:14" ht="15" customHeight="1" x14ac:dyDescent="0.25">
      <c r="A158" s="50">
        <v>2611</v>
      </c>
      <c r="B158" s="51" t="s">
        <v>162</v>
      </c>
      <c r="C158" s="45">
        <v>5360</v>
      </c>
      <c r="D158" s="76">
        <v>66.652151845115057</v>
      </c>
      <c r="E158" s="76">
        <v>80.417508686823211</v>
      </c>
      <c r="F158" s="45">
        <v>0</v>
      </c>
      <c r="G158" s="45">
        <v>0</v>
      </c>
      <c r="H158" s="45">
        <v>0</v>
      </c>
      <c r="I158" s="83">
        <v>0</v>
      </c>
      <c r="J158" s="79">
        <v>0</v>
      </c>
      <c r="K158" s="84">
        <f t="shared" si="6"/>
        <v>0</v>
      </c>
      <c r="L158" s="48">
        <v>0</v>
      </c>
      <c r="M158" s="74">
        <f t="shared" si="7"/>
        <v>0</v>
      </c>
      <c r="N158" s="48">
        <f t="shared" si="8"/>
        <v>0</v>
      </c>
    </row>
    <row r="159" spans="1:14" ht="15" customHeight="1" x14ac:dyDescent="0.25">
      <c r="A159" s="50">
        <v>2618</v>
      </c>
      <c r="B159" s="51" t="s">
        <v>163</v>
      </c>
      <c r="C159" s="45">
        <v>501</v>
      </c>
      <c r="D159" s="76">
        <v>480.52431594083595</v>
      </c>
      <c r="E159" s="76">
        <v>1.0426111299260141</v>
      </c>
      <c r="F159" s="45">
        <v>200400</v>
      </c>
      <c r="G159" s="45">
        <v>0</v>
      </c>
      <c r="H159" s="45">
        <v>0</v>
      </c>
      <c r="I159" s="83">
        <v>200400</v>
      </c>
      <c r="J159" s="79">
        <v>193909.84798413748</v>
      </c>
      <c r="K159" s="84">
        <f t="shared" si="6"/>
        <v>193910</v>
      </c>
      <c r="L159" s="48">
        <v>184219</v>
      </c>
      <c r="M159" s="74">
        <f t="shared" si="7"/>
        <v>9691</v>
      </c>
      <c r="N159" s="48">
        <f t="shared" si="8"/>
        <v>193910</v>
      </c>
    </row>
    <row r="160" spans="1:14" ht="15" customHeight="1" x14ac:dyDescent="0.25">
      <c r="A160" s="50">
        <v>2625</v>
      </c>
      <c r="B160" s="51" t="s">
        <v>164</v>
      </c>
      <c r="C160" s="45">
        <v>385</v>
      </c>
      <c r="D160" s="76">
        <v>51.40226542097588</v>
      </c>
      <c r="E160" s="76">
        <v>7.4899422592937288</v>
      </c>
      <c r="F160" s="45">
        <v>154000</v>
      </c>
      <c r="G160" s="45">
        <v>0</v>
      </c>
      <c r="H160" s="45">
        <v>0</v>
      </c>
      <c r="I160" s="83">
        <v>154000</v>
      </c>
      <c r="J160" s="79">
        <v>149012.55783212162</v>
      </c>
      <c r="K160" s="84">
        <f t="shared" si="6"/>
        <v>149013</v>
      </c>
      <c r="L160" s="48">
        <v>141566</v>
      </c>
      <c r="M160" s="74">
        <f t="shared" si="7"/>
        <v>7447</v>
      </c>
      <c r="N160" s="48">
        <f t="shared" si="8"/>
        <v>149013</v>
      </c>
    </row>
    <row r="161" spans="1:14" ht="15" customHeight="1" x14ac:dyDescent="0.25">
      <c r="A161" s="50">
        <v>2632</v>
      </c>
      <c r="B161" s="51" t="s">
        <v>165</v>
      </c>
      <c r="C161" s="45">
        <v>473</v>
      </c>
      <c r="D161" s="76">
        <v>94.154461752288356</v>
      </c>
      <c r="E161" s="76">
        <v>5.0236599646697471</v>
      </c>
      <c r="F161" s="45">
        <v>189200</v>
      </c>
      <c r="G161" s="45">
        <v>0</v>
      </c>
      <c r="H161" s="45">
        <v>0</v>
      </c>
      <c r="I161" s="83">
        <v>189200</v>
      </c>
      <c r="J161" s="79">
        <v>183072.57105089226</v>
      </c>
      <c r="K161" s="84">
        <f t="shared" si="6"/>
        <v>183073</v>
      </c>
      <c r="L161" s="48">
        <v>173924</v>
      </c>
      <c r="M161" s="74">
        <f t="shared" si="7"/>
        <v>9149</v>
      </c>
      <c r="N161" s="48">
        <f t="shared" si="8"/>
        <v>183073</v>
      </c>
    </row>
    <row r="162" spans="1:14" ht="15" customHeight="1" x14ac:dyDescent="0.25">
      <c r="A162" s="50">
        <v>2639</v>
      </c>
      <c r="B162" s="51" t="s">
        <v>166</v>
      </c>
      <c r="C162" s="45">
        <v>638</v>
      </c>
      <c r="D162" s="76">
        <v>133.52875766986634</v>
      </c>
      <c r="E162" s="76">
        <v>4.7779969733364673</v>
      </c>
      <c r="F162" s="45">
        <v>255200</v>
      </c>
      <c r="G162" s="45">
        <v>0</v>
      </c>
      <c r="H162" s="45">
        <v>0</v>
      </c>
      <c r="I162" s="83">
        <v>255200</v>
      </c>
      <c r="J162" s="79">
        <v>246935.09583608725</v>
      </c>
      <c r="K162" s="84">
        <f t="shared" si="6"/>
        <v>246935</v>
      </c>
      <c r="L162" s="48">
        <v>234595</v>
      </c>
      <c r="M162" s="74">
        <f t="shared" si="7"/>
        <v>12340</v>
      </c>
      <c r="N162" s="48">
        <f t="shared" si="8"/>
        <v>246935</v>
      </c>
    </row>
    <row r="163" spans="1:14" ht="15" customHeight="1" x14ac:dyDescent="0.25">
      <c r="A163" s="50">
        <v>2646</v>
      </c>
      <c r="B163" s="51" t="s">
        <v>167</v>
      </c>
      <c r="C163" s="45">
        <v>702</v>
      </c>
      <c r="D163" s="76">
        <v>165.29769964294218</v>
      </c>
      <c r="E163" s="76">
        <v>4.2468830571531413</v>
      </c>
      <c r="F163" s="45">
        <v>280800</v>
      </c>
      <c r="G163" s="45">
        <v>0</v>
      </c>
      <c r="H163" s="45">
        <v>0</v>
      </c>
      <c r="I163" s="83">
        <v>280800</v>
      </c>
      <c r="J163" s="79">
        <v>271706.01454064774</v>
      </c>
      <c r="K163" s="84">
        <f t="shared" si="6"/>
        <v>271706</v>
      </c>
      <c r="L163" s="48">
        <v>258128</v>
      </c>
      <c r="M163" s="74">
        <f t="shared" si="7"/>
        <v>13578</v>
      </c>
      <c r="N163" s="48">
        <f t="shared" si="8"/>
        <v>271706</v>
      </c>
    </row>
    <row r="164" spans="1:14" ht="15" customHeight="1" x14ac:dyDescent="0.25">
      <c r="A164" s="50">
        <v>2660</v>
      </c>
      <c r="B164" s="51" t="s">
        <v>168</v>
      </c>
      <c r="C164" s="45">
        <v>294</v>
      </c>
      <c r="D164" s="76">
        <v>87.240908982467744</v>
      </c>
      <c r="E164" s="76">
        <v>3.3699786422340385</v>
      </c>
      <c r="F164" s="45">
        <v>117600</v>
      </c>
      <c r="G164" s="45">
        <v>0</v>
      </c>
      <c r="H164" s="45">
        <v>0</v>
      </c>
      <c r="I164" s="83">
        <v>117600</v>
      </c>
      <c r="J164" s="79">
        <v>113791.40779907469</v>
      </c>
      <c r="K164" s="84">
        <f t="shared" si="6"/>
        <v>113791</v>
      </c>
      <c r="L164" s="48">
        <v>108105</v>
      </c>
      <c r="M164" s="74">
        <f t="shared" si="7"/>
        <v>5686</v>
      </c>
      <c r="N164" s="48">
        <f t="shared" si="8"/>
        <v>113791</v>
      </c>
    </row>
    <row r="165" spans="1:14" ht="15" customHeight="1" x14ac:dyDescent="0.25">
      <c r="A165" s="50">
        <v>2695</v>
      </c>
      <c r="B165" s="51" t="s">
        <v>169</v>
      </c>
      <c r="C165" s="45">
        <v>9088</v>
      </c>
      <c r="D165" s="76">
        <v>85.151499191596685</v>
      </c>
      <c r="E165" s="76">
        <v>106.72742213911442</v>
      </c>
      <c r="F165" s="45">
        <v>0</v>
      </c>
      <c r="G165" s="45">
        <v>0</v>
      </c>
      <c r="H165" s="45">
        <v>0</v>
      </c>
      <c r="I165" s="83">
        <v>0</v>
      </c>
      <c r="J165" s="79">
        <v>0</v>
      </c>
      <c r="K165" s="84">
        <f t="shared" si="6"/>
        <v>0</v>
      </c>
      <c r="L165" s="48">
        <v>0</v>
      </c>
      <c r="M165" s="74">
        <f t="shared" si="7"/>
        <v>0</v>
      </c>
      <c r="N165" s="48">
        <f t="shared" si="8"/>
        <v>0</v>
      </c>
    </row>
    <row r="166" spans="1:14" ht="15" customHeight="1" x14ac:dyDescent="0.25">
      <c r="A166" s="50">
        <v>2702</v>
      </c>
      <c r="B166" s="51" t="s">
        <v>170</v>
      </c>
      <c r="C166" s="45">
        <v>1747</v>
      </c>
      <c r="D166" s="76">
        <v>106.0035659782245</v>
      </c>
      <c r="E166" s="76">
        <v>16.480577647348891</v>
      </c>
      <c r="F166" s="45">
        <v>0</v>
      </c>
      <c r="G166" s="45">
        <v>0</v>
      </c>
      <c r="H166" s="45">
        <v>0</v>
      </c>
      <c r="I166" s="83">
        <v>0</v>
      </c>
      <c r="J166" s="79">
        <v>0</v>
      </c>
      <c r="K166" s="84">
        <f t="shared" si="6"/>
        <v>0</v>
      </c>
      <c r="L166" s="48">
        <v>0</v>
      </c>
      <c r="M166" s="74">
        <f t="shared" si="7"/>
        <v>0</v>
      </c>
      <c r="N166" s="48">
        <f t="shared" si="8"/>
        <v>0</v>
      </c>
    </row>
    <row r="167" spans="1:14" ht="15" customHeight="1" x14ac:dyDescent="0.25">
      <c r="A167" s="50">
        <v>2730</v>
      </c>
      <c r="B167" s="51" t="s">
        <v>171</v>
      </c>
      <c r="C167" s="45">
        <v>668</v>
      </c>
      <c r="D167" s="76">
        <v>42.575502629996087</v>
      </c>
      <c r="E167" s="76">
        <v>15.689773666450344</v>
      </c>
      <c r="F167" s="45">
        <v>0</v>
      </c>
      <c r="G167" s="45">
        <v>0</v>
      </c>
      <c r="H167" s="45">
        <v>0</v>
      </c>
      <c r="I167" s="83">
        <v>0</v>
      </c>
      <c r="J167" s="79">
        <v>0</v>
      </c>
      <c r="K167" s="84">
        <f t="shared" si="6"/>
        <v>0</v>
      </c>
      <c r="L167" s="48">
        <v>0</v>
      </c>
      <c r="M167" s="74">
        <f t="shared" si="7"/>
        <v>0</v>
      </c>
      <c r="N167" s="48">
        <f t="shared" si="8"/>
        <v>0</v>
      </c>
    </row>
    <row r="168" spans="1:14" ht="15" customHeight="1" x14ac:dyDescent="0.25">
      <c r="A168" s="50">
        <v>2737</v>
      </c>
      <c r="B168" s="51" t="s">
        <v>172</v>
      </c>
      <c r="C168" s="45">
        <v>228</v>
      </c>
      <c r="D168" s="76">
        <v>57.067355378928553</v>
      </c>
      <c r="E168" s="76">
        <v>3.9952788855568082</v>
      </c>
      <c r="F168" s="45">
        <v>91200</v>
      </c>
      <c r="G168" s="45">
        <v>0</v>
      </c>
      <c r="H168" s="45">
        <v>0</v>
      </c>
      <c r="I168" s="83">
        <v>91200</v>
      </c>
      <c r="J168" s="79">
        <v>88246.397884996695</v>
      </c>
      <c r="K168" s="84">
        <f t="shared" si="6"/>
        <v>88246</v>
      </c>
      <c r="L168" s="48">
        <v>83837</v>
      </c>
      <c r="M168" s="74">
        <f t="shared" si="7"/>
        <v>4409</v>
      </c>
      <c r="N168" s="48">
        <f t="shared" si="8"/>
        <v>88246</v>
      </c>
    </row>
    <row r="169" spans="1:14" ht="15" customHeight="1" x14ac:dyDescent="0.25">
      <c r="A169" s="50">
        <v>2758</v>
      </c>
      <c r="B169" s="51" t="s">
        <v>174</v>
      </c>
      <c r="C169" s="45">
        <v>4665</v>
      </c>
      <c r="D169" s="76">
        <v>69.576227327015218</v>
      </c>
      <c r="E169" s="76">
        <v>67.048763338000981</v>
      </c>
      <c r="F169" s="45">
        <v>0</v>
      </c>
      <c r="G169" s="45">
        <v>0</v>
      </c>
      <c r="H169" s="45">
        <v>0</v>
      </c>
      <c r="I169" s="83">
        <v>0</v>
      </c>
      <c r="J169" s="79">
        <v>0</v>
      </c>
      <c r="K169" s="84">
        <f t="shared" si="6"/>
        <v>0</v>
      </c>
      <c r="L169" s="48">
        <v>0</v>
      </c>
      <c r="M169" s="74">
        <f t="shared" si="7"/>
        <v>0</v>
      </c>
      <c r="N169" s="48">
        <f t="shared" si="8"/>
        <v>0</v>
      </c>
    </row>
    <row r="170" spans="1:14" ht="15" customHeight="1" x14ac:dyDescent="0.25">
      <c r="A170" s="50">
        <v>2793</v>
      </c>
      <c r="B170" s="51" t="s">
        <v>175</v>
      </c>
      <c r="C170" s="45">
        <v>19670</v>
      </c>
      <c r="D170" s="76">
        <v>85.738881264937461</v>
      </c>
      <c r="E170" s="76">
        <v>229.41750241898666</v>
      </c>
      <c r="F170" s="45">
        <v>0</v>
      </c>
      <c r="G170" s="45">
        <v>0</v>
      </c>
      <c r="H170" s="45">
        <v>0</v>
      </c>
      <c r="I170" s="83">
        <v>0</v>
      </c>
      <c r="J170" s="79">
        <v>0</v>
      </c>
      <c r="K170" s="84">
        <f t="shared" si="6"/>
        <v>0</v>
      </c>
      <c r="L170" s="48">
        <v>0</v>
      </c>
      <c r="M170" s="74">
        <f t="shared" si="7"/>
        <v>0</v>
      </c>
      <c r="N170" s="48">
        <f t="shared" si="8"/>
        <v>0</v>
      </c>
    </row>
    <row r="171" spans="1:14" ht="15" customHeight="1" x14ac:dyDescent="0.25">
      <c r="A171" s="50">
        <v>1376</v>
      </c>
      <c r="B171" s="51" t="s">
        <v>84</v>
      </c>
      <c r="C171" s="45">
        <v>3351</v>
      </c>
      <c r="D171" s="76">
        <v>82.295772681963371</v>
      </c>
      <c r="E171" s="76">
        <v>40.718980948755743</v>
      </c>
      <c r="F171" s="45">
        <v>0</v>
      </c>
      <c r="G171" s="45">
        <v>0</v>
      </c>
      <c r="H171" s="45">
        <v>0</v>
      </c>
      <c r="I171" s="83">
        <v>0</v>
      </c>
      <c r="J171" s="79">
        <v>0</v>
      </c>
      <c r="K171" s="84">
        <f t="shared" si="6"/>
        <v>0</v>
      </c>
      <c r="L171" s="48">
        <v>0</v>
      </c>
      <c r="M171" s="74">
        <f t="shared" si="7"/>
        <v>0</v>
      </c>
      <c r="N171" s="48">
        <f t="shared" si="8"/>
        <v>0</v>
      </c>
    </row>
    <row r="172" spans="1:14" ht="15" customHeight="1" x14ac:dyDescent="0.25">
      <c r="A172" s="50">
        <v>2800</v>
      </c>
      <c r="B172" s="51" t="s">
        <v>176</v>
      </c>
      <c r="C172" s="45">
        <v>1808</v>
      </c>
      <c r="D172" s="76">
        <v>141.21311299064007</v>
      </c>
      <c r="E172" s="76">
        <v>12.803343554361261</v>
      </c>
      <c r="F172" s="45">
        <v>0</v>
      </c>
      <c r="G172" s="45">
        <v>0</v>
      </c>
      <c r="H172" s="45">
        <v>0</v>
      </c>
      <c r="I172" s="83">
        <v>0</v>
      </c>
      <c r="J172" s="79">
        <v>0</v>
      </c>
      <c r="K172" s="84">
        <f t="shared" si="6"/>
        <v>0</v>
      </c>
      <c r="L172" s="48">
        <v>0</v>
      </c>
      <c r="M172" s="74">
        <f t="shared" si="7"/>
        <v>0</v>
      </c>
      <c r="N172" s="48">
        <f t="shared" si="8"/>
        <v>0</v>
      </c>
    </row>
    <row r="173" spans="1:14" ht="15" customHeight="1" x14ac:dyDescent="0.25">
      <c r="A173" s="50">
        <v>2814</v>
      </c>
      <c r="B173" s="51" t="s">
        <v>177</v>
      </c>
      <c r="C173" s="45">
        <v>942</v>
      </c>
      <c r="D173" s="76">
        <v>129.17368834162241</v>
      </c>
      <c r="E173" s="76">
        <v>7.2925067952593894</v>
      </c>
      <c r="F173" s="45">
        <v>0</v>
      </c>
      <c r="G173" s="45">
        <v>94200</v>
      </c>
      <c r="H173" s="45">
        <v>0</v>
      </c>
      <c r="I173" s="83">
        <v>94200</v>
      </c>
      <c r="J173" s="79">
        <v>91149.239920687367</v>
      </c>
      <c r="K173" s="84">
        <f t="shared" si="6"/>
        <v>91149</v>
      </c>
      <c r="L173" s="48">
        <v>86594</v>
      </c>
      <c r="M173" s="74">
        <f t="shared" si="7"/>
        <v>4555</v>
      </c>
      <c r="N173" s="48">
        <f t="shared" si="8"/>
        <v>91149</v>
      </c>
    </row>
    <row r="174" spans="1:14" ht="15" customHeight="1" x14ac:dyDescent="0.25">
      <c r="A174" s="50">
        <v>5960</v>
      </c>
      <c r="B174" s="51" t="s">
        <v>372</v>
      </c>
      <c r="C174" s="45">
        <v>429</v>
      </c>
      <c r="D174" s="76">
        <v>148.25760222139411</v>
      </c>
      <c r="E174" s="76">
        <v>2.8936121559511756</v>
      </c>
      <c r="F174" s="45">
        <v>171600</v>
      </c>
      <c r="G174" s="45">
        <v>0</v>
      </c>
      <c r="H174" s="45">
        <v>0</v>
      </c>
      <c r="I174" s="83">
        <v>171600</v>
      </c>
      <c r="J174" s="79">
        <v>166042.56444150693</v>
      </c>
      <c r="K174" s="84">
        <f t="shared" si="6"/>
        <v>166043</v>
      </c>
      <c r="L174" s="48">
        <v>157745</v>
      </c>
      <c r="M174" s="74">
        <f t="shared" si="7"/>
        <v>8298</v>
      </c>
      <c r="N174" s="48">
        <f t="shared" si="8"/>
        <v>166043</v>
      </c>
    </row>
    <row r="175" spans="1:14" ht="15" customHeight="1" x14ac:dyDescent="0.25">
      <c r="A175" s="50">
        <v>2828</v>
      </c>
      <c r="B175" s="51" t="s">
        <v>178</v>
      </c>
      <c r="C175" s="45">
        <v>1201</v>
      </c>
      <c r="D175" s="76">
        <v>108.92045089759547</v>
      </c>
      <c r="E175" s="76">
        <v>11.02639577877944</v>
      </c>
      <c r="F175" s="45">
        <v>0</v>
      </c>
      <c r="G175" s="45">
        <v>0</v>
      </c>
      <c r="H175" s="45">
        <v>0</v>
      </c>
      <c r="I175" s="83">
        <v>0</v>
      </c>
      <c r="J175" s="79">
        <v>0</v>
      </c>
      <c r="K175" s="84">
        <f t="shared" si="6"/>
        <v>0</v>
      </c>
      <c r="L175" s="48">
        <v>0</v>
      </c>
      <c r="M175" s="74">
        <f t="shared" si="7"/>
        <v>0</v>
      </c>
      <c r="N175" s="48">
        <f t="shared" si="8"/>
        <v>0</v>
      </c>
    </row>
    <row r="176" spans="1:14" ht="15" customHeight="1" x14ac:dyDescent="0.25">
      <c r="A176" s="50">
        <v>2835</v>
      </c>
      <c r="B176" s="51" t="s">
        <v>179</v>
      </c>
      <c r="C176" s="45">
        <v>4714</v>
      </c>
      <c r="D176" s="76">
        <v>13.40203863041612</v>
      </c>
      <c r="E176" s="76">
        <v>351.73753262444035</v>
      </c>
      <c r="F176" s="45">
        <v>0</v>
      </c>
      <c r="G176" s="45">
        <v>0</v>
      </c>
      <c r="H176" s="45">
        <v>0</v>
      </c>
      <c r="I176" s="83">
        <v>0</v>
      </c>
      <c r="J176" s="79">
        <v>0</v>
      </c>
      <c r="K176" s="84">
        <f t="shared" si="6"/>
        <v>0</v>
      </c>
      <c r="L176" s="48">
        <v>0</v>
      </c>
      <c r="M176" s="74">
        <f t="shared" si="7"/>
        <v>0</v>
      </c>
      <c r="N176" s="48">
        <f t="shared" si="8"/>
        <v>0</v>
      </c>
    </row>
    <row r="177" spans="1:14" ht="15" customHeight="1" x14ac:dyDescent="0.25">
      <c r="A177" s="50">
        <v>2842</v>
      </c>
      <c r="B177" s="51" t="s">
        <v>180</v>
      </c>
      <c r="C177" s="45">
        <v>466</v>
      </c>
      <c r="D177" s="76">
        <v>10.690808622015478</v>
      </c>
      <c r="E177" s="76">
        <v>43.588845004705327</v>
      </c>
      <c r="F177" s="45">
        <v>0</v>
      </c>
      <c r="G177" s="45">
        <v>0</v>
      </c>
      <c r="H177" s="45">
        <v>0</v>
      </c>
      <c r="I177" s="83">
        <v>0</v>
      </c>
      <c r="J177" s="79">
        <v>0</v>
      </c>
      <c r="K177" s="84">
        <f t="shared" si="6"/>
        <v>0</v>
      </c>
      <c r="L177" s="48">
        <v>0</v>
      </c>
      <c r="M177" s="74">
        <f t="shared" si="7"/>
        <v>0</v>
      </c>
      <c r="N177" s="48">
        <f t="shared" si="8"/>
        <v>0</v>
      </c>
    </row>
    <row r="178" spans="1:14" ht="15" customHeight="1" x14ac:dyDescent="0.25">
      <c r="A178" s="50">
        <v>1848</v>
      </c>
      <c r="B178" s="51" t="s">
        <v>111</v>
      </c>
      <c r="C178" s="45">
        <v>568</v>
      </c>
      <c r="D178" s="76">
        <v>127.73500234026893</v>
      </c>
      <c r="E178" s="76">
        <v>4.4467059896936005</v>
      </c>
      <c r="F178" s="45">
        <v>227200</v>
      </c>
      <c r="G178" s="45">
        <v>0</v>
      </c>
      <c r="H178" s="45">
        <v>0</v>
      </c>
      <c r="I178" s="83">
        <v>227200</v>
      </c>
      <c r="J178" s="79">
        <v>219841.90350297422</v>
      </c>
      <c r="K178" s="84">
        <f t="shared" si="6"/>
        <v>219842</v>
      </c>
      <c r="L178" s="48">
        <v>208856</v>
      </c>
      <c r="M178" s="74">
        <f t="shared" si="7"/>
        <v>10986</v>
      </c>
      <c r="N178" s="48">
        <f t="shared" si="8"/>
        <v>219842</v>
      </c>
    </row>
    <row r="179" spans="1:14" ht="15" customHeight="1" x14ac:dyDescent="0.25">
      <c r="A179" s="50">
        <v>2849</v>
      </c>
      <c r="B179" s="51" t="s">
        <v>181</v>
      </c>
      <c r="C179" s="45">
        <v>6167</v>
      </c>
      <c r="D179" s="76">
        <v>96.314198143134078</v>
      </c>
      <c r="E179" s="76">
        <v>64.030019653334207</v>
      </c>
      <c r="F179" s="45">
        <v>0</v>
      </c>
      <c r="G179" s="45">
        <v>0</v>
      </c>
      <c r="H179" s="45">
        <v>0</v>
      </c>
      <c r="I179" s="83">
        <v>0</v>
      </c>
      <c r="J179" s="79">
        <v>0</v>
      </c>
      <c r="K179" s="84">
        <f t="shared" si="6"/>
        <v>0</v>
      </c>
      <c r="L179" s="48">
        <v>0</v>
      </c>
      <c r="M179" s="74">
        <f t="shared" si="7"/>
        <v>0</v>
      </c>
      <c r="N179" s="48">
        <f t="shared" si="8"/>
        <v>0</v>
      </c>
    </row>
    <row r="180" spans="1:14" ht="15" customHeight="1" x14ac:dyDescent="0.25">
      <c r="A180" s="50">
        <v>2856</v>
      </c>
      <c r="B180" s="51" t="s">
        <v>182</v>
      </c>
      <c r="C180" s="45">
        <v>749</v>
      </c>
      <c r="D180" s="76">
        <v>109.38090345876422</v>
      </c>
      <c r="E180" s="76">
        <v>6.8476304027088908</v>
      </c>
      <c r="F180" s="45">
        <v>0</v>
      </c>
      <c r="G180" s="45">
        <v>74900</v>
      </c>
      <c r="H180" s="45">
        <v>0</v>
      </c>
      <c r="I180" s="83">
        <v>74900</v>
      </c>
      <c r="J180" s="79">
        <v>72474.289491077332</v>
      </c>
      <c r="K180" s="84">
        <f t="shared" si="6"/>
        <v>72474</v>
      </c>
      <c r="L180" s="48">
        <v>68852</v>
      </c>
      <c r="M180" s="74">
        <f t="shared" si="7"/>
        <v>3622</v>
      </c>
      <c r="N180" s="48">
        <f t="shared" si="8"/>
        <v>72474</v>
      </c>
    </row>
    <row r="181" spans="1:14" ht="15" customHeight="1" x14ac:dyDescent="0.25">
      <c r="A181" s="50">
        <v>2863</v>
      </c>
      <c r="B181" s="51" t="s">
        <v>183</v>
      </c>
      <c r="C181" s="45">
        <v>250</v>
      </c>
      <c r="D181" s="76">
        <v>71.041746075750325</v>
      </c>
      <c r="E181" s="76">
        <v>3.5190576500390383</v>
      </c>
      <c r="F181" s="45">
        <v>100000</v>
      </c>
      <c r="G181" s="45">
        <v>0</v>
      </c>
      <c r="H181" s="45">
        <v>0</v>
      </c>
      <c r="I181" s="83">
        <v>100000</v>
      </c>
      <c r="J181" s="79">
        <v>96761.40118968935</v>
      </c>
      <c r="K181" s="84">
        <f t="shared" si="6"/>
        <v>96761</v>
      </c>
      <c r="L181" s="48">
        <v>91926</v>
      </c>
      <c r="M181" s="74">
        <f t="shared" si="7"/>
        <v>4835</v>
      </c>
      <c r="N181" s="48">
        <f t="shared" si="8"/>
        <v>96761</v>
      </c>
    </row>
    <row r="182" spans="1:14" ht="15" customHeight="1" x14ac:dyDescent="0.25">
      <c r="A182" s="50">
        <v>3862</v>
      </c>
      <c r="B182" s="51" t="s">
        <v>245</v>
      </c>
      <c r="C182" s="45">
        <v>358</v>
      </c>
      <c r="D182" s="76">
        <v>8.9147480235991168</v>
      </c>
      <c r="E182" s="76">
        <v>40.158173742241793</v>
      </c>
      <c r="F182" s="45">
        <v>0</v>
      </c>
      <c r="G182" s="45">
        <v>0</v>
      </c>
      <c r="H182" s="45">
        <v>0</v>
      </c>
      <c r="I182" s="83">
        <v>0</v>
      </c>
      <c r="J182" s="79">
        <v>0</v>
      </c>
      <c r="K182" s="84">
        <f t="shared" si="6"/>
        <v>0</v>
      </c>
      <c r="L182" s="48">
        <v>0</v>
      </c>
      <c r="M182" s="74">
        <f t="shared" si="7"/>
        <v>0</v>
      </c>
      <c r="N182" s="48">
        <f t="shared" si="8"/>
        <v>0</v>
      </c>
    </row>
    <row r="183" spans="1:14" ht="15" customHeight="1" x14ac:dyDescent="0.25">
      <c r="A183" s="50">
        <v>2885</v>
      </c>
      <c r="B183" s="51" t="s">
        <v>185</v>
      </c>
      <c r="C183" s="45">
        <v>1820</v>
      </c>
      <c r="D183" s="76">
        <v>56.017391343844658</v>
      </c>
      <c r="E183" s="76">
        <v>32.489909942941075</v>
      </c>
      <c r="F183" s="45">
        <v>0</v>
      </c>
      <c r="G183" s="45">
        <v>0</v>
      </c>
      <c r="H183" s="45">
        <v>0</v>
      </c>
      <c r="I183" s="83">
        <v>0</v>
      </c>
      <c r="J183" s="79">
        <v>0</v>
      </c>
      <c r="K183" s="84">
        <f t="shared" si="6"/>
        <v>0</v>
      </c>
      <c r="L183" s="48">
        <v>0</v>
      </c>
      <c r="M183" s="74">
        <f t="shared" si="7"/>
        <v>0</v>
      </c>
      <c r="N183" s="48">
        <f t="shared" si="8"/>
        <v>0</v>
      </c>
    </row>
    <row r="184" spans="1:14" ht="15" customHeight="1" x14ac:dyDescent="0.25">
      <c r="A184" s="50">
        <v>2884</v>
      </c>
      <c r="B184" s="51" t="s">
        <v>184</v>
      </c>
      <c r="C184" s="45">
        <v>1275</v>
      </c>
      <c r="D184" s="76">
        <v>95.875016219866041</v>
      </c>
      <c r="E184" s="76">
        <v>13.298563591124694</v>
      </c>
      <c r="F184" s="45">
        <v>0</v>
      </c>
      <c r="G184" s="45">
        <v>0</v>
      </c>
      <c r="H184" s="45">
        <v>0</v>
      </c>
      <c r="I184" s="83">
        <v>0</v>
      </c>
      <c r="J184" s="79">
        <v>0</v>
      </c>
      <c r="K184" s="84">
        <f t="shared" si="6"/>
        <v>0</v>
      </c>
      <c r="L184" s="48">
        <v>0</v>
      </c>
      <c r="M184" s="74">
        <f t="shared" si="7"/>
        <v>0</v>
      </c>
      <c r="N184" s="48">
        <f t="shared" si="8"/>
        <v>0</v>
      </c>
    </row>
    <row r="185" spans="1:14" ht="15" customHeight="1" x14ac:dyDescent="0.25">
      <c r="A185" s="50">
        <v>2891</v>
      </c>
      <c r="B185" s="51" t="s">
        <v>186</v>
      </c>
      <c r="C185" s="45">
        <v>283</v>
      </c>
      <c r="D185" s="76">
        <v>181.2994174189993</v>
      </c>
      <c r="E185" s="76">
        <v>1.5609537197020413</v>
      </c>
      <c r="F185" s="45">
        <v>113200</v>
      </c>
      <c r="G185" s="45">
        <v>0</v>
      </c>
      <c r="H185" s="45">
        <v>0</v>
      </c>
      <c r="I185" s="83">
        <v>113200</v>
      </c>
      <c r="J185" s="79">
        <v>109533.90614672835</v>
      </c>
      <c r="K185" s="84">
        <f t="shared" si="6"/>
        <v>109534</v>
      </c>
      <c r="L185" s="48">
        <v>104060</v>
      </c>
      <c r="M185" s="74">
        <f t="shared" si="7"/>
        <v>5474</v>
      </c>
      <c r="N185" s="48">
        <f t="shared" si="8"/>
        <v>109534</v>
      </c>
    </row>
    <row r="186" spans="1:14" ht="15" customHeight="1" x14ac:dyDescent="0.25">
      <c r="A186" s="50">
        <v>2898</v>
      </c>
      <c r="B186" s="51" t="s">
        <v>187</v>
      </c>
      <c r="C186" s="45">
        <v>1556</v>
      </c>
      <c r="D186" s="76">
        <v>77.751820947470279</v>
      </c>
      <c r="E186" s="76">
        <v>20.01239303515792</v>
      </c>
      <c r="F186" s="45">
        <v>0</v>
      </c>
      <c r="G186" s="45">
        <v>0</v>
      </c>
      <c r="H186" s="45">
        <v>0</v>
      </c>
      <c r="I186" s="83">
        <v>0</v>
      </c>
      <c r="J186" s="79">
        <v>0</v>
      </c>
      <c r="K186" s="84">
        <f t="shared" si="6"/>
        <v>0</v>
      </c>
      <c r="L186" s="48">
        <v>0</v>
      </c>
      <c r="M186" s="74">
        <f t="shared" si="7"/>
        <v>0</v>
      </c>
      <c r="N186" s="48">
        <f t="shared" si="8"/>
        <v>0</v>
      </c>
    </row>
    <row r="187" spans="1:14" ht="15" customHeight="1" x14ac:dyDescent="0.25">
      <c r="A187" s="50">
        <v>3647</v>
      </c>
      <c r="B187" s="51" t="s">
        <v>232</v>
      </c>
      <c r="C187" s="45">
        <v>730</v>
      </c>
      <c r="D187" s="76">
        <v>751.47182175320211</v>
      </c>
      <c r="E187" s="76">
        <v>0.97142697685841661</v>
      </c>
      <c r="F187" s="45">
        <v>292000</v>
      </c>
      <c r="G187" s="45">
        <v>0</v>
      </c>
      <c r="H187" s="45">
        <v>0</v>
      </c>
      <c r="I187" s="83">
        <v>292000</v>
      </c>
      <c r="J187" s="79">
        <v>282543.29147389292</v>
      </c>
      <c r="K187" s="84">
        <f t="shared" si="6"/>
        <v>282543</v>
      </c>
      <c r="L187" s="48">
        <v>268423</v>
      </c>
      <c r="M187" s="74">
        <f t="shared" si="7"/>
        <v>14120</v>
      </c>
      <c r="N187" s="48">
        <f t="shared" si="8"/>
        <v>282543</v>
      </c>
    </row>
    <row r="188" spans="1:14" ht="15" customHeight="1" x14ac:dyDescent="0.25">
      <c r="A188" s="50">
        <v>2912</v>
      </c>
      <c r="B188" s="51" t="s">
        <v>188</v>
      </c>
      <c r="C188" s="45">
        <v>976</v>
      </c>
      <c r="D188" s="76">
        <v>145.83284478601291</v>
      </c>
      <c r="E188" s="76">
        <v>6.6925938490202856</v>
      </c>
      <c r="F188" s="45">
        <v>0</v>
      </c>
      <c r="G188" s="45">
        <v>97600</v>
      </c>
      <c r="H188" s="45">
        <v>0</v>
      </c>
      <c r="I188" s="83">
        <v>97600</v>
      </c>
      <c r="J188" s="79">
        <v>94439.127561136818</v>
      </c>
      <c r="K188" s="84">
        <f t="shared" si="6"/>
        <v>94439</v>
      </c>
      <c r="L188" s="48">
        <v>89720</v>
      </c>
      <c r="M188" s="74">
        <f t="shared" si="7"/>
        <v>4719</v>
      </c>
      <c r="N188" s="48">
        <f t="shared" si="8"/>
        <v>94439</v>
      </c>
    </row>
    <row r="189" spans="1:14" ht="15" customHeight="1" x14ac:dyDescent="0.25">
      <c r="A189" s="50">
        <v>2940</v>
      </c>
      <c r="B189" s="51" t="s">
        <v>189</v>
      </c>
      <c r="C189" s="45">
        <v>236</v>
      </c>
      <c r="D189" s="76">
        <v>242.86855878194376</v>
      </c>
      <c r="E189" s="76">
        <v>0.97171902852970526</v>
      </c>
      <c r="F189" s="45">
        <v>94400</v>
      </c>
      <c r="G189" s="45">
        <v>0</v>
      </c>
      <c r="H189" s="45">
        <v>0</v>
      </c>
      <c r="I189" s="83">
        <v>94400</v>
      </c>
      <c r="J189" s="79">
        <v>91342.762723066757</v>
      </c>
      <c r="K189" s="84">
        <f t="shared" si="6"/>
        <v>91343</v>
      </c>
      <c r="L189" s="48">
        <v>86778</v>
      </c>
      <c r="M189" s="74">
        <f t="shared" si="7"/>
        <v>4565</v>
      </c>
      <c r="N189" s="48">
        <f t="shared" si="8"/>
        <v>91343</v>
      </c>
    </row>
    <row r="190" spans="1:14" ht="15" customHeight="1" x14ac:dyDescent="0.25">
      <c r="A190" s="50">
        <v>2961</v>
      </c>
      <c r="B190" s="51" t="s">
        <v>190</v>
      </c>
      <c r="C190" s="45">
        <v>395</v>
      </c>
      <c r="D190" s="76">
        <v>86.829528667980014</v>
      </c>
      <c r="E190" s="76">
        <v>4.5491436618342895</v>
      </c>
      <c r="F190" s="45">
        <v>158000</v>
      </c>
      <c r="G190" s="45">
        <v>0</v>
      </c>
      <c r="H190" s="45">
        <v>0</v>
      </c>
      <c r="I190" s="83">
        <v>158000</v>
      </c>
      <c r="J190" s="79">
        <v>152883.01387970918</v>
      </c>
      <c r="K190" s="84">
        <f t="shared" si="6"/>
        <v>152883</v>
      </c>
      <c r="L190" s="48">
        <v>145243</v>
      </c>
      <c r="M190" s="74">
        <f t="shared" si="7"/>
        <v>7640</v>
      </c>
      <c r="N190" s="48">
        <f t="shared" si="8"/>
        <v>152883</v>
      </c>
    </row>
    <row r="191" spans="1:14" ht="15" customHeight="1" x14ac:dyDescent="0.25">
      <c r="A191" s="50">
        <v>3087</v>
      </c>
      <c r="B191" s="51" t="s">
        <v>191</v>
      </c>
      <c r="C191" s="45">
        <v>102</v>
      </c>
      <c r="D191" s="76">
        <v>15.526544565161098</v>
      </c>
      <c r="E191" s="76">
        <v>6.569394727328481</v>
      </c>
      <c r="F191" s="45">
        <v>40800</v>
      </c>
      <c r="G191" s="45">
        <v>0</v>
      </c>
      <c r="H191" s="45">
        <v>0</v>
      </c>
      <c r="I191" s="83">
        <v>40800</v>
      </c>
      <c r="J191" s="79">
        <v>39478.651685393255</v>
      </c>
      <c r="K191" s="84">
        <f t="shared" si="6"/>
        <v>39479</v>
      </c>
      <c r="L191" s="48">
        <v>37506</v>
      </c>
      <c r="M191" s="74">
        <f t="shared" si="7"/>
        <v>1973</v>
      </c>
      <c r="N191" s="48">
        <f t="shared" si="8"/>
        <v>39479</v>
      </c>
    </row>
    <row r="192" spans="1:14" ht="15" customHeight="1" x14ac:dyDescent="0.25">
      <c r="A192" s="50">
        <v>3094</v>
      </c>
      <c r="B192" s="51" t="s">
        <v>192</v>
      </c>
      <c r="C192" s="45">
        <v>101</v>
      </c>
      <c r="D192" s="76">
        <v>16.897637423943856</v>
      </c>
      <c r="E192" s="76">
        <v>5.9771669533448257</v>
      </c>
      <c r="F192" s="45">
        <v>40400</v>
      </c>
      <c r="G192" s="45">
        <v>0</v>
      </c>
      <c r="H192" s="45">
        <v>0</v>
      </c>
      <c r="I192" s="83">
        <v>40400</v>
      </c>
      <c r="J192" s="79">
        <v>39091.606080634498</v>
      </c>
      <c r="K192" s="84">
        <f t="shared" si="6"/>
        <v>39092</v>
      </c>
      <c r="L192" s="48">
        <v>37138</v>
      </c>
      <c r="M192" s="74">
        <f t="shared" si="7"/>
        <v>1954</v>
      </c>
      <c r="N192" s="48">
        <f t="shared" si="8"/>
        <v>39092</v>
      </c>
    </row>
    <row r="193" spans="1:14" ht="15" customHeight="1" x14ac:dyDescent="0.25">
      <c r="A193" s="50">
        <v>3129</v>
      </c>
      <c r="B193" s="51" t="s">
        <v>194</v>
      </c>
      <c r="C193" s="45">
        <v>1248</v>
      </c>
      <c r="D193" s="76">
        <v>3.1716079559048649</v>
      </c>
      <c r="E193" s="76">
        <v>393.49125659635433</v>
      </c>
      <c r="F193" s="45">
        <v>0</v>
      </c>
      <c r="G193" s="45">
        <v>0</v>
      </c>
      <c r="H193" s="45">
        <v>0</v>
      </c>
      <c r="I193" s="83">
        <v>0</v>
      </c>
      <c r="J193" s="79">
        <v>0</v>
      </c>
      <c r="K193" s="84">
        <f t="shared" si="6"/>
        <v>0</v>
      </c>
      <c r="L193" s="48">
        <v>0</v>
      </c>
      <c r="M193" s="74">
        <f t="shared" si="7"/>
        <v>0</v>
      </c>
      <c r="N193" s="48">
        <f t="shared" si="8"/>
        <v>0</v>
      </c>
    </row>
    <row r="194" spans="1:14" ht="15" customHeight="1" x14ac:dyDescent="0.25">
      <c r="A194" s="50">
        <v>3150</v>
      </c>
      <c r="B194" s="51" t="s">
        <v>195</v>
      </c>
      <c r="C194" s="45">
        <v>1464</v>
      </c>
      <c r="D194" s="76">
        <v>95.99780347662886</v>
      </c>
      <c r="E194" s="76">
        <v>15.250348934873474</v>
      </c>
      <c r="F194" s="45">
        <v>0</v>
      </c>
      <c r="G194" s="45">
        <v>0</v>
      </c>
      <c r="H194" s="45">
        <v>0</v>
      </c>
      <c r="I194" s="83">
        <v>0</v>
      </c>
      <c r="J194" s="79">
        <v>0</v>
      </c>
      <c r="K194" s="84">
        <f t="shared" si="6"/>
        <v>0</v>
      </c>
      <c r="L194" s="48">
        <v>0</v>
      </c>
      <c r="M194" s="74">
        <f t="shared" si="7"/>
        <v>0</v>
      </c>
      <c r="N194" s="48">
        <f t="shared" si="8"/>
        <v>0</v>
      </c>
    </row>
    <row r="195" spans="1:14" ht="15" customHeight="1" x14ac:dyDescent="0.25">
      <c r="A195" s="50">
        <v>3171</v>
      </c>
      <c r="B195" s="51" t="s">
        <v>196</v>
      </c>
      <c r="C195" s="45">
        <v>1042</v>
      </c>
      <c r="D195" s="76">
        <v>74.026024343051091</v>
      </c>
      <c r="E195" s="76">
        <v>14.076130783022576</v>
      </c>
      <c r="F195" s="45">
        <v>0</v>
      </c>
      <c r="G195" s="45">
        <v>0</v>
      </c>
      <c r="H195" s="45">
        <v>0</v>
      </c>
      <c r="I195" s="83">
        <v>0</v>
      </c>
      <c r="J195" s="79">
        <v>0</v>
      </c>
      <c r="K195" s="84">
        <f t="shared" si="6"/>
        <v>0</v>
      </c>
      <c r="L195" s="48">
        <v>0</v>
      </c>
      <c r="M195" s="74">
        <f t="shared" si="7"/>
        <v>0</v>
      </c>
      <c r="N195" s="48">
        <f t="shared" si="8"/>
        <v>0</v>
      </c>
    </row>
    <row r="196" spans="1:14" ht="15" customHeight="1" x14ac:dyDescent="0.25">
      <c r="A196" s="50">
        <v>3206</v>
      </c>
      <c r="B196" s="51" t="s">
        <v>197</v>
      </c>
      <c r="C196" s="45">
        <v>509</v>
      </c>
      <c r="D196" s="76">
        <v>112.71225338701686</v>
      </c>
      <c r="E196" s="76">
        <v>4.5159242647049309</v>
      </c>
      <c r="F196" s="45">
        <v>203600</v>
      </c>
      <c r="G196" s="45">
        <v>0</v>
      </c>
      <c r="H196" s="45">
        <v>0</v>
      </c>
      <c r="I196" s="83">
        <v>203600</v>
      </c>
      <c r="J196" s="79">
        <v>197006.21282220754</v>
      </c>
      <c r="K196" s="84">
        <f t="shared" ref="K196:K259" si="9">ROUND(J196,0)</f>
        <v>197006</v>
      </c>
      <c r="L196" s="48">
        <v>187161</v>
      </c>
      <c r="M196" s="74">
        <f t="shared" ref="M196:M259" si="10">K196-L196</f>
        <v>9845</v>
      </c>
      <c r="N196" s="48">
        <f t="shared" ref="N196:N259" si="11">SUM(L196:M196)</f>
        <v>197006</v>
      </c>
    </row>
    <row r="197" spans="1:14" ht="15" customHeight="1" x14ac:dyDescent="0.25">
      <c r="A197" s="50">
        <v>3213</v>
      </c>
      <c r="B197" s="51" t="s">
        <v>198</v>
      </c>
      <c r="C197" s="45">
        <v>497</v>
      </c>
      <c r="D197" s="76">
        <v>109.35430653108558</v>
      </c>
      <c r="E197" s="76">
        <v>4.5448598758085526</v>
      </c>
      <c r="F197" s="45">
        <v>198800</v>
      </c>
      <c r="G197" s="45">
        <v>0</v>
      </c>
      <c r="H197" s="45">
        <v>0</v>
      </c>
      <c r="I197" s="83">
        <v>198800</v>
      </c>
      <c r="J197" s="79">
        <v>192361.66556510245</v>
      </c>
      <c r="K197" s="84">
        <f t="shared" si="9"/>
        <v>192362</v>
      </c>
      <c r="L197" s="48">
        <v>182749</v>
      </c>
      <c r="M197" s="74">
        <f t="shared" si="10"/>
        <v>9613</v>
      </c>
      <c r="N197" s="48">
        <f t="shared" si="11"/>
        <v>192362</v>
      </c>
    </row>
    <row r="198" spans="1:14" ht="15" customHeight="1" x14ac:dyDescent="0.25">
      <c r="A198" s="50">
        <v>3220</v>
      </c>
      <c r="B198" s="51" t="s">
        <v>199</v>
      </c>
      <c r="C198" s="45">
        <v>1741</v>
      </c>
      <c r="D198" s="76">
        <v>171.55567761575526</v>
      </c>
      <c r="E198" s="76">
        <v>10.148308841747776</v>
      </c>
      <c r="F198" s="45">
        <v>0</v>
      </c>
      <c r="G198" s="45">
        <v>0</v>
      </c>
      <c r="H198" s="45">
        <v>0</v>
      </c>
      <c r="I198" s="83">
        <v>0</v>
      </c>
      <c r="J198" s="79">
        <v>0</v>
      </c>
      <c r="K198" s="84">
        <f t="shared" si="9"/>
        <v>0</v>
      </c>
      <c r="L198" s="48">
        <v>0</v>
      </c>
      <c r="M198" s="74">
        <f t="shared" si="10"/>
        <v>0</v>
      </c>
      <c r="N198" s="48">
        <f t="shared" si="11"/>
        <v>0</v>
      </c>
    </row>
    <row r="199" spans="1:14" ht="15" customHeight="1" x14ac:dyDescent="0.25">
      <c r="A199" s="50">
        <v>3269</v>
      </c>
      <c r="B199" s="51" t="s">
        <v>200</v>
      </c>
      <c r="C199" s="45">
        <v>26372</v>
      </c>
      <c r="D199" s="76">
        <v>96.248970378954908</v>
      </c>
      <c r="E199" s="76">
        <v>273.99773624764208</v>
      </c>
      <c r="F199" s="45">
        <v>0</v>
      </c>
      <c r="G199" s="45">
        <v>0</v>
      </c>
      <c r="H199" s="45">
        <v>0</v>
      </c>
      <c r="I199" s="83">
        <v>0</v>
      </c>
      <c r="J199" s="79">
        <v>0</v>
      </c>
      <c r="K199" s="84">
        <f t="shared" si="9"/>
        <v>0</v>
      </c>
      <c r="L199" s="48">
        <v>0</v>
      </c>
      <c r="M199" s="74">
        <f t="shared" si="10"/>
        <v>0</v>
      </c>
      <c r="N199" s="48">
        <f t="shared" si="11"/>
        <v>0</v>
      </c>
    </row>
    <row r="200" spans="1:14" ht="15" customHeight="1" x14ac:dyDescent="0.25">
      <c r="A200" s="50">
        <v>3276</v>
      </c>
      <c r="B200" s="51" t="s">
        <v>201</v>
      </c>
      <c r="C200" s="45">
        <v>677</v>
      </c>
      <c r="D200" s="76">
        <v>109.89813638858554</v>
      </c>
      <c r="E200" s="76">
        <v>6.1602500483376339</v>
      </c>
      <c r="F200" s="45">
        <v>270800</v>
      </c>
      <c r="G200" s="45">
        <v>0</v>
      </c>
      <c r="H200" s="45">
        <v>0</v>
      </c>
      <c r="I200" s="83">
        <v>270800</v>
      </c>
      <c r="J200" s="79">
        <v>262029.87442167877</v>
      </c>
      <c r="K200" s="84">
        <f t="shared" si="9"/>
        <v>262030</v>
      </c>
      <c r="L200" s="48">
        <v>248935</v>
      </c>
      <c r="M200" s="74">
        <f t="shared" si="10"/>
        <v>13095</v>
      </c>
      <c r="N200" s="48">
        <f t="shared" si="11"/>
        <v>262030</v>
      </c>
    </row>
    <row r="201" spans="1:14" ht="15" customHeight="1" x14ac:dyDescent="0.25">
      <c r="A201" s="50">
        <v>3290</v>
      </c>
      <c r="B201" s="51" t="s">
        <v>202</v>
      </c>
      <c r="C201" s="45">
        <v>4909</v>
      </c>
      <c r="D201" s="76">
        <v>92.637106354081283</v>
      </c>
      <c r="E201" s="76">
        <v>52.99172430145456</v>
      </c>
      <c r="F201" s="45">
        <v>0</v>
      </c>
      <c r="G201" s="45">
        <v>0</v>
      </c>
      <c r="H201" s="45">
        <v>0</v>
      </c>
      <c r="I201" s="83">
        <v>0</v>
      </c>
      <c r="J201" s="79">
        <v>0</v>
      </c>
      <c r="K201" s="84">
        <f t="shared" si="9"/>
        <v>0</v>
      </c>
      <c r="L201" s="48">
        <v>0</v>
      </c>
      <c r="M201" s="74">
        <f t="shared" si="10"/>
        <v>0</v>
      </c>
      <c r="N201" s="48">
        <f t="shared" si="11"/>
        <v>0</v>
      </c>
    </row>
    <row r="202" spans="1:14" ht="15" customHeight="1" x14ac:dyDescent="0.25">
      <c r="A202" s="50">
        <v>3297</v>
      </c>
      <c r="B202" s="51" t="s">
        <v>203</v>
      </c>
      <c r="C202" s="45">
        <v>1236</v>
      </c>
      <c r="D202" s="76">
        <v>446.22582605728735</v>
      </c>
      <c r="E202" s="76">
        <v>2.7698979481329258</v>
      </c>
      <c r="F202" s="45">
        <v>0</v>
      </c>
      <c r="G202" s="45">
        <v>0</v>
      </c>
      <c r="H202" s="45">
        <v>0</v>
      </c>
      <c r="I202" s="83">
        <v>0</v>
      </c>
      <c r="J202" s="79">
        <v>0</v>
      </c>
      <c r="K202" s="84">
        <f t="shared" si="9"/>
        <v>0</v>
      </c>
      <c r="L202" s="48">
        <v>0</v>
      </c>
      <c r="M202" s="74">
        <f t="shared" si="10"/>
        <v>0</v>
      </c>
      <c r="N202" s="48">
        <f t="shared" si="11"/>
        <v>0</v>
      </c>
    </row>
    <row r="203" spans="1:14" ht="15" customHeight="1" x14ac:dyDescent="0.25">
      <c r="A203" s="50">
        <v>1897</v>
      </c>
      <c r="B203" s="51" t="s">
        <v>117</v>
      </c>
      <c r="C203" s="45">
        <v>397</v>
      </c>
      <c r="D203" s="76">
        <v>6.2294990489126061</v>
      </c>
      <c r="E203" s="76">
        <v>63.729040952225297</v>
      </c>
      <c r="F203" s="45">
        <v>0</v>
      </c>
      <c r="G203" s="45">
        <v>0</v>
      </c>
      <c r="H203" s="45">
        <v>0</v>
      </c>
      <c r="I203" s="83">
        <v>0</v>
      </c>
      <c r="J203" s="79">
        <v>0</v>
      </c>
      <c r="K203" s="84">
        <f t="shared" si="9"/>
        <v>0</v>
      </c>
      <c r="L203" s="48">
        <v>0</v>
      </c>
      <c r="M203" s="74">
        <f t="shared" si="10"/>
        <v>0</v>
      </c>
      <c r="N203" s="48">
        <f t="shared" si="11"/>
        <v>0</v>
      </c>
    </row>
    <row r="204" spans="1:14" ht="15" customHeight="1" x14ac:dyDescent="0.25">
      <c r="A204" s="50">
        <v>3304</v>
      </c>
      <c r="B204" s="51" t="s">
        <v>204</v>
      </c>
      <c r="C204" s="45">
        <v>666</v>
      </c>
      <c r="D204" s="76">
        <v>104.0054638102406</v>
      </c>
      <c r="E204" s="76">
        <v>6.4035097349801369</v>
      </c>
      <c r="F204" s="45">
        <v>266400</v>
      </c>
      <c r="G204" s="45">
        <v>0</v>
      </c>
      <c r="H204" s="45">
        <v>0</v>
      </c>
      <c r="I204" s="83">
        <v>266400</v>
      </c>
      <c r="J204" s="79">
        <v>257772.37276933243</v>
      </c>
      <c r="K204" s="84">
        <f t="shared" si="9"/>
        <v>257772</v>
      </c>
      <c r="L204" s="48">
        <v>244891</v>
      </c>
      <c r="M204" s="74">
        <f t="shared" si="10"/>
        <v>12881</v>
      </c>
      <c r="N204" s="48">
        <f t="shared" si="11"/>
        <v>257772</v>
      </c>
    </row>
    <row r="205" spans="1:14" ht="15" customHeight="1" x14ac:dyDescent="0.25">
      <c r="A205" s="50">
        <v>3311</v>
      </c>
      <c r="B205" s="51" t="s">
        <v>205</v>
      </c>
      <c r="C205" s="45">
        <v>2095</v>
      </c>
      <c r="D205" s="76">
        <v>97.39110088258235</v>
      </c>
      <c r="E205" s="76">
        <v>21.51120565446524</v>
      </c>
      <c r="F205" s="45">
        <v>0</v>
      </c>
      <c r="G205" s="45">
        <v>0</v>
      </c>
      <c r="H205" s="45">
        <v>0</v>
      </c>
      <c r="I205" s="83">
        <v>0</v>
      </c>
      <c r="J205" s="79">
        <v>0</v>
      </c>
      <c r="K205" s="84">
        <f t="shared" si="9"/>
        <v>0</v>
      </c>
      <c r="L205" s="48">
        <v>0</v>
      </c>
      <c r="M205" s="74">
        <f t="shared" si="10"/>
        <v>0</v>
      </c>
      <c r="N205" s="48">
        <f t="shared" si="11"/>
        <v>0</v>
      </c>
    </row>
    <row r="206" spans="1:14" ht="15" customHeight="1" x14ac:dyDescent="0.25">
      <c r="A206" s="50">
        <v>3318</v>
      </c>
      <c r="B206" s="51" t="s">
        <v>206</v>
      </c>
      <c r="C206" s="45">
        <v>465</v>
      </c>
      <c r="D206" s="76">
        <v>127.10044003040944</v>
      </c>
      <c r="E206" s="76">
        <v>3.6585239192621701</v>
      </c>
      <c r="F206" s="45">
        <v>186000</v>
      </c>
      <c r="G206" s="45">
        <v>0</v>
      </c>
      <c r="H206" s="45">
        <v>0</v>
      </c>
      <c r="I206" s="83">
        <v>186000</v>
      </c>
      <c r="J206" s="79">
        <v>179976.2062128222</v>
      </c>
      <c r="K206" s="84">
        <f t="shared" si="9"/>
        <v>179976</v>
      </c>
      <c r="L206" s="48">
        <v>170982</v>
      </c>
      <c r="M206" s="74">
        <f t="shared" si="10"/>
        <v>8994</v>
      </c>
      <c r="N206" s="48">
        <f t="shared" si="11"/>
        <v>179976</v>
      </c>
    </row>
    <row r="207" spans="1:14" ht="15" customHeight="1" x14ac:dyDescent="0.25">
      <c r="A207" s="50">
        <v>3325</v>
      </c>
      <c r="B207" s="51" t="s">
        <v>207</v>
      </c>
      <c r="C207" s="45">
        <v>819</v>
      </c>
      <c r="D207" s="76">
        <v>177.79642191844206</v>
      </c>
      <c r="E207" s="76">
        <v>4.6063919125194079</v>
      </c>
      <c r="F207" s="45">
        <v>0</v>
      </c>
      <c r="G207" s="45">
        <v>81900</v>
      </c>
      <c r="H207" s="45">
        <v>0</v>
      </c>
      <c r="I207" s="83">
        <v>81900</v>
      </c>
      <c r="J207" s="79">
        <v>79247.587574355581</v>
      </c>
      <c r="K207" s="84">
        <f t="shared" si="9"/>
        <v>79248</v>
      </c>
      <c r="L207" s="48">
        <v>75288</v>
      </c>
      <c r="M207" s="74">
        <f t="shared" si="10"/>
        <v>3960</v>
      </c>
      <c r="N207" s="48">
        <f t="shared" si="11"/>
        <v>79248</v>
      </c>
    </row>
    <row r="208" spans="1:14" ht="15" customHeight="1" x14ac:dyDescent="0.25">
      <c r="A208" s="50">
        <v>3332</v>
      </c>
      <c r="B208" s="51" t="s">
        <v>208</v>
      </c>
      <c r="C208" s="45">
        <v>1006</v>
      </c>
      <c r="D208" s="76">
        <v>55.824493367707113</v>
      </c>
      <c r="E208" s="76">
        <v>18.02076363458665</v>
      </c>
      <c r="F208" s="45">
        <v>0</v>
      </c>
      <c r="G208" s="45">
        <v>0</v>
      </c>
      <c r="H208" s="45">
        <v>0</v>
      </c>
      <c r="I208" s="83">
        <v>0</v>
      </c>
      <c r="J208" s="79">
        <v>0</v>
      </c>
      <c r="K208" s="84">
        <f t="shared" si="9"/>
        <v>0</v>
      </c>
      <c r="L208" s="48">
        <v>0</v>
      </c>
      <c r="M208" s="74">
        <f t="shared" si="10"/>
        <v>0</v>
      </c>
      <c r="N208" s="48">
        <f t="shared" si="11"/>
        <v>0</v>
      </c>
    </row>
    <row r="209" spans="1:14" ht="15" customHeight="1" x14ac:dyDescent="0.25">
      <c r="A209" s="50">
        <v>3339</v>
      </c>
      <c r="B209" s="51" t="s">
        <v>209</v>
      </c>
      <c r="C209" s="45">
        <v>3754</v>
      </c>
      <c r="D209" s="76">
        <v>188.9456697254079</v>
      </c>
      <c r="E209" s="76">
        <v>19.868145194624656</v>
      </c>
      <c r="F209" s="45">
        <v>0</v>
      </c>
      <c r="G209" s="45">
        <v>0</v>
      </c>
      <c r="H209" s="45">
        <v>0</v>
      </c>
      <c r="I209" s="83">
        <v>0</v>
      </c>
      <c r="J209" s="79">
        <v>0</v>
      </c>
      <c r="K209" s="84">
        <f t="shared" si="9"/>
        <v>0</v>
      </c>
      <c r="L209" s="48">
        <v>0</v>
      </c>
      <c r="M209" s="74">
        <f t="shared" si="10"/>
        <v>0</v>
      </c>
      <c r="N209" s="48">
        <f t="shared" si="11"/>
        <v>0</v>
      </c>
    </row>
    <row r="210" spans="1:14" ht="15" customHeight="1" x14ac:dyDescent="0.25">
      <c r="A210" s="50">
        <v>3360</v>
      </c>
      <c r="B210" s="51" t="s">
        <v>210</v>
      </c>
      <c r="C210" s="45">
        <v>1389</v>
      </c>
      <c r="D210" s="76">
        <v>207.86199320807083</v>
      </c>
      <c r="E210" s="76">
        <v>6.6823182947620658</v>
      </c>
      <c r="F210" s="45">
        <v>0</v>
      </c>
      <c r="G210" s="45">
        <v>0</v>
      </c>
      <c r="H210" s="45">
        <v>0</v>
      </c>
      <c r="I210" s="83">
        <v>0</v>
      </c>
      <c r="J210" s="79">
        <v>0</v>
      </c>
      <c r="K210" s="84">
        <f t="shared" si="9"/>
        <v>0</v>
      </c>
      <c r="L210" s="48">
        <v>0</v>
      </c>
      <c r="M210" s="74">
        <f t="shared" si="10"/>
        <v>0</v>
      </c>
      <c r="N210" s="48">
        <f t="shared" si="11"/>
        <v>0</v>
      </c>
    </row>
    <row r="211" spans="1:14" ht="15" customHeight="1" x14ac:dyDescent="0.25">
      <c r="A211" s="50">
        <v>3367</v>
      </c>
      <c r="B211" s="51" t="s">
        <v>211</v>
      </c>
      <c r="C211" s="45">
        <v>1029</v>
      </c>
      <c r="D211" s="76">
        <v>97.808147262297268</v>
      </c>
      <c r="E211" s="76">
        <v>10.520595970808817</v>
      </c>
      <c r="F211" s="45">
        <v>0</v>
      </c>
      <c r="G211" s="45">
        <v>0</v>
      </c>
      <c r="H211" s="45">
        <v>0</v>
      </c>
      <c r="I211" s="83">
        <v>0</v>
      </c>
      <c r="J211" s="79">
        <v>0</v>
      </c>
      <c r="K211" s="84">
        <f t="shared" si="9"/>
        <v>0</v>
      </c>
      <c r="L211" s="48">
        <v>0</v>
      </c>
      <c r="M211" s="74">
        <f t="shared" si="10"/>
        <v>0</v>
      </c>
      <c r="N211" s="48">
        <f t="shared" si="11"/>
        <v>0</v>
      </c>
    </row>
    <row r="212" spans="1:14" ht="15" customHeight="1" x14ac:dyDescent="0.25">
      <c r="A212" s="50">
        <v>3381</v>
      </c>
      <c r="B212" s="51" t="s">
        <v>212</v>
      </c>
      <c r="C212" s="45">
        <v>2250</v>
      </c>
      <c r="D212" s="76">
        <v>23.251919277529051</v>
      </c>
      <c r="E212" s="76">
        <v>96.766205539618767</v>
      </c>
      <c r="F212" s="45">
        <v>0</v>
      </c>
      <c r="G212" s="45">
        <v>0</v>
      </c>
      <c r="H212" s="45">
        <v>0</v>
      </c>
      <c r="I212" s="83">
        <v>0</v>
      </c>
      <c r="J212" s="79">
        <v>0</v>
      </c>
      <c r="K212" s="84">
        <f t="shared" si="9"/>
        <v>0</v>
      </c>
      <c r="L212" s="48">
        <v>0</v>
      </c>
      <c r="M212" s="74">
        <f t="shared" si="10"/>
        <v>0</v>
      </c>
      <c r="N212" s="48">
        <f t="shared" si="11"/>
        <v>0</v>
      </c>
    </row>
    <row r="213" spans="1:14" ht="15" customHeight="1" x14ac:dyDescent="0.25">
      <c r="A213" s="50">
        <v>3409</v>
      </c>
      <c r="B213" s="51" t="s">
        <v>213</v>
      </c>
      <c r="C213" s="45">
        <v>2067</v>
      </c>
      <c r="D213" s="76">
        <v>350.44489514701161</v>
      </c>
      <c r="E213" s="76">
        <v>5.8982168912259194</v>
      </c>
      <c r="F213" s="45">
        <v>0</v>
      </c>
      <c r="G213" s="45">
        <v>0</v>
      </c>
      <c r="H213" s="45">
        <v>0</v>
      </c>
      <c r="I213" s="83">
        <v>0</v>
      </c>
      <c r="J213" s="79">
        <v>0</v>
      </c>
      <c r="K213" s="84">
        <f t="shared" si="9"/>
        <v>0</v>
      </c>
      <c r="L213" s="48">
        <v>0</v>
      </c>
      <c r="M213" s="74">
        <f t="shared" si="10"/>
        <v>0</v>
      </c>
      <c r="N213" s="48">
        <f t="shared" si="11"/>
        <v>0</v>
      </c>
    </row>
    <row r="214" spans="1:14" ht="15" customHeight="1" x14ac:dyDescent="0.25">
      <c r="A214" s="50">
        <v>3427</v>
      </c>
      <c r="B214" s="51" t="s">
        <v>214</v>
      </c>
      <c r="C214" s="45">
        <v>271</v>
      </c>
      <c r="D214" s="76">
        <v>201.11998651946013</v>
      </c>
      <c r="E214" s="76">
        <v>1.3474543464817623</v>
      </c>
      <c r="F214" s="45">
        <v>108400</v>
      </c>
      <c r="G214" s="45">
        <v>0</v>
      </c>
      <c r="H214" s="45">
        <v>0</v>
      </c>
      <c r="I214" s="83">
        <v>108400</v>
      </c>
      <c r="J214" s="79">
        <v>104889.35888962327</v>
      </c>
      <c r="K214" s="84">
        <f t="shared" si="9"/>
        <v>104889</v>
      </c>
      <c r="L214" s="48">
        <v>99647</v>
      </c>
      <c r="M214" s="74">
        <f t="shared" si="10"/>
        <v>5242</v>
      </c>
      <c r="N214" s="48">
        <f t="shared" si="11"/>
        <v>104889</v>
      </c>
    </row>
    <row r="215" spans="1:14" ht="15" customHeight="1" x14ac:dyDescent="0.25">
      <c r="A215" s="50">
        <v>3428</v>
      </c>
      <c r="B215" s="51" t="s">
        <v>215</v>
      </c>
      <c r="C215" s="45">
        <v>727</v>
      </c>
      <c r="D215" s="76">
        <v>190.19265282702875</v>
      </c>
      <c r="E215" s="76">
        <v>3.8224399796409183</v>
      </c>
      <c r="F215" s="45">
        <v>290800</v>
      </c>
      <c r="G215" s="45">
        <v>0</v>
      </c>
      <c r="H215" s="45">
        <v>0</v>
      </c>
      <c r="I215" s="83">
        <v>290800</v>
      </c>
      <c r="J215" s="79">
        <v>281382.15465961664</v>
      </c>
      <c r="K215" s="84">
        <f t="shared" si="9"/>
        <v>281382</v>
      </c>
      <c r="L215" s="48">
        <v>267321</v>
      </c>
      <c r="M215" s="74">
        <f t="shared" si="10"/>
        <v>14061</v>
      </c>
      <c r="N215" s="48">
        <f t="shared" si="11"/>
        <v>281382</v>
      </c>
    </row>
    <row r="216" spans="1:14" ht="15" customHeight="1" x14ac:dyDescent="0.25">
      <c r="A216" s="50">
        <v>3430</v>
      </c>
      <c r="B216" s="51" t="s">
        <v>216</v>
      </c>
      <c r="C216" s="45">
        <v>3408</v>
      </c>
      <c r="D216" s="76">
        <v>9.1342729587745239</v>
      </c>
      <c r="E216" s="76">
        <v>373.10030205810989</v>
      </c>
      <c r="F216" s="45">
        <v>0</v>
      </c>
      <c r="G216" s="45">
        <v>0</v>
      </c>
      <c r="H216" s="45">
        <v>0</v>
      </c>
      <c r="I216" s="83">
        <v>0</v>
      </c>
      <c r="J216" s="79">
        <v>0</v>
      </c>
      <c r="K216" s="84">
        <f t="shared" si="9"/>
        <v>0</v>
      </c>
      <c r="L216" s="48">
        <v>0</v>
      </c>
      <c r="M216" s="74">
        <f t="shared" si="10"/>
        <v>0</v>
      </c>
      <c r="N216" s="48">
        <f t="shared" si="11"/>
        <v>0</v>
      </c>
    </row>
    <row r="217" spans="1:14" ht="15" customHeight="1" x14ac:dyDescent="0.25">
      <c r="A217" s="50">
        <v>3434</v>
      </c>
      <c r="B217" s="51" t="s">
        <v>217</v>
      </c>
      <c r="C217" s="45">
        <v>986</v>
      </c>
      <c r="D217" s="76">
        <v>367.2954661643376</v>
      </c>
      <c r="E217" s="76">
        <v>2.6844872611600326</v>
      </c>
      <c r="F217" s="45">
        <v>0</v>
      </c>
      <c r="G217" s="45">
        <v>98600</v>
      </c>
      <c r="H217" s="45">
        <v>0</v>
      </c>
      <c r="I217" s="83">
        <v>98600</v>
      </c>
      <c r="J217" s="79">
        <v>95406.741573033709</v>
      </c>
      <c r="K217" s="84">
        <f t="shared" si="9"/>
        <v>95407</v>
      </c>
      <c r="L217" s="48">
        <v>90639</v>
      </c>
      <c r="M217" s="74">
        <f t="shared" si="10"/>
        <v>4768</v>
      </c>
      <c r="N217" s="48">
        <f t="shared" si="11"/>
        <v>95407</v>
      </c>
    </row>
    <row r="218" spans="1:14" ht="15" customHeight="1" x14ac:dyDescent="0.25">
      <c r="A218" s="50">
        <v>3437</v>
      </c>
      <c r="B218" s="51" t="s">
        <v>218</v>
      </c>
      <c r="C218" s="45">
        <v>3743</v>
      </c>
      <c r="D218" s="76">
        <v>22.487784416410921</v>
      </c>
      <c r="E218" s="76">
        <v>166.44592151410296</v>
      </c>
      <c r="F218" s="45">
        <v>0</v>
      </c>
      <c r="G218" s="45">
        <v>0</v>
      </c>
      <c r="H218" s="45">
        <v>0</v>
      </c>
      <c r="I218" s="83">
        <v>0</v>
      </c>
      <c r="J218" s="79">
        <v>0</v>
      </c>
      <c r="K218" s="84">
        <f t="shared" si="9"/>
        <v>0</v>
      </c>
      <c r="L218" s="48">
        <v>0</v>
      </c>
      <c r="M218" s="74">
        <f t="shared" si="10"/>
        <v>0</v>
      </c>
      <c r="N218" s="48">
        <f t="shared" si="11"/>
        <v>0</v>
      </c>
    </row>
    <row r="219" spans="1:14" ht="15" customHeight="1" x14ac:dyDescent="0.25">
      <c r="A219" s="50">
        <v>3444</v>
      </c>
      <c r="B219" s="51" t="s">
        <v>219</v>
      </c>
      <c r="C219" s="45">
        <v>3290</v>
      </c>
      <c r="D219" s="76">
        <v>247.30318883961678</v>
      </c>
      <c r="E219" s="76">
        <v>13.303508197517257</v>
      </c>
      <c r="F219" s="45">
        <v>0</v>
      </c>
      <c r="G219" s="45">
        <v>0</v>
      </c>
      <c r="H219" s="45">
        <v>0</v>
      </c>
      <c r="I219" s="83">
        <v>0</v>
      </c>
      <c r="J219" s="79">
        <v>0</v>
      </c>
      <c r="K219" s="84">
        <f t="shared" si="9"/>
        <v>0</v>
      </c>
      <c r="L219" s="48">
        <v>0</v>
      </c>
      <c r="M219" s="74">
        <f t="shared" si="10"/>
        <v>0</v>
      </c>
      <c r="N219" s="48">
        <f t="shared" si="11"/>
        <v>0</v>
      </c>
    </row>
    <row r="220" spans="1:14" ht="15" customHeight="1" x14ac:dyDescent="0.25">
      <c r="A220" s="50">
        <v>3479</v>
      </c>
      <c r="B220" s="51" t="s">
        <v>220</v>
      </c>
      <c r="C220" s="45">
        <v>3421</v>
      </c>
      <c r="D220" s="76">
        <v>46.711440055490705</v>
      </c>
      <c r="E220" s="76">
        <v>73.236877217573124</v>
      </c>
      <c r="F220" s="45">
        <v>0</v>
      </c>
      <c r="G220" s="45">
        <v>0</v>
      </c>
      <c r="H220" s="45">
        <v>0</v>
      </c>
      <c r="I220" s="83">
        <v>0</v>
      </c>
      <c r="J220" s="79">
        <v>0</v>
      </c>
      <c r="K220" s="84">
        <f t="shared" si="9"/>
        <v>0</v>
      </c>
      <c r="L220" s="48">
        <v>0</v>
      </c>
      <c r="M220" s="74">
        <f t="shared" si="10"/>
        <v>0</v>
      </c>
      <c r="N220" s="48">
        <f t="shared" si="11"/>
        <v>0</v>
      </c>
    </row>
    <row r="221" spans="1:14" ht="15" customHeight="1" x14ac:dyDescent="0.25">
      <c r="A221" s="50">
        <v>3484</v>
      </c>
      <c r="B221" s="51" t="s">
        <v>221</v>
      </c>
      <c r="C221" s="45">
        <v>144</v>
      </c>
      <c r="D221" s="76">
        <v>184.68269592044362</v>
      </c>
      <c r="E221" s="76">
        <v>0.77971571338784962</v>
      </c>
      <c r="F221" s="45">
        <v>57600</v>
      </c>
      <c r="G221" s="45">
        <v>0</v>
      </c>
      <c r="H221" s="45">
        <v>0</v>
      </c>
      <c r="I221" s="83">
        <v>57600</v>
      </c>
      <c r="J221" s="79">
        <v>55734.567085261071</v>
      </c>
      <c r="K221" s="84">
        <f t="shared" si="9"/>
        <v>55735</v>
      </c>
      <c r="L221" s="48">
        <v>52949</v>
      </c>
      <c r="M221" s="74">
        <f t="shared" si="10"/>
        <v>2786</v>
      </c>
      <c r="N221" s="48">
        <f t="shared" si="11"/>
        <v>55735</v>
      </c>
    </row>
    <row r="222" spans="1:14" ht="15" customHeight="1" x14ac:dyDescent="0.25">
      <c r="A222" s="50">
        <v>3500</v>
      </c>
      <c r="B222" s="51" t="s">
        <v>222</v>
      </c>
      <c r="C222" s="45">
        <v>2439</v>
      </c>
      <c r="D222" s="76">
        <v>541.07445454438709</v>
      </c>
      <c r="E222" s="76">
        <v>4.5076975627203932</v>
      </c>
      <c r="F222" s="45">
        <v>0</v>
      </c>
      <c r="G222" s="45">
        <v>0</v>
      </c>
      <c r="H222" s="45">
        <v>0</v>
      </c>
      <c r="I222" s="83">
        <v>0</v>
      </c>
      <c r="J222" s="79">
        <v>0</v>
      </c>
      <c r="K222" s="84">
        <f t="shared" si="9"/>
        <v>0</v>
      </c>
      <c r="L222" s="48">
        <v>0</v>
      </c>
      <c r="M222" s="74">
        <f t="shared" si="10"/>
        <v>0</v>
      </c>
      <c r="N222" s="48">
        <f t="shared" si="11"/>
        <v>0</v>
      </c>
    </row>
    <row r="223" spans="1:14" ht="15" customHeight="1" x14ac:dyDescent="0.25">
      <c r="A223" s="50">
        <v>3528</v>
      </c>
      <c r="B223" s="51" t="s">
        <v>225</v>
      </c>
      <c r="C223" s="45">
        <v>787</v>
      </c>
      <c r="D223" s="76">
        <v>12.800918890259206</v>
      </c>
      <c r="E223" s="76">
        <v>61.479961457990619</v>
      </c>
      <c r="F223" s="45">
        <v>0</v>
      </c>
      <c r="G223" s="45">
        <v>0</v>
      </c>
      <c r="H223" s="45">
        <v>0</v>
      </c>
      <c r="I223" s="83">
        <v>0</v>
      </c>
      <c r="J223" s="79">
        <v>0</v>
      </c>
      <c r="K223" s="84">
        <f t="shared" si="9"/>
        <v>0</v>
      </c>
      <c r="L223" s="48">
        <v>0</v>
      </c>
      <c r="M223" s="74">
        <f t="shared" si="10"/>
        <v>0</v>
      </c>
      <c r="N223" s="48">
        <f t="shared" si="11"/>
        <v>0</v>
      </c>
    </row>
    <row r="224" spans="1:14" ht="15" customHeight="1" x14ac:dyDescent="0.25">
      <c r="A224" s="50">
        <v>3549</v>
      </c>
      <c r="B224" s="51" t="s">
        <v>227</v>
      </c>
      <c r="C224" s="45">
        <v>7297</v>
      </c>
      <c r="D224" s="76">
        <v>77.886286612167211</v>
      </c>
      <c r="E224" s="76">
        <v>93.687866213666425</v>
      </c>
      <c r="F224" s="45">
        <v>0</v>
      </c>
      <c r="G224" s="45">
        <v>0</v>
      </c>
      <c r="H224" s="45">
        <v>0</v>
      </c>
      <c r="I224" s="83">
        <v>0</v>
      </c>
      <c r="J224" s="79">
        <v>0</v>
      </c>
      <c r="K224" s="84">
        <f t="shared" si="9"/>
        <v>0</v>
      </c>
      <c r="L224" s="48">
        <v>0</v>
      </c>
      <c r="M224" s="74">
        <f t="shared" si="10"/>
        <v>0</v>
      </c>
      <c r="N224" s="48">
        <f t="shared" si="11"/>
        <v>0</v>
      </c>
    </row>
    <row r="225" spans="1:14" ht="15" customHeight="1" x14ac:dyDescent="0.25">
      <c r="A225" s="50">
        <v>3612</v>
      </c>
      <c r="B225" s="51" t="s">
        <v>228</v>
      </c>
      <c r="C225" s="45">
        <v>3510</v>
      </c>
      <c r="D225" s="76">
        <v>121.20288145605024</v>
      </c>
      <c r="E225" s="76">
        <v>28.959707540226859</v>
      </c>
      <c r="F225" s="45">
        <v>0</v>
      </c>
      <c r="G225" s="45">
        <v>0</v>
      </c>
      <c r="H225" s="45">
        <v>0</v>
      </c>
      <c r="I225" s="83">
        <v>0</v>
      </c>
      <c r="J225" s="79">
        <v>0</v>
      </c>
      <c r="K225" s="84">
        <f t="shared" si="9"/>
        <v>0</v>
      </c>
      <c r="L225" s="48">
        <v>0</v>
      </c>
      <c r="M225" s="74">
        <f t="shared" si="10"/>
        <v>0</v>
      </c>
      <c r="N225" s="48">
        <f t="shared" si="11"/>
        <v>0</v>
      </c>
    </row>
    <row r="226" spans="1:14" ht="15" customHeight="1" x14ac:dyDescent="0.25">
      <c r="A226" s="50">
        <v>3619</v>
      </c>
      <c r="B226" s="51" t="s">
        <v>229</v>
      </c>
      <c r="C226" s="45">
        <v>72855</v>
      </c>
      <c r="D226" s="76">
        <v>96.559654016217479</v>
      </c>
      <c r="E226" s="76">
        <v>754.50767447617193</v>
      </c>
      <c r="F226" s="45">
        <v>0</v>
      </c>
      <c r="G226" s="45">
        <v>0</v>
      </c>
      <c r="H226" s="45">
        <v>0</v>
      </c>
      <c r="I226" s="83">
        <v>0</v>
      </c>
      <c r="J226" s="79">
        <v>0</v>
      </c>
      <c r="K226" s="84">
        <f t="shared" si="9"/>
        <v>0</v>
      </c>
      <c r="L226" s="48">
        <v>0</v>
      </c>
      <c r="M226" s="74">
        <f t="shared" si="10"/>
        <v>0</v>
      </c>
      <c r="N226" s="48">
        <f t="shared" si="11"/>
        <v>0</v>
      </c>
    </row>
    <row r="227" spans="1:14" ht="15" customHeight="1" x14ac:dyDescent="0.25">
      <c r="A227" s="50">
        <v>3633</v>
      </c>
      <c r="B227" s="51" t="s">
        <v>230</v>
      </c>
      <c r="C227" s="45">
        <v>697</v>
      </c>
      <c r="D227" s="76">
        <v>133.52328176089193</v>
      </c>
      <c r="E227" s="76">
        <v>5.2200634286997172</v>
      </c>
      <c r="F227" s="45">
        <v>278800</v>
      </c>
      <c r="G227" s="45">
        <v>0</v>
      </c>
      <c r="H227" s="45">
        <v>0</v>
      </c>
      <c r="I227" s="83">
        <v>278800</v>
      </c>
      <c r="J227" s="79">
        <v>269770.7865168539</v>
      </c>
      <c r="K227" s="84">
        <f t="shared" si="9"/>
        <v>269771</v>
      </c>
      <c r="L227" s="48">
        <v>256289</v>
      </c>
      <c r="M227" s="74">
        <f t="shared" si="10"/>
        <v>13482</v>
      </c>
      <c r="N227" s="48">
        <f t="shared" si="11"/>
        <v>269771</v>
      </c>
    </row>
    <row r="228" spans="1:14" ht="15" customHeight="1" x14ac:dyDescent="0.25">
      <c r="A228" s="50">
        <v>3640</v>
      </c>
      <c r="B228" s="51" t="s">
        <v>231</v>
      </c>
      <c r="C228" s="45">
        <v>576</v>
      </c>
      <c r="D228" s="76">
        <v>249.21025029562426</v>
      </c>
      <c r="E228" s="76">
        <v>2.3113013983843893</v>
      </c>
      <c r="F228" s="45">
        <v>230400</v>
      </c>
      <c r="G228" s="45">
        <v>0</v>
      </c>
      <c r="H228" s="45">
        <v>0</v>
      </c>
      <c r="I228" s="83">
        <v>230400</v>
      </c>
      <c r="J228" s="79">
        <v>222938.26834104428</v>
      </c>
      <c r="K228" s="84">
        <f t="shared" si="9"/>
        <v>222938</v>
      </c>
      <c r="L228" s="48">
        <v>211797</v>
      </c>
      <c r="M228" s="74">
        <f t="shared" si="10"/>
        <v>11141</v>
      </c>
      <c r="N228" s="48">
        <f t="shared" si="11"/>
        <v>222938</v>
      </c>
    </row>
    <row r="229" spans="1:14" ht="15" customHeight="1" x14ac:dyDescent="0.25">
      <c r="A229" s="50">
        <v>3661</v>
      </c>
      <c r="B229" s="51" t="s">
        <v>234</v>
      </c>
      <c r="C229" s="45">
        <v>807</v>
      </c>
      <c r="D229" s="76">
        <v>101.01848461023449</v>
      </c>
      <c r="E229" s="76">
        <v>7.9886369619747821</v>
      </c>
      <c r="F229" s="45">
        <v>0</v>
      </c>
      <c r="G229" s="45">
        <v>80700</v>
      </c>
      <c r="H229" s="45">
        <v>0</v>
      </c>
      <c r="I229" s="83">
        <v>80700</v>
      </c>
      <c r="J229" s="79">
        <v>78086.450760079315</v>
      </c>
      <c r="K229" s="84">
        <f t="shared" si="9"/>
        <v>78086</v>
      </c>
      <c r="L229" s="48">
        <v>74185</v>
      </c>
      <c r="M229" s="74">
        <f t="shared" si="10"/>
        <v>3901</v>
      </c>
      <c r="N229" s="48">
        <f t="shared" si="11"/>
        <v>78086</v>
      </c>
    </row>
    <row r="230" spans="1:14" ht="15" customHeight="1" x14ac:dyDescent="0.25">
      <c r="A230" s="50">
        <v>3668</v>
      </c>
      <c r="B230" s="51" t="s">
        <v>235</v>
      </c>
      <c r="C230" s="45">
        <v>875</v>
      </c>
      <c r="D230" s="76">
        <v>186.67612227602666</v>
      </c>
      <c r="E230" s="76">
        <v>4.6872625664796628</v>
      </c>
      <c r="F230" s="45">
        <v>0</v>
      </c>
      <c r="G230" s="45">
        <v>87500</v>
      </c>
      <c r="H230" s="45">
        <v>0</v>
      </c>
      <c r="I230" s="83">
        <v>87500</v>
      </c>
      <c r="J230" s="79">
        <v>84666.226040978188</v>
      </c>
      <c r="K230" s="84">
        <f t="shared" si="9"/>
        <v>84666</v>
      </c>
      <c r="L230" s="48">
        <v>80436</v>
      </c>
      <c r="M230" s="74">
        <f t="shared" si="10"/>
        <v>4230</v>
      </c>
      <c r="N230" s="48">
        <f t="shared" si="11"/>
        <v>84666</v>
      </c>
    </row>
    <row r="231" spans="1:14" ht="15" customHeight="1" x14ac:dyDescent="0.25">
      <c r="A231" s="50">
        <v>3675</v>
      </c>
      <c r="B231" s="51" t="s">
        <v>236</v>
      </c>
      <c r="C231" s="45">
        <v>3101</v>
      </c>
      <c r="D231" s="76">
        <v>23.899382317589598</v>
      </c>
      <c r="E231" s="76">
        <v>129.75230735221592</v>
      </c>
      <c r="F231" s="45">
        <v>0</v>
      </c>
      <c r="G231" s="45">
        <v>0</v>
      </c>
      <c r="H231" s="45">
        <v>0</v>
      </c>
      <c r="I231" s="83">
        <v>0</v>
      </c>
      <c r="J231" s="79">
        <v>0</v>
      </c>
      <c r="K231" s="84">
        <f t="shared" si="9"/>
        <v>0</v>
      </c>
      <c r="L231" s="48">
        <v>0</v>
      </c>
      <c r="M231" s="74">
        <f t="shared" si="10"/>
        <v>0</v>
      </c>
      <c r="N231" s="48">
        <f t="shared" si="11"/>
        <v>0</v>
      </c>
    </row>
    <row r="232" spans="1:14" ht="15" customHeight="1" x14ac:dyDescent="0.25">
      <c r="A232" s="50">
        <v>3682</v>
      </c>
      <c r="B232" s="51" t="s">
        <v>237</v>
      </c>
      <c r="C232" s="45">
        <v>2236</v>
      </c>
      <c r="D232" s="76">
        <v>159.8911713250618</v>
      </c>
      <c r="E232" s="76">
        <v>13.984511974423961</v>
      </c>
      <c r="F232" s="45">
        <v>0</v>
      </c>
      <c r="G232" s="45">
        <v>0</v>
      </c>
      <c r="H232" s="45">
        <v>0</v>
      </c>
      <c r="I232" s="83">
        <v>0</v>
      </c>
      <c r="J232" s="79">
        <v>0</v>
      </c>
      <c r="K232" s="84">
        <f t="shared" si="9"/>
        <v>0</v>
      </c>
      <c r="L232" s="48">
        <v>0</v>
      </c>
      <c r="M232" s="74">
        <f t="shared" si="10"/>
        <v>0</v>
      </c>
      <c r="N232" s="48">
        <f t="shared" si="11"/>
        <v>0</v>
      </c>
    </row>
    <row r="233" spans="1:14" ht="15" customHeight="1" x14ac:dyDescent="0.25">
      <c r="A233" s="50">
        <v>3689</v>
      </c>
      <c r="B233" s="51" t="s">
        <v>238</v>
      </c>
      <c r="C233" s="45">
        <v>697</v>
      </c>
      <c r="D233" s="76">
        <v>177.93798973410165</v>
      </c>
      <c r="E233" s="76">
        <v>3.9170949443766849</v>
      </c>
      <c r="F233" s="45">
        <v>278800</v>
      </c>
      <c r="G233" s="45">
        <v>0</v>
      </c>
      <c r="H233" s="45">
        <v>0</v>
      </c>
      <c r="I233" s="83">
        <v>278800</v>
      </c>
      <c r="J233" s="79">
        <v>269770.7865168539</v>
      </c>
      <c r="K233" s="84">
        <f t="shared" si="9"/>
        <v>269771</v>
      </c>
      <c r="L233" s="48">
        <v>256289</v>
      </c>
      <c r="M233" s="74">
        <f t="shared" si="10"/>
        <v>13482</v>
      </c>
      <c r="N233" s="48">
        <f t="shared" si="11"/>
        <v>269771</v>
      </c>
    </row>
    <row r="234" spans="1:14" ht="15" customHeight="1" x14ac:dyDescent="0.25">
      <c r="A234" s="50">
        <v>3696</v>
      </c>
      <c r="B234" s="51" t="s">
        <v>239</v>
      </c>
      <c r="C234" s="45">
        <v>355</v>
      </c>
      <c r="D234" s="76">
        <v>64.724688016077678</v>
      </c>
      <c r="E234" s="76">
        <v>5.4847695814588961</v>
      </c>
      <c r="F234" s="45">
        <v>142000</v>
      </c>
      <c r="G234" s="45">
        <v>0</v>
      </c>
      <c r="H234" s="45">
        <v>0</v>
      </c>
      <c r="I234" s="83">
        <v>142000</v>
      </c>
      <c r="J234" s="79">
        <v>137401.18968935887</v>
      </c>
      <c r="K234" s="84">
        <f t="shared" si="9"/>
        <v>137401</v>
      </c>
      <c r="L234" s="48">
        <v>130535</v>
      </c>
      <c r="M234" s="74">
        <f t="shared" si="10"/>
        <v>6866</v>
      </c>
      <c r="N234" s="48">
        <f t="shared" si="11"/>
        <v>137401</v>
      </c>
    </row>
    <row r="235" spans="1:14" ht="15" customHeight="1" x14ac:dyDescent="0.25">
      <c r="A235" s="50">
        <v>3787</v>
      </c>
      <c r="B235" s="51" t="s">
        <v>240</v>
      </c>
      <c r="C235" s="45">
        <v>1989</v>
      </c>
      <c r="D235" s="76">
        <v>234.26668589084269</v>
      </c>
      <c r="E235" s="76">
        <v>8.4903237198940911</v>
      </c>
      <c r="F235" s="45">
        <v>0</v>
      </c>
      <c r="G235" s="45">
        <v>0</v>
      </c>
      <c r="H235" s="45">
        <v>0</v>
      </c>
      <c r="I235" s="83">
        <v>0</v>
      </c>
      <c r="J235" s="79">
        <v>0</v>
      </c>
      <c r="K235" s="84">
        <f t="shared" si="9"/>
        <v>0</v>
      </c>
      <c r="L235" s="48">
        <v>0</v>
      </c>
      <c r="M235" s="74">
        <f t="shared" si="10"/>
        <v>0</v>
      </c>
      <c r="N235" s="48">
        <f t="shared" si="11"/>
        <v>0</v>
      </c>
    </row>
    <row r="236" spans="1:14" ht="15" customHeight="1" x14ac:dyDescent="0.25">
      <c r="A236" s="50">
        <v>3794</v>
      </c>
      <c r="B236" s="51" t="s">
        <v>241</v>
      </c>
      <c r="C236" s="45">
        <v>2322</v>
      </c>
      <c r="D236" s="76">
        <v>143.96350715341242</v>
      </c>
      <c r="E236" s="76">
        <v>16.12908747440834</v>
      </c>
      <c r="F236" s="45">
        <v>0</v>
      </c>
      <c r="G236" s="45">
        <v>0</v>
      </c>
      <c r="H236" s="45">
        <v>0</v>
      </c>
      <c r="I236" s="83">
        <v>0</v>
      </c>
      <c r="J236" s="79">
        <v>0</v>
      </c>
      <c r="K236" s="84">
        <f t="shared" si="9"/>
        <v>0</v>
      </c>
      <c r="L236" s="48">
        <v>0</v>
      </c>
      <c r="M236" s="74">
        <f t="shared" si="10"/>
        <v>0</v>
      </c>
      <c r="N236" s="48">
        <f t="shared" si="11"/>
        <v>0</v>
      </c>
    </row>
    <row r="237" spans="1:14" ht="15" customHeight="1" x14ac:dyDescent="0.25">
      <c r="A237" s="50">
        <v>3822</v>
      </c>
      <c r="B237" s="51" t="s">
        <v>242</v>
      </c>
      <c r="C237" s="45">
        <v>4634</v>
      </c>
      <c r="D237" s="76">
        <v>86.908242988106934</v>
      </c>
      <c r="E237" s="76">
        <v>53.320603899841188</v>
      </c>
      <c r="F237" s="45">
        <v>0</v>
      </c>
      <c r="G237" s="45">
        <v>0</v>
      </c>
      <c r="H237" s="45">
        <v>0</v>
      </c>
      <c r="I237" s="83">
        <v>0</v>
      </c>
      <c r="J237" s="79">
        <v>0</v>
      </c>
      <c r="K237" s="84">
        <f t="shared" si="9"/>
        <v>0</v>
      </c>
      <c r="L237" s="48">
        <v>0</v>
      </c>
      <c r="M237" s="74">
        <f t="shared" si="10"/>
        <v>0</v>
      </c>
      <c r="N237" s="48">
        <f t="shared" si="11"/>
        <v>0</v>
      </c>
    </row>
    <row r="238" spans="1:14" ht="15" customHeight="1" x14ac:dyDescent="0.25">
      <c r="A238" s="50">
        <v>3857</v>
      </c>
      <c r="B238" s="51" t="s">
        <v>244</v>
      </c>
      <c r="C238" s="45">
        <v>4972</v>
      </c>
      <c r="D238" s="76">
        <v>43.329002264601868</v>
      </c>
      <c r="E238" s="76">
        <v>114.74993053467868</v>
      </c>
      <c r="F238" s="45">
        <v>0</v>
      </c>
      <c r="G238" s="45">
        <v>0</v>
      </c>
      <c r="H238" s="45">
        <v>0</v>
      </c>
      <c r="I238" s="83">
        <v>0</v>
      </c>
      <c r="J238" s="79">
        <v>0</v>
      </c>
      <c r="K238" s="84">
        <f t="shared" si="9"/>
        <v>0</v>
      </c>
      <c r="L238" s="48">
        <v>0</v>
      </c>
      <c r="M238" s="74">
        <f t="shared" si="10"/>
        <v>0</v>
      </c>
      <c r="N238" s="48">
        <f t="shared" si="11"/>
        <v>0</v>
      </c>
    </row>
    <row r="239" spans="1:14" ht="15" customHeight="1" x14ac:dyDescent="0.25">
      <c r="A239" s="50">
        <v>3871</v>
      </c>
      <c r="B239" s="51" t="s">
        <v>246</v>
      </c>
      <c r="C239" s="45">
        <v>717</v>
      </c>
      <c r="D239" s="76">
        <v>229.23646125801343</v>
      </c>
      <c r="E239" s="76">
        <v>3.1277746832472348</v>
      </c>
      <c r="F239" s="45">
        <v>286800</v>
      </c>
      <c r="G239" s="45">
        <v>0</v>
      </c>
      <c r="H239" s="45">
        <v>0</v>
      </c>
      <c r="I239" s="83">
        <v>286800</v>
      </c>
      <c r="J239" s="79">
        <v>277511.69861202908</v>
      </c>
      <c r="K239" s="84">
        <f t="shared" si="9"/>
        <v>277512</v>
      </c>
      <c r="L239" s="48">
        <v>263643</v>
      </c>
      <c r="M239" s="74">
        <f t="shared" si="10"/>
        <v>13869</v>
      </c>
      <c r="N239" s="48">
        <f t="shared" si="11"/>
        <v>277512</v>
      </c>
    </row>
    <row r="240" spans="1:14" ht="15" customHeight="1" x14ac:dyDescent="0.25">
      <c r="A240" s="50">
        <v>3892</v>
      </c>
      <c r="B240" s="51" t="s">
        <v>247</v>
      </c>
      <c r="C240" s="45">
        <v>6740</v>
      </c>
      <c r="D240" s="76">
        <v>58.898453012143612</v>
      </c>
      <c r="E240" s="76">
        <v>114.43424496413097</v>
      </c>
      <c r="F240" s="45">
        <v>0</v>
      </c>
      <c r="G240" s="45">
        <v>0</v>
      </c>
      <c r="H240" s="45">
        <v>0</v>
      </c>
      <c r="I240" s="83">
        <v>0</v>
      </c>
      <c r="J240" s="79">
        <v>0</v>
      </c>
      <c r="K240" s="84">
        <f t="shared" si="9"/>
        <v>0</v>
      </c>
      <c r="L240" s="48">
        <v>0</v>
      </c>
      <c r="M240" s="74">
        <f t="shared" si="10"/>
        <v>0</v>
      </c>
      <c r="N240" s="48">
        <f t="shared" si="11"/>
        <v>0</v>
      </c>
    </row>
    <row r="241" spans="1:14" ht="15" customHeight="1" x14ac:dyDescent="0.25">
      <c r="A241" s="50">
        <v>3899</v>
      </c>
      <c r="B241" s="51" t="s">
        <v>248</v>
      </c>
      <c r="C241" s="45">
        <v>873</v>
      </c>
      <c r="D241" s="76">
        <v>273.00173612113207</v>
      </c>
      <c r="E241" s="76">
        <v>3.1977818617704545</v>
      </c>
      <c r="F241" s="45">
        <v>0</v>
      </c>
      <c r="G241" s="45">
        <v>87300</v>
      </c>
      <c r="H241" s="45">
        <v>0</v>
      </c>
      <c r="I241" s="83">
        <v>87300</v>
      </c>
      <c r="J241" s="79">
        <v>84472.703238598813</v>
      </c>
      <c r="K241" s="84">
        <f t="shared" si="9"/>
        <v>84473</v>
      </c>
      <c r="L241" s="48">
        <v>80251</v>
      </c>
      <c r="M241" s="74">
        <f t="shared" si="10"/>
        <v>4222</v>
      </c>
      <c r="N241" s="48">
        <f t="shared" si="11"/>
        <v>84473</v>
      </c>
    </row>
    <row r="242" spans="1:14" ht="15" customHeight="1" x14ac:dyDescent="0.25">
      <c r="A242" s="50">
        <v>3906</v>
      </c>
      <c r="B242" s="51" t="s">
        <v>249</v>
      </c>
      <c r="C242" s="45">
        <v>1066</v>
      </c>
      <c r="D242" s="76">
        <v>162.66530253968088</v>
      </c>
      <c r="E242" s="76">
        <v>6.5533336449545407</v>
      </c>
      <c r="F242" s="45">
        <v>0</v>
      </c>
      <c r="G242" s="45">
        <v>0</v>
      </c>
      <c r="H242" s="45">
        <v>0</v>
      </c>
      <c r="I242" s="83">
        <v>0</v>
      </c>
      <c r="J242" s="79">
        <v>0</v>
      </c>
      <c r="K242" s="84">
        <f t="shared" si="9"/>
        <v>0</v>
      </c>
      <c r="L242" s="48">
        <v>0</v>
      </c>
      <c r="M242" s="74">
        <f t="shared" si="10"/>
        <v>0</v>
      </c>
      <c r="N242" s="48">
        <f t="shared" si="11"/>
        <v>0</v>
      </c>
    </row>
    <row r="243" spans="1:14" ht="15" customHeight="1" x14ac:dyDescent="0.25">
      <c r="A243" s="50">
        <v>3920</v>
      </c>
      <c r="B243" s="51" t="s">
        <v>250</v>
      </c>
      <c r="C243" s="45">
        <v>278</v>
      </c>
      <c r="D243" s="76">
        <v>87.552440843305618</v>
      </c>
      <c r="E243" s="76">
        <v>3.1752398599319722</v>
      </c>
      <c r="F243" s="45">
        <v>111200</v>
      </c>
      <c r="G243" s="45">
        <v>0</v>
      </c>
      <c r="H243" s="45">
        <v>0</v>
      </c>
      <c r="I243" s="83">
        <v>111200</v>
      </c>
      <c r="J243" s="79">
        <v>107598.67812293457</v>
      </c>
      <c r="K243" s="84">
        <f t="shared" si="9"/>
        <v>107599</v>
      </c>
      <c r="L243" s="48">
        <v>102222</v>
      </c>
      <c r="M243" s="74">
        <f t="shared" si="10"/>
        <v>5377</v>
      </c>
      <c r="N243" s="48">
        <f t="shared" si="11"/>
        <v>107599</v>
      </c>
    </row>
    <row r="244" spans="1:14" ht="15" customHeight="1" x14ac:dyDescent="0.25">
      <c r="A244" s="50">
        <v>3925</v>
      </c>
      <c r="B244" s="51" t="s">
        <v>251</v>
      </c>
      <c r="C244" s="45">
        <v>4392</v>
      </c>
      <c r="D244" s="76">
        <v>34.624636253567317</v>
      </c>
      <c r="E244" s="76">
        <v>126.84609790081187</v>
      </c>
      <c r="F244" s="45">
        <v>0</v>
      </c>
      <c r="G244" s="45">
        <v>0</v>
      </c>
      <c r="H244" s="45">
        <v>0</v>
      </c>
      <c r="I244" s="83">
        <v>0</v>
      </c>
      <c r="J244" s="79">
        <v>0</v>
      </c>
      <c r="K244" s="84">
        <f t="shared" si="9"/>
        <v>0</v>
      </c>
      <c r="L244" s="48">
        <v>0</v>
      </c>
      <c r="M244" s="74">
        <f t="shared" si="10"/>
        <v>0</v>
      </c>
      <c r="N244" s="48">
        <f t="shared" si="11"/>
        <v>0</v>
      </c>
    </row>
    <row r="245" spans="1:14" ht="15" customHeight="1" x14ac:dyDescent="0.25">
      <c r="A245" s="50">
        <v>3934</v>
      </c>
      <c r="B245" s="51" t="s">
        <v>252</v>
      </c>
      <c r="C245" s="45">
        <v>914</v>
      </c>
      <c r="D245" s="76">
        <v>77.008359418651324</v>
      </c>
      <c r="E245" s="76">
        <v>11.868841342679357</v>
      </c>
      <c r="F245" s="45">
        <v>0</v>
      </c>
      <c r="G245" s="45">
        <v>0</v>
      </c>
      <c r="H245" s="45">
        <v>0</v>
      </c>
      <c r="I245" s="83">
        <v>0</v>
      </c>
      <c r="J245" s="79">
        <v>0</v>
      </c>
      <c r="K245" s="84">
        <f t="shared" si="9"/>
        <v>0</v>
      </c>
      <c r="L245" s="48">
        <v>0</v>
      </c>
      <c r="M245" s="74">
        <f t="shared" si="10"/>
        <v>0</v>
      </c>
      <c r="N245" s="48">
        <f t="shared" si="11"/>
        <v>0</v>
      </c>
    </row>
    <row r="246" spans="1:14" ht="15" customHeight="1" x14ac:dyDescent="0.25">
      <c r="A246" s="50">
        <v>3941</v>
      </c>
      <c r="B246" s="51" t="s">
        <v>253</v>
      </c>
      <c r="C246" s="45">
        <v>1107</v>
      </c>
      <c r="D246" s="76">
        <v>129.93806254038768</v>
      </c>
      <c r="E246" s="76">
        <v>8.5194436361240911</v>
      </c>
      <c r="F246" s="45">
        <v>0</v>
      </c>
      <c r="G246" s="45">
        <v>0</v>
      </c>
      <c r="H246" s="45">
        <v>0</v>
      </c>
      <c r="I246" s="83">
        <v>0</v>
      </c>
      <c r="J246" s="79">
        <v>0</v>
      </c>
      <c r="K246" s="84">
        <f t="shared" si="9"/>
        <v>0</v>
      </c>
      <c r="L246" s="48">
        <v>0</v>
      </c>
      <c r="M246" s="74">
        <f t="shared" si="10"/>
        <v>0</v>
      </c>
      <c r="N246" s="48">
        <f t="shared" si="11"/>
        <v>0</v>
      </c>
    </row>
    <row r="247" spans="1:14" ht="15" customHeight="1" x14ac:dyDescent="0.25">
      <c r="A247" s="50">
        <v>3948</v>
      </c>
      <c r="B247" s="51" t="s">
        <v>254</v>
      </c>
      <c r="C247" s="45">
        <v>609</v>
      </c>
      <c r="D247" s="76">
        <v>119.95694487411214</v>
      </c>
      <c r="E247" s="76">
        <v>5.0768215265828101</v>
      </c>
      <c r="F247" s="45">
        <v>243600</v>
      </c>
      <c r="G247" s="45">
        <v>0</v>
      </c>
      <c r="H247" s="45">
        <v>0</v>
      </c>
      <c r="I247" s="83">
        <v>243600</v>
      </c>
      <c r="J247" s="79">
        <v>235710.77329808328</v>
      </c>
      <c r="K247" s="84">
        <f t="shared" si="9"/>
        <v>235711</v>
      </c>
      <c r="L247" s="48">
        <v>223931</v>
      </c>
      <c r="M247" s="74">
        <f t="shared" si="10"/>
        <v>11780</v>
      </c>
      <c r="N247" s="48">
        <f t="shared" si="11"/>
        <v>235711</v>
      </c>
    </row>
    <row r="248" spans="1:14" ht="15" customHeight="1" x14ac:dyDescent="0.25">
      <c r="A248" s="50">
        <v>3955</v>
      </c>
      <c r="B248" s="51" t="s">
        <v>255</v>
      </c>
      <c r="C248" s="45">
        <v>2193</v>
      </c>
      <c r="D248" s="76">
        <v>152.57055085287936</v>
      </c>
      <c r="E248" s="76">
        <v>14.373678195044761</v>
      </c>
      <c r="F248" s="45">
        <v>0</v>
      </c>
      <c r="G248" s="45">
        <v>0</v>
      </c>
      <c r="H248" s="45">
        <v>0</v>
      </c>
      <c r="I248" s="83">
        <v>0</v>
      </c>
      <c r="J248" s="79">
        <v>0</v>
      </c>
      <c r="K248" s="84">
        <f t="shared" si="9"/>
        <v>0</v>
      </c>
      <c r="L248" s="48">
        <v>0</v>
      </c>
      <c r="M248" s="74">
        <f t="shared" si="10"/>
        <v>0</v>
      </c>
      <c r="N248" s="48">
        <f t="shared" si="11"/>
        <v>0</v>
      </c>
    </row>
    <row r="249" spans="1:14" ht="15" customHeight="1" x14ac:dyDescent="0.25">
      <c r="A249" s="50">
        <v>3962</v>
      </c>
      <c r="B249" s="51" t="s">
        <v>256</v>
      </c>
      <c r="C249" s="45">
        <v>3510</v>
      </c>
      <c r="D249" s="76">
        <v>152.07940318809111</v>
      </c>
      <c r="E249" s="76">
        <v>23.08004849058257</v>
      </c>
      <c r="F249" s="45">
        <v>0</v>
      </c>
      <c r="G249" s="45">
        <v>0</v>
      </c>
      <c r="H249" s="45">
        <v>0</v>
      </c>
      <c r="I249" s="83">
        <v>0</v>
      </c>
      <c r="J249" s="79">
        <v>0</v>
      </c>
      <c r="K249" s="84">
        <f t="shared" si="9"/>
        <v>0</v>
      </c>
      <c r="L249" s="48">
        <v>0</v>
      </c>
      <c r="M249" s="74">
        <f t="shared" si="10"/>
        <v>0</v>
      </c>
      <c r="N249" s="48">
        <f t="shared" si="11"/>
        <v>0</v>
      </c>
    </row>
    <row r="250" spans="1:14" ht="15" customHeight="1" x14ac:dyDescent="0.25">
      <c r="A250" s="50">
        <v>3969</v>
      </c>
      <c r="B250" s="51" t="s">
        <v>257</v>
      </c>
      <c r="C250" s="45">
        <v>330</v>
      </c>
      <c r="D250" s="76">
        <v>71.289225471017971</v>
      </c>
      <c r="E250" s="76">
        <v>4.6290305136525669</v>
      </c>
      <c r="F250" s="45">
        <v>132000</v>
      </c>
      <c r="G250" s="45">
        <v>0</v>
      </c>
      <c r="H250" s="45">
        <v>0</v>
      </c>
      <c r="I250" s="83">
        <v>132000</v>
      </c>
      <c r="J250" s="79">
        <v>127725.04957038995</v>
      </c>
      <c r="K250" s="84">
        <f t="shared" si="9"/>
        <v>127725</v>
      </c>
      <c r="L250" s="48">
        <v>121343</v>
      </c>
      <c r="M250" s="74">
        <f t="shared" si="10"/>
        <v>6382</v>
      </c>
      <c r="N250" s="48">
        <f t="shared" si="11"/>
        <v>127725</v>
      </c>
    </row>
    <row r="251" spans="1:14" ht="15" customHeight="1" x14ac:dyDescent="0.25">
      <c r="A251" s="50">
        <v>2177</v>
      </c>
      <c r="B251" s="51" t="s">
        <v>131</v>
      </c>
      <c r="C251" s="45">
        <v>1055</v>
      </c>
      <c r="D251" s="76">
        <v>16.485009266634879</v>
      </c>
      <c r="E251" s="76">
        <v>63.997537577081353</v>
      </c>
      <c r="F251" s="45">
        <v>0</v>
      </c>
      <c r="G251" s="45">
        <v>0</v>
      </c>
      <c r="H251" s="45">
        <v>0</v>
      </c>
      <c r="I251" s="83">
        <v>0</v>
      </c>
      <c r="J251" s="79">
        <v>0</v>
      </c>
      <c r="K251" s="84">
        <f t="shared" si="9"/>
        <v>0</v>
      </c>
      <c r="L251" s="48">
        <v>0</v>
      </c>
      <c r="M251" s="74">
        <f t="shared" si="10"/>
        <v>0</v>
      </c>
      <c r="N251" s="48">
        <f t="shared" si="11"/>
        <v>0</v>
      </c>
    </row>
    <row r="252" spans="1:14" ht="15" customHeight="1" x14ac:dyDescent="0.25">
      <c r="A252" s="50">
        <v>3976</v>
      </c>
      <c r="B252" s="51" t="s">
        <v>258</v>
      </c>
      <c r="C252" s="45">
        <v>25</v>
      </c>
      <c r="D252" s="76">
        <v>1.2413403379389301</v>
      </c>
      <c r="E252" s="76">
        <v>20.139521157838921</v>
      </c>
      <c r="F252" s="45">
        <v>0</v>
      </c>
      <c r="G252" s="45">
        <v>0</v>
      </c>
      <c r="H252" s="45">
        <v>0</v>
      </c>
      <c r="I252" s="83">
        <v>0</v>
      </c>
      <c r="J252" s="79">
        <v>0</v>
      </c>
      <c r="K252" s="84">
        <f t="shared" si="9"/>
        <v>0</v>
      </c>
      <c r="L252" s="48">
        <v>0</v>
      </c>
      <c r="M252" s="74">
        <f t="shared" si="10"/>
        <v>0</v>
      </c>
      <c r="N252" s="48">
        <f t="shared" si="11"/>
        <v>0</v>
      </c>
    </row>
    <row r="253" spans="1:14" ht="15" customHeight="1" x14ac:dyDescent="0.25">
      <c r="A253" s="50">
        <v>4690</v>
      </c>
      <c r="B253" s="51" t="s">
        <v>307</v>
      </c>
      <c r="C253" s="45">
        <v>192</v>
      </c>
      <c r="D253" s="76">
        <v>20.425584654564126</v>
      </c>
      <c r="E253" s="76">
        <v>9.3999757288268029</v>
      </c>
      <c r="F253" s="45">
        <v>76800</v>
      </c>
      <c r="G253" s="45">
        <v>0</v>
      </c>
      <c r="H253" s="45">
        <v>0</v>
      </c>
      <c r="I253" s="83">
        <v>76800</v>
      </c>
      <c r="J253" s="79">
        <v>74312.756113681418</v>
      </c>
      <c r="K253" s="84">
        <f t="shared" si="9"/>
        <v>74313</v>
      </c>
      <c r="L253" s="48">
        <v>70599</v>
      </c>
      <c r="M253" s="74">
        <f t="shared" si="10"/>
        <v>3714</v>
      </c>
      <c r="N253" s="48">
        <f t="shared" si="11"/>
        <v>74313</v>
      </c>
    </row>
    <row r="254" spans="1:14" ht="15" customHeight="1" x14ac:dyDescent="0.25">
      <c r="A254" s="50">
        <v>2016</v>
      </c>
      <c r="B254" s="51" t="s">
        <v>123</v>
      </c>
      <c r="C254" s="45">
        <v>441</v>
      </c>
      <c r="D254" s="76">
        <v>162.08035351458474</v>
      </c>
      <c r="E254" s="76">
        <v>2.7208726439525983</v>
      </c>
      <c r="F254" s="45">
        <v>176400</v>
      </c>
      <c r="G254" s="45">
        <v>0</v>
      </c>
      <c r="H254" s="45">
        <v>0</v>
      </c>
      <c r="I254" s="83">
        <v>176400</v>
      </c>
      <c r="J254" s="79">
        <v>170687.11169861202</v>
      </c>
      <c r="K254" s="84">
        <f t="shared" si="9"/>
        <v>170687</v>
      </c>
      <c r="L254" s="48">
        <v>162157</v>
      </c>
      <c r="M254" s="74">
        <f t="shared" si="10"/>
        <v>8530</v>
      </c>
      <c r="N254" s="48">
        <f t="shared" si="11"/>
        <v>170687</v>
      </c>
    </row>
    <row r="255" spans="1:14" ht="15" customHeight="1" x14ac:dyDescent="0.25">
      <c r="A255" s="50">
        <v>3983</v>
      </c>
      <c r="B255" s="51" t="s">
        <v>259</v>
      </c>
      <c r="C255" s="45">
        <v>1351</v>
      </c>
      <c r="D255" s="76">
        <v>28.363831816763884</v>
      </c>
      <c r="E255" s="76">
        <v>47.631082031783805</v>
      </c>
      <c r="F255" s="45">
        <v>0</v>
      </c>
      <c r="G255" s="45">
        <v>0</v>
      </c>
      <c r="H255" s="45">
        <v>0</v>
      </c>
      <c r="I255" s="83">
        <v>0</v>
      </c>
      <c r="J255" s="79">
        <v>0</v>
      </c>
      <c r="K255" s="84">
        <f t="shared" si="9"/>
        <v>0</v>
      </c>
      <c r="L255" s="48">
        <v>0</v>
      </c>
      <c r="M255" s="74">
        <f t="shared" si="10"/>
        <v>0</v>
      </c>
      <c r="N255" s="48">
        <f t="shared" si="11"/>
        <v>0</v>
      </c>
    </row>
    <row r="256" spans="1:14" ht="15" customHeight="1" x14ac:dyDescent="0.25">
      <c r="A256" s="50">
        <v>3514</v>
      </c>
      <c r="B256" s="51" t="s">
        <v>224</v>
      </c>
      <c r="C256" s="45">
        <v>243</v>
      </c>
      <c r="D256" s="76">
        <v>12.557774968255261</v>
      </c>
      <c r="E256" s="76">
        <v>19.350561752721205</v>
      </c>
      <c r="F256" s="45">
        <v>0</v>
      </c>
      <c r="G256" s="45">
        <v>0</v>
      </c>
      <c r="H256" s="45">
        <v>0</v>
      </c>
      <c r="I256" s="83">
        <v>0</v>
      </c>
      <c r="J256" s="79">
        <v>0</v>
      </c>
      <c r="K256" s="84">
        <f t="shared" si="9"/>
        <v>0</v>
      </c>
      <c r="L256" s="48">
        <v>0</v>
      </c>
      <c r="M256" s="74">
        <f t="shared" si="10"/>
        <v>0</v>
      </c>
      <c r="N256" s="48">
        <f t="shared" si="11"/>
        <v>0</v>
      </c>
    </row>
    <row r="257" spans="1:14" ht="15" customHeight="1" x14ac:dyDescent="0.25">
      <c r="A257" s="50">
        <v>616</v>
      </c>
      <c r="B257" s="51" t="s">
        <v>41</v>
      </c>
      <c r="C257" s="45">
        <v>133</v>
      </c>
      <c r="D257" s="76">
        <v>267.07053562157569</v>
      </c>
      <c r="E257" s="76">
        <v>0.49799578111624304</v>
      </c>
      <c r="F257" s="45">
        <v>53200</v>
      </c>
      <c r="G257" s="45">
        <v>0</v>
      </c>
      <c r="H257" s="45">
        <v>0</v>
      </c>
      <c r="I257" s="83">
        <v>53200</v>
      </c>
      <c r="J257" s="79">
        <v>51477.065432914736</v>
      </c>
      <c r="K257" s="84">
        <f t="shared" si="9"/>
        <v>51477</v>
      </c>
      <c r="L257" s="48">
        <v>48904</v>
      </c>
      <c r="M257" s="74">
        <f t="shared" si="10"/>
        <v>2573</v>
      </c>
      <c r="N257" s="48">
        <f t="shared" si="11"/>
        <v>51477</v>
      </c>
    </row>
    <row r="258" spans="1:14" ht="15" customHeight="1" x14ac:dyDescent="0.25">
      <c r="A258" s="50">
        <v>1945</v>
      </c>
      <c r="B258" s="51" t="s">
        <v>120</v>
      </c>
      <c r="C258" s="45">
        <v>737</v>
      </c>
      <c r="D258" s="76">
        <v>62.488491627093943</v>
      </c>
      <c r="E258" s="76">
        <v>11.794171707618069</v>
      </c>
      <c r="F258" s="45">
        <v>0</v>
      </c>
      <c r="G258" s="45">
        <v>0</v>
      </c>
      <c r="H258" s="45">
        <v>0</v>
      </c>
      <c r="I258" s="83">
        <v>0</v>
      </c>
      <c r="J258" s="79">
        <v>0</v>
      </c>
      <c r="K258" s="84">
        <f t="shared" si="9"/>
        <v>0</v>
      </c>
      <c r="L258" s="48">
        <v>0</v>
      </c>
      <c r="M258" s="74">
        <f t="shared" si="10"/>
        <v>0</v>
      </c>
      <c r="N258" s="48">
        <f t="shared" si="11"/>
        <v>0</v>
      </c>
    </row>
    <row r="259" spans="1:14" ht="15" customHeight="1" x14ac:dyDescent="0.25">
      <c r="A259" s="50">
        <v>1526</v>
      </c>
      <c r="B259" s="51" t="s">
        <v>93</v>
      </c>
      <c r="C259" s="45">
        <v>1286</v>
      </c>
      <c r="D259" s="76">
        <v>476.12997827455524</v>
      </c>
      <c r="E259" s="76">
        <v>2.7009431430054627</v>
      </c>
      <c r="F259" s="45">
        <v>0</v>
      </c>
      <c r="G259" s="45">
        <v>0</v>
      </c>
      <c r="H259" s="45">
        <v>0</v>
      </c>
      <c r="I259" s="83">
        <v>0</v>
      </c>
      <c r="J259" s="79">
        <v>0</v>
      </c>
      <c r="K259" s="84">
        <f t="shared" si="9"/>
        <v>0</v>
      </c>
      <c r="L259" s="48">
        <v>0</v>
      </c>
      <c r="M259" s="74">
        <f t="shared" si="10"/>
        <v>0</v>
      </c>
      <c r="N259" s="48">
        <f t="shared" si="11"/>
        <v>0</v>
      </c>
    </row>
    <row r="260" spans="1:14" ht="15" customHeight="1" x14ac:dyDescent="0.25">
      <c r="A260" s="50">
        <v>3654</v>
      </c>
      <c r="B260" s="51" t="s">
        <v>233</v>
      </c>
      <c r="C260" s="45">
        <v>322</v>
      </c>
      <c r="D260" s="76">
        <v>418.36039704339777</v>
      </c>
      <c r="E260" s="76">
        <v>0.76967132232307822</v>
      </c>
      <c r="F260" s="45">
        <v>128800</v>
      </c>
      <c r="G260" s="45">
        <v>0</v>
      </c>
      <c r="H260" s="45">
        <v>0</v>
      </c>
      <c r="I260" s="83">
        <v>128800</v>
      </c>
      <c r="J260" s="79">
        <v>124628.68473231989</v>
      </c>
      <c r="K260" s="84">
        <f t="shared" ref="K260:K323" si="12">ROUND(J260,0)</f>
        <v>124629</v>
      </c>
      <c r="L260" s="48">
        <v>118400</v>
      </c>
      <c r="M260" s="74">
        <f t="shared" ref="M260:M323" si="13">K260-L260</f>
        <v>6229</v>
      </c>
      <c r="N260" s="48">
        <f t="shared" ref="N260:N323" si="14">SUM(L260:M260)</f>
        <v>124629</v>
      </c>
    </row>
    <row r="261" spans="1:14" ht="15" customHeight="1" x14ac:dyDescent="0.25">
      <c r="A261" s="50">
        <v>3990</v>
      </c>
      <c r="B261" s="51" t="s">
        <v>260</v>
      </c>
      <c r="C261" s="45">
        <v>598</v>
      </c>
      <c r="D261" s="76">
        <v>147.80045591378044</v>
      </c>
      <c r="E261" s="76">
        <v>4.0459956385306688</v>
      </c>
      <c r="F261" s="45">
        <v>239200</v>
      </c>
      <c r="G261" s="45">
        <v>0</v>
      </c>
      <c r="H261" s="45">
        <v>0</v>
      </c>
      <c r="I261" s="83">
        <v>239200</v>
      </c>
      <c r="J261" s="79">
        <v>231453.27164573694</v>
      </c>
      <c r="K261" s="84">
        <f t="shared" si="12"/>
        <v>231453</v>
      </c>
      <c r="L261" s="48">
        <v>219887</v>
      </c>
      <c r="M261" s="74">
        <f t="shared" si="13"/>
        <v>11566</v>
      </c>
      <c r="N261" s="48">
        <f t="shared" si="14"/>
        <v>231453</v>
      </c>
    </row>
    <row r="262" spans="1:14" ht="15" customHeight="1" x14ac:dyDescent="0.25">
      <c r="A262" s="52">
        <v>4011</v>
      </c>
      <c r="B262" s="53" t="s">
        <v>261</v>
      </c>
      <c r="C262" s="45">
        <v>86</v>
      </c>
      <c r="D262" s="76">
        <v>8.6837358954094661</v>
      </c>
      <c r="E262" s="76">
        <v>9.9035715774661774</v>
      </c>
      <c r="F262" s="45">
        <v>34400</v>
      </c>
      <c r="G262" s="45">
        <v>0</v>
      </c>
      <c r="H262" s="45">
        <v>0</v>
      </c>
      <c r="I262" s="83">
        <v>34400</v>
      </c>
      <c r="J262" s="79">
        <v>33285.92200925314</v>
      </c>
      <c r="K262" s="84">
        <f t="shared" si="12"/>
        <v>33286</v>
      </c>
      <c r="L262" s="48">
        <v>31623</v>
      </c>
      <c r="M262" s="74">
        <f t="shared" si="13"/>
        <v>1663</v>
      </c>
      <c r="N262" s="48">
        <f t="shared" si="14"/>
        <v>33286</v>
      </c>
    </row>
    <row r="263" spans="1:14" ht="15" customHeight="1" x14ac:dyDescent="0.25">
      <c r="A263" s="50">
        <v>4018</v>
      </c>
      <c r="B263" s="51" t="s">
        <v>262</v>
      </c>
      <c r="C263" s="45">
        <v>6167</v>
      </c>
      <c r="D263" s="76">
        <v>33.117297314990168</v>
      </c>
      <c r="E263" s="76">
        <v>186.21688664215293</v>
      </c>
      <c r="F263" s="45">
        <v>0</v>
      </c>
      <c r="G263" s="45">
        <v>0</v>
      </c>
      <c r="H263" s="45">
        <v>0</v>
      </c>
      <c r="I263" s="83">
        <v>0</v>
      </c>
      <c r="J263" s="79">
        <v>0</v>
      </c>
      <c r="K263" s="84">
        <f t="shared" si="12"/>
        <v>0</v>
      </c>
      <c r="L263" s="48">
        <v>0</v>
      </c>
      <c r="M263" s="74">
        <f t="shared" si="13"/>
        <v>0</v>
      </c>
      <c r="N263" s="48">
        <f t="shared" si="14"/>
        <v>0</v>
      </c>
    </row>
    <row r="264" spans="1:14" ht="15" customHeight="1" x14ac:dyDescent="0.25">
      <c r="A264" s="50">
        <v>4025</v>
      </c>
      <c r="B264" s="51" t="s">
        <v>263</v>
      </c>
      <c r="C264" s="45">
        <v>484</v>
      </c>
      <c r="D264" s="76">
        <v>61.774669479683197</v>
      </c>
      <c r="E264" s="76">
        <v>7.8349265819897367</v>
      </c>
      <c r="F264" s="45">
        <v>193600</v>
      </c>
      <c r="G264" s="45">
        <v>0</v>
      </c>
      <c r="H264" s="45">
        <v>0</v>
      </c>
      <c r="I264" s="83">
        <v>193600</v>
      </c>
      <c r="J264" s="79">
        <v>187330.07270323861</v>
      </c>
      <c r="K264" s="84">
        <f t="shared" si="12"/>
        <v>187330</v>
      </c>
      <c r="L264" s="48">
        <v>177968</v>
      </c>
      <c r="M264" s="74">
        <f t="shared" si="13"/>
        <v>9362</v>
      </c>
      <c r="N264" s="48">
        <f t="shared" si="14"/>
        <v>187330</v>
      </c>
    </row>
    <row r="265" spans="1:14" s="54" customFormat="1" x14ac:dyDescent="0.25">
      <c r="A265" s="50">
        <v>4060</v>
      </c>
      <c r="B265" s="51" t="s">
        <v>264</v>
      </c>
      <c r="C265" s="45">
        <v>5206</v>
      </c>
      <c r="D265" s="76">
        <v>120.7537688295203</v>
      </c>
      <c r="E265" s="76">
        <v>43.112526014403826</v>
      </c>
      <c r="F265" s="45">
        <v>0</v>
      </c>
      <c r="G265" s="45">
        <v>0</v>
      </c>
      <c r="H265" s="45">
        <v>0</v>
      </c>
      <c r="I265" s="83">
        <v>0</v>
      </c>
      <c r="J265" s="79">
        <v>0</v>
      </c>
      <c r="K265" s="84">
        <f t="shared" si="12"/>
        <v>0</v>
      </c>
      <c r="L265" s="48">
        <v>0</v>
      </c>
      <c r="M265" s="74">
        <f t="shared" si="13"/>
        <v>0</v>
      </c>
      <c r="N265" s="48">
        <f t="shared" si="14"/>
        <v>0</v>
      </c>
    </row>
    <row r="266" spans="1:14" ht="15" customHeight="1" x14ac:dyDescent="0.25">
      <c r="A266" s="50">
        <v>4067</v>
      </c>
      <c r="B266" s="51" t="s">
        <v>265</v>
      </c>
      <c r="C266" s="45">
        <v>1028</v>
      </c>
      <c r="D266" s="76">
        <v>98.961995656601729</v>
      </c>
      <c r="E266" s="76">
        <v>10.387826085956892</v>
      </c>
      <c r="F266" s="45">
        <v>0</v>
      </c>
      <c r="G266" s="45">
        <v>0</v>
      </c>
      <c r="H266" s="45">
        <v>0</v>
      </c>
      <c r="I266" s="83">
        <v>0</v>
      </c>
      <c r="J266" s="79">
        <v>0</v>
      </c>
      <c r="K266" s="84">
        <f t="shared" si="12"/>
        <v>0</v>
      </c>
      <c r="L266" s="48">
        <v>0</v>
      </c>
      <c r="M266" s="74">
        <f t="shared" si="13"/>
        <v>0</v>
      </c>
      <c r="N266" s="48">
        <f t="shared" si="14"/>
        <v>0</v>
      </c>
    </row>
    <row r="267" spans="1:14" ht="15" customHeight="1" x14ac:dyDescent="0.25">
      <c r="A267" s="50">
        <v>4074</v>
      </c>
      <c r="B267" s="51" t="s">
        <v>266</v>
      </c>
      <c r="C267" s="45">
        <v>1669</v>
      </c>
      <c r="D267" s="76">
        <v>178.48598522259749</v>
      </c>
      <c r="E267" s="76">
        <v>9.3508742320497529</v>
      </c>
      <c r="F267" s="45">
        <v>0</v>
      </c>
      <c r="G267" s="45">
        <v>0</v>
      </c>
      <c r="H267" s="45">
        <v>0</v>
      </c>
      <c r="I267" s="83">
        <v>0</v>
      </c>
      <c r="J267" s="79">
        <v>0</v>
      </c>
      <c r="K267" s="84">
        <f t="shared" si="12"/>
        <v>0</v>
      </c>
      <c r="L267" s="48">
        <v>0</v>
      </c>
      <c r="M267" s="74">
        <f t="shared" si="13"/>
        <v>0</v>
      </c>
      <c r="N267" s="48">
        <f t="shared" si="14"/>
        <v>0</v>
      </c>
    </row>
    <row r="268" spans="1:14" ht="15" customHeight="1" x14ac:dyDescent="0.25">
      <c r="A268" s="50">
        <v>4088</v>
      </c>
      <c r="B268" s="51" t="s">
        <v>267</v>
      </c>
      <c r="C268" s="45">
        <v>1212</v>
      </c>
      <c r="D268" s="76">
        <v>97.498406575667019</v>
      </c>
      <c r="E268" s="76">
        <v>12.430972387834721</v>
      </c>
      <c r="F268" s="45">
        <v>0</v>
      </c>
      <c r="G268" s="45">
        <v>0</v>
      </c>
      <c r="H268" s="45">
        <v>0</v>
      </c>
      <c r="I268" s="83">
        <v>0</v>
      </c>
      <c r="J268" s="79">
        <v>0</v>
      </c>
      <c r="K268" s="84">
        <f t="shared" si="12"/>
        <v>0</v>
      </c>
      <c r="L268" s="48">
        <v>0</v>
      </c>
      <c r="M268" s="74">
        <f t="shared" si="13"/>
        <v>0</v>
      </c>
      <c r="N268" s="48">
        <f t="shared" si="14"/>
        <v>0</v>
      </c>
    </row>
    <row r="269" spans="1:14" ht="15" customHeight="1" x14ac:dyDescent="0.25">
      <c r="A269" s="50">
        <v>4095</v>
      </c>
      <c r="B269" s="51" t="s">
        <v>268</v>
      </c>
      <c r="C269" s="45">
        <v>2691</v>
      </c>
      <c r="D269" s="76">
        <v>14.192316912063852</v>
      </c>
      <c r="E269" s="76">
        <v>189.60963292135744</v>
      </c>
      <c r="F269" s="45">
        <v>0</v>
      </c>
      <c r="G269" s="45">
        <v>0</v>
      </c>
      <c r="H269" s="45">
        <v>0</v>
      </c>
      <c r="I269" s="83">
        <v>0</v>
      </c>
      <c r="J269" s="79">
        <v>0</v>
      </c>
      <c r="K269" s="84">
        <f t="shared" si="12"/>
        <v>0</v>
      </c>
      <c r="L269" s="48">
        <v>0</v>
      </c>
      <c r="M269" s="74">
        <f t="shared" si="13"/>
        <v>0</v>
      </c>
      <c r="N269" s="48">
        <f t="shared" si="14"/>
        <v>0</v>
      </c>
    </row>
    <row r="270" spans="1:14" ht="15" customHeight="1" x14ac:dyDescent="0.25">
      <c r="A270" s="50">
        <v>4137</v>
      </c>
      <c r="B270" s="51" t="s">
        <v>269</v>
      </c>
      <c r="C270" s="45">
        <v>938</v>
      </c>
      <c r="D270" s="76">
        <v>40.839933311336338</v>
      </c>
      <c r="E270" s="76">
        <v>22.967716250888937</v>
      </c>
      <c r="F270" s="45">
        <v>0</v>
      </c>
      <c r="G270" s="45">
        <v>0</v>
      </c>
      <c r="H270" s="45">
        <v>0</v>
      </c>
      <c r="I270" s="83">
        <v>0</v>
      </c>
      <c r="J270" s="79">
        <v>0</v>
      </c>
      <c r="K270" s="84">
        <f t="shared" si="12"/>
        <v>0</v>
      </c>
      <c r="L270" s="48">
        <v>0</v>
      </c>
      <c r="M270" s="74">
        <f t="shared" si="13"/>
        <v>0</v>
      </c>
      <c r="N270" s="48">
        <f t="shared" si="14"/>
        <v>0</v>
      </c>
    </row>
    <row r="271" spans="1:14" ht="15" customHeight="1" x14ac:dyDescent="0.25">
      <c r="A271" s="50">
        <v>4144</v>
      </c>
      <c r="B271" s="51" t="s">
        <v>270</v>
      </c>
      <c r="C271" s="45">
        <v>3828</v>
      </c>
      <c r="D271" s="76">
        <v>88.666938129585162</v>
      </c>
      <c r="E271" s="76">
        <v>43.172800152469975</v>
      </c>
      <c r="F271" s="45">
        <v>0</v>
      </c>
      <c r="G271" s="45">
        <v>0</v>
      </c>
      <c r="H271" s="45">
        <v>0</v>
      </c>
      <c r="I271" s="83">
        <v>0</v>
      </c>
      <c r="J271" s="79">
        <v>0</v>
      </c>
      <c r="K271" s="84">
        <f t="shared" si="12"/>
        <v>0</v>
      </c>
      <c r="L271" s="48">
        <v>0</v>
      </c>
      <c r="M271" s="74">
        <f t="shared" si="13"/>
        <v>0</v>
      </c>
      <c r="N271" s="48">
        <f t="shared" si="14"/>
        <v>0</v>
      </c>
    </row>
    <row r="272" spans="1:14" ht="15" customHeight="1" x14ac:dyDescent="0.25">
      <c r="A272" s="50">
        <v>4165</v>
      </c>
      <c r="B272" s="51" t="s">
        <v>272</v>
      </c>
      <c r="C272" s="45">
        <v>1473</v>
      </c>
      <c r="D272" s="76">
        <v>112.9763822006998</v>
      </c>
      <c r="E272" s="76">
        <v>13.038123290080676</v>
      </c>
      <c r="F272" s="45">
        <v>0</v>
      </c>
      <c r="G272" s="45">
        <v>0</v>
      </c>
      <c r="H272" s="45">
        <v>0</v>
      </c>
      <c r="I272" s="83">
        <v>0</v>
      </c>
      <c r="J272" s="79">
        <v>0</v>
      </c>
      <c r="K272" s="84">
        <f t="shared" si="12"/>
        <v>0</v>
      </c>
      <c r="L272" s="48">
        <v>0</v>
      </c>
      <c r="M272" s="74">
        <f t="shared" si="13"/>
        <v>0</v>
      </c>
      <c r="N272" s="48">
        <f t="shared" si="14"/>
        <v>0</v>
      </c>
    </row>
    <row r="273" spans="1:14" ht="15" customHeight="1" x14ac:dyDescent="0.25">
      <c r="A273" s="50">
        <v>4179</v>
      </c>
      <c r="B273" s="51" t="s">
        <v>273</v>
      </c>
      <c r="C273" s="45">
        <v>9325</v>
      </c>
      <c r="D273" s="76">
        <v>105.45450744780511</v>
      </c>
      <c r="E273" s="76">
        <v>88.426756007707155</v>
      </c>
      <c r="F273" s="45">
        <v>0</v>
      </c>
      <c r="G273" s="45">
        <v>0</v>
      </c>
      <c r="H273" s="45">
        <v>0</v>
      </c>
      <c r="I273" s="83">
        <v>0</v>
      </c>
      <c r="J273" s="79">
        <v>0</v>
      </c>
      <c r="K273" s="84">
        <f t="shared" si="12"/>
        <v>0</v>
      </c>
      <c r="L273" s="48">
        <v>0</v>
      </c>
      <c r="M273" s="74">
        <f t="shared" si="13"/>
        <v>0</v>
      </c>
      <c r="N273" s="48">
        <f t="shared" si="14"/>
        <v>0</v>
      </c>
    </row>
    <row r="274" spans="1:14" ht="15" customHeight="1" x14ac:dyDescent="0.25">
      <c r="A274" s="50">
        <v>4186</v>
      </c>
      <c r="B274" s="51" t="s">
        <v>274</v>
      </c>
      <c r="C274" s="45">
        <v>837</v>
      </c>
      <c r="D274" s="76">
        <v>288.18583057341891</v>
      </c>
      <c r="E274" s="76">
        <v>2.904375965794626</v>
      </c>
      <c r="F274" s="45">
        <v>0</v>
      </c>
      <c r="G274" s="45">
        <v>83700</v>
      </c>
      <c r="H274" s="45">
        <v>0</v>
      </c>
      <c r="I274" s="83">
        <v>83700</v>
      </c>
      <c r="J274" s="79">
        <v>80989.292795769987</v>
      </c>
      <c r="K274" s="84">
        <f t="shared" si="12"/>
        <v>80989</v>
      </c>
      <c r="L274" s="48">
        <v>76666</v>
      </c>
      <c r="M274" s="74">
        <f t="shared" si="13"/>
        <v>4323</v>
      </c>
      <c r="N274" s="48">
        <f t="shared" si="14"/>
        <v>80989</v>
      </c>
    </row>
    <row r="275" spans="1:14" ht="15" customHeight="1" x14ac:dyDescent="0.25">
      <c r="A275" s="50">
        <v>4207</v>
      </c>
      <c r="B275" s="51" t="s">
        <v>275</v>
      </c>
      <c r="C275" s="45">
        <v>484</v>
      </c>
      <c r="D275" s="76">
        <v>157.89790048234812</v>
      </c>
      <c r="E275" s="76">
        <v>3.0652719163552642</v>
      </c>
      <c r="F275" s="45">
        <v>193600</v>
      </c>
      <c r="G275" s="45">
        <v>0</v>
      </c>
      <c r="H275" s="45">
        <v>0</v>
      </c>
      <c r="I275" s="83">
        <v>193600</v>
      </c>
      <c r="J275" s="79">
        <v>187330.07270323861</v>
      </c>
      <c r="K275" s="84">
        <f t="shared" si="12"/>
        <v>187330</v>
      </c>
      <c r="L275" s="48">
        <v>177968</v>
      </c>
      <c r="M275" s="74">
        <f t="shared" si="13"/>
        <v>9362</v>
      </c>
      <c r="N275" s="48">
        <f t="shared" si="14"/>
        <v>187330</v>
      </c>
    </row>
    <row r="276" spans="1:14" ht="15" customHeight="1" x14ac:dyDescent="0.25">
      <c r="A276" s="50">
        <v>4221</v>
      </c>
      <c r="B276" s="51" t="s">
        <v>276</v>
      </c>
      <c r="C276" s="45">
        <v>963</v>
      </c>
      <c r="D276" s="76">
        <v>80.500652340036282</v>
      </c>
      <c r="E276" s="76">
        <v>11.962635978802629</v>
      </c>
      <c r="F276" s="45">
        <v>0</v>
      </c>
      <c r="G276" s="45">
        <v>0</v>
      </c>
      <c r="H276" s="45">
        <v>0</v>
      </c>
      <c r="I276" s="83">
        <v>0</v>
      </c>
      <c r="J276" s="79">
        <v>0</v>
      </c>
      <c r="K276" s="84">
        <f t="shared" si="12"/>
        <v>0</v>
      </c>
      <c r="L276" s="48">
        <v>0</v>
      </c>
      <c r="M276" s="74">
        <f t="shared" si="13"/>
        <v>0</v>
      </c>
      <c r="N276" s="48">
        <f t="shared" si="14"/>
        <v>0</v>
      </c>
    </row>
    <row r="277" spans="1:14" ht="15" customHeight="1" x14ac:dyDescent="0.25">
      <c r="A277" s="50">
        <v>4228</v>
      </c>
      <c r="B277" s="51" t="s">
        <v>277</v>
      </c>
      <c r="C277" s="45">
        <v>854</v>
      </c>
      <c r="D277" s="76">
        <v>92.391129879476722</v>
      </c>
      <c r="E277" s="76">
        <v>9.2433115723775021</v>
      </c>
      <c r="F277" s="45">
        <v>0</v>
      </c>
      <c r="G277" s="45">
        <v>85400</v>
      </c>
      <c r="H277" s="45">
        <v>0</v>
      </c>
      <c r="I277" s="83">
        <v>85400</v>
      </c>
      <c r="J277" s="79">
        <v>82634.236615994712</v>
      </c>
      <c r="K277" s="84">
        <f t="shared" si="12"/>
        <v>82634</v>
      </c>
      <c r="L277" s="48">
        <v>78505</v>
      </c>
      <c r="M277" s="74">
        <f t="shared" si="13"/>
        <v>4129</v>
      </c>
      <c r="N277" s="48">
        <f t="shared" si="14"/>
        <v>82634</v>
      </c>
    </row>
    <row r="278" spans="1:14" ht="15" customHeight="1" x14ac:dyDescent="0.25">
      <c r="A278" s="50">
        <v>4235</v>
      </c>
      <c r="B278" s="51" t="s">
        <v>278</v>
      </c>
      <c r="C278" s="45">
        <v>167</v>
      </c>
      <c r="D278" s="76">
        <v>36.925360155136907</v>
      </c>
      <c r="E278" s="76">
        <v>4.5226369979432048</v>
      </c>
      <c r="F278" s="45">
        <v>66800</v>
      </c>
      <c r="G278" s="45">
        <v>0</v>
      </c>
      <c r="H278" s="45">
        <v>0</v>
      </c>
      <c r="I278" s="83">
        <v>66800</v>
      </c>
      <c r="J278" s="79">
        <v>64636.615994712491</v>
      </c>
      <c r="K278" s="84">
        <f t="shared" si="12"/>
        <v>64637</v>
      </c>
      <c r="L278" s="48">
        <v>61406</v>
      </c>
      <c r="M278" s="74">
        <f t="shared" si="13"/>
        <v>3231</v>
      </c>
      <c r="N278" s="48">
        <f t="shared" si="14"/>
        <v>64637</v>
      </c>
    </row>
    <row r="279" spans="1:14" ht="15" customHeight="1" x14ac:dyDescent="0.25">
      <c r="A279" s="50">
        <v>4151</v>
      </c>
      <c r="B279" s="51" t="s">
        <v>271</v>
      </c>
      <c r="C279" s="45">
        <v>845</v>
      </c>
      <c r="D279" s="76">
        <v>124.59616263561799</v>
      </c>
      <c r="E279" s="76">
        <v>6.7819103102814342</v>
      </c>
      <c r="F279" s="45">
        <v>0</v>
      </c>
      <c r="G279" s="45">
        <v>84500</v>
      </c>
      <c r="H279" s="45">
        <v>0</v>
      </c>
      <c r="I279" s="83">
        <v>84500</v>
      </c>
      <c r="J279" s="79">
        <v>81763.384005287502</v>
      </c>
      <c r="K279" s="84">
        <f t="shared" si="12"/>
        <v>81763</v>
      </c>
      <c r="L279" s="48">
        <v>77678</v>
      </c>
      <c r="M279" s="74">
        <f t="shared" si="13"/>
        <v>4085</v>
      </c>
      <c r="N279" s="48">
        <f t="shared" si="14"/>
        <v>81763</v>
      </c>
    </row>
    <row r="280" spans="1:14" ht="15" customHeight="1" x14ac:dyDescent="0.25">
      <c r="A280" s="50">
        <v>490</v>
      </c>
      <c r="B280" s="51" t="s">
        <v>37</v>
      </c>
      <c r="C280" s="45">
        <v>427</v>
      </c>
      <c r="D280" s="76">
        <v>114.8243596304617</v>
      </c>
      <c r="E280" s="76">
        <v>3.7187231121881332</v>
      </c>
      <c r="F280" s="45">
        <v>170800</v>
      </c>
      <c r="G280" s="45">
        <v>0</v>
      </c>
      <c r="H280" s="45">
        <v>0</v>
      </c>
      <c r="I280" s="83">
        <v>170800</v>
      </c>
      <c r="J280" s="79">
        <v>165268.47323198942</v>
      </c>
      <c r="K280" s="84">
        <f t="shared" si="12"/>
        <v>165268</v>
      </c>
      <c r="L280" s="48">
        <v>157009</v>
      </c>
      <c r="M280" s="74">
        <f t="shared" si="13"/>
        <v>8259</v>
      </c>
      <c r="N280" s="48">
        <f t="shared" si="14"/>
        <v>165268</v>
      </c>
    </row>
    <row r="281" spans="1:14" ht="15" customHeight="1" x14ac:dyDescent="0.25">
      <c r="A281" s="50">
        <v>4270</v>
      </c>
      <c r="B281" s="51" t="s">
        <v>280</v>
      </c>
      <c r="C281" s="45">
        <v>237</v>
      </c>
      <c r="D281" s="76">
        <v>81.148871055284701</v>
      </c>
      <c r="E281" s="76">
        <v>2.9205581903725784</v>
      </c>
      <c r="F281" s="45">
        <v>94800</v>
      </c>
      <c r="G281" s="45">
        <v>0</v>
      </c>
      <c r="H281" s="45">
        <v>0</v>
      </c>
      <c r="I281" s="83">
        <v>94800</v>
      </c>
      <c r="J281" s="79">
        <v>91729.808327825507</v>
      </c>
      <c r="K281" s="84">
        <f t="shared" si="12"/>
        <v>91730</v>
      </c>
      <c r="L281" s="48">
        <v>87145</v>
      </c>
      <c r="M281" s="74">
        <f t="shared" si="13"/>
        <v>4585</v>
      </c>
      <c r="N281" s="48">
        <f t="shared" si="14"/>
        <v>91730</v>
      </c>
    </row>
    <row r="282" spans="1:14" ht="15" customHeight="1" x14ac:dyDescent="0.25">
      <c r="A282" s="50">
        <v>4305</v>
      </c>
      <c r="B282" s="51" t="s">
        <v>281</v>
      </c>
      <c r="C282" s="45">
        <v>976</v>
      </c>
      <c r="D282" s="76">
        <v>88.227611830811682</v>
      </c>
      <c r="E282" s="76">
        <v>11.062296482325866</v>
      </c>
      <c r="F282" s="45">
        <v>0</v>
      </c>
      <c r="G282" s="45">
        <v>0</v>
      </c>
      <c r="H282" s="45">
        <v>0</v>
      </c>
      <c r="I282" s="83">
        <v>0</v>
      </c>
      <c r="J282" s="79">
        <v>0</v>
      </c>
      <c r="K282" s="84">
        <f t="shared" si="12"/>
        <v>0</v>
      </c>
      <c r="L282" s="48">
        <v>0</v>
      </c>
      <c r="M282" s="74">
        <f t="shared" si="13"/>
        <v>0</v>
      </c>
      <c r="N282" s="48">
        <f t="shared" si="14"/>
        <v>0</v>
      </c>
    </row>
    <row r="283" spans="1:14" ht="15" customHeight="1" x14ac:dyDescent="0.25">
      <c r="A283" s="50">
        <v>4312</v>
      </c>
      <c r="B283" s="51" t="s">
        <v>282</v>
      </c>
      <c r="C283" s="45">
        <v>2704</v>
      </c>
      <c r="D283" s="76">
        <v>15.818812013109499</v>
      </c>
      <c r="E283" s="76">
        <v>170.93571867211762</v>
      </c>
      <c r="F283" s="45">
        <v>0</v>
      </c>
      <c r="G283" s="45">
        <v>0</v>
      </c>
      <c r="H283" s="45">
        <v>0</v>
      </c>
      <c r="I283" s="83">
        <v>0</v>
      </c>
      <c r="J283" s="79">
        <v>0</v>
      </c>
      <c r="K283" s="84">
        <f t="shared" si="12"/>
        <v>0</v>
      </c>
      <c r="L283" s="48">
        <v>0</v>
      </c>
      <c r="M283" s="74">
        <f t="shared" si="13"/>
        <v>0</v>
      </c>
      <c r="N283" s="48">
        <f t="shared" si="14"/>
        <v>0</v>
      </c>
    </row>
    <row r="284" spans="1:14" ht="15" customHeight="1" x14ac:dyDescent="0.25">
      <c r="A284" s="50">
        <v>4330</v>
      </c>
      <c r="B284" s="51" t="s">
        <v>283</v>
      </c>
      <c r="C284" s="45">
        <v>104</v>
      </c>
      <c r="D284" s="76">
        <v>108.28333490689204</v>
      </c>
      <c r="E284" s="76">
        <v>0.96044326755751397</v>
      </c>
      <c r="F284" s="45">
        <v>41600</v>
      </c>
      <c r="G284" s="45">
        <v>0</v>
      </c>
      <c r="H284" s="45">
        <v>0</v>
      </c>
      <c r="I284" s="83">
        <v>41600</v>
      </c>
      <c r="J284" s="79">
        <v>40252.742894910771</v>
      </c>
      <c r="K284" s="84">
        <f t="shared" si="12"/>
        <v>40253</v>
      </c>
      <c r="L284" s="48">
        <v>38241</v>
      </c>
      <c r="M284" s="74">
        <f t="shared" si="13"/>
        <v>2012</v>
      </c>
      <c r="N284" s="48">
        <f t="shared" si="14"/>
        <v>40253</v>
      </c>
    </row>
    <row r="285" spans="1:14" ht="15" customHeight="1" x14ac:dyDescent="0.25">
      <c r="A285" s="50">
        <v>4347</v>
      </c>
      <c r="B285" s="51" t="s">
        <v>284</v>
      </c>
      <c r="C285" s="45">
        <v>745</v>
      </c>
      <c r="D285" s="76">
        <v>586.3323642268457</v>
      </c>
      <c r="E285" s="76">
        <v>1.2706104002673941</v>
      </c>
      <c r="F285" s="45">
        <v>298000</v>
      </c>
      <c r="G285" s="45">
        <v>0</v>
      </c>
      <c r="H285" s="45">
        <v>0</v>
      </c>
      <c r="I285" s="83">
        <v>298000</v>
      </c>
      <c r="J285" s="79">
        <v>288348.97554527427</v>
      </c>
      <c r="K285" s="84">
        <f t="shared" si="12"/>
        <v>288349</v>
      </c>
      <c r="L285" s="48">
        <v>273942</v>
      </c>
      <c r="M285" s="74">
        <f t="shared" si="13"/>
        <v>14407</v>
      </c>
      <c r="N285" s="48">
        <f t="shared" si="14"/>
        <v>288349</v>
      </c>
    </row>
    <row r="286" spans="1:14" ht="15" customHeight="1" x14ac:dyDescent="0.25">
      <c r="A286" s="50">
        <v>4368</v>
      </c>
      <c r="B286" s="51" t="s">
        <v>285</v>
      </c>
      <c r="C286" s="45">
        <v>536</v>
      </c>
      <c r="D286" s="76">
        <v>367.12189183385266</v>
      </c>
      <c r="E286" s="76">
        <v>1.4600055510788663</v>
      </c>
      <c r="F286" s="45">
        <v>214400</v>
      </c>
      <c r="G286" s="45">
        <v>0</v>
      </c>
      <c r="H286" s="45">
        <v>0</v>
      </c>
      <c r="I286" s="83">
        <v>214400</v>
      </c>
      <c r="J286" s="79">
        <v>207456.44415069398</v>
      </c>
      <c r="K286" s="84">
        <f t="shared" si="12"/>
        <v>207456</v>
      </c>
      <c r="L286" s="48">
        <v>197089</v>
      </c>
      <c r="M286" s="74">
        <f t="shared" si="13"/>
        <v>10367</v>
      </c>
      <c r="N286" s="48">
        <f t="shared" si="14"/>
        <v>207456</v>
      </c>
    </row>
    <row r="287" spans="1:14" ht="15" customHeight="1" x14ac:dyDescent="0.25">
      <c r="A287" s="50">
        <v>4389</v>
      </c>
      <c r="B287" s="51" t="s">
        <v>287</v>
      </c>
      <c r="C287" s="45">
        <v>1542</v>
      </c>
      <c r="D287" s="76">
        <v>146.4678076444454</v>
      </c>
      <c r="E287" s="76">
        <v>10.527910704741666</v>
      </c>
      <c r="F287" s="45">
        <v>0</v>
      </c>
      <c r="G287" s="45">
        <v>0</v>
      </c>
      <c r="H287" s="45">
        <v>0</v>
      </c>
      <c r="I287" s="83">
        <v>0</v>
      </c>
      <c r="J287" s="79">
        <v>0</v>
      </c>
      <c r="K287" s="84">
        <f t="shared" si="12"/>
        <v>0</v>
      </c>
      <c r="L287" s="48">
        <v>0</v>
      </c>
      <c r="M287" s="74">
        <f t="shared" si="13"/>
        <v>0</v>
      </c>
      <c r="N287" s="48">
        <f t="shared" si="14"/>
        <v>0</v>
      </c>
    </row>
    <row r="288" spans="1:14" ht="15" customHeight="1" x14ac:dyDescent="0.25">
      <c r="A288" s="50">
        <v>4459</v>
      </c>
      <c r="B288" s="51" t="s">
        <v>288</v>
      </c>
      <c r="C288" s="45">
        <v>256</v>
      </c>
      <c r="D288" s="76">
        <v>82.850243789198359</v>
      </c>
      <c r="E288" s="76">
        <v>3.0899124527787585</v>
      </c>
      <c r="F288" s="45">
        <v>102400</v>
      </c>
      <c r="G288" s="45">
        <v>0</v>
      </c>
      <c r="H288" s="45">
        <v>0</v>
      </c>
      <c r="I288" s="83">
        <v>102400</v>
      </c>
      <c r="J288" s="79">
        <v>99083.674818241896</v>
      </c>
      <c r="K288" s="84">
        <f t="shared" si="12"/>
        <v>99084</v>
      </c>
      <c r="L288" s="48">
        <v>94132</v>
      </c>
      <c r="M288" s="74">
        <f t="shared" si="13"/>
        <v>4952</v>
      </c>
      <c r="N288" s="48">
        <f t="shared" si="14"/>
        <v>99084</v>
      </c>
    </row>
    <row r="289" spans="1:14" ht="15" customHeight="1" x14ac:dyDescent="0.25">
      <c r="A289" s="50">
        <v>4473</v>
      </c>
      <c r="B289" s="51" t="s">
        <v>289</v>
      </c>
      <c r="C289" s="45">
        <v>2110</v>
      </c>
      <c r="D289" s="76">
        <v>125.6517242692077</v>
      </c>
      <c r="E289" s="76">
        <v>16.792447634696551</v>
      </c>
      <c r="F289" s="45">
        <v>0</v>
      </c>
      <c r="G289" s="45">
        <v>0</v>
      </c>
      <c r="H289" s="45">
        <v>0</v>
      </c>
      <c r="I289" s="83">
        <v>0</v>
      </c>
      <c r="J289" s="79">
        <v>0</v>
      </c>
      <c r="K289" s="84">
        <f t="shared" si="12"/>
        <v>0</v>
      </c>
      <c r="L289" s="48">
        <v>0</v>
      </c>
      <c r="M289" s="74">
        <f t="shared" si="13"/>
        <v>0</v>
      </c>
      <c r="N289" s="48">
        <f t="shared" si="14"/>
        <v>0</v>
      </c>
    </row>
    <row r="290" spans="1:14" ht="15" customHeight="1" x14ac:dyDescent="0.25">
      <c r="A290" s="50">
        <v>4508</v>
      </c>
      <c r="B290" s="51" t="s">
        <v>291</v>
      </c>
      <c r="C290" s="45">
        <v>419</v>
      </c>
      <c r="D290" s="76">
        <v>60.940648147126659</v>
      </c>
      <c r="E290" s="76">
        <v>6.8755422323114193</v>
      </c>
      <c r="F290" s="45">
        <v>167600</v>
      </c>
      <c r="G290" s="45">
        <v>0</v>
      </c>
      <c r="H290" s="45">
        <v>0</v>
      </c>
      <c r="I290" s="83">
        <v>167600</v>
      </c>
      <c r="J290" s="79">
        <v>162172.10839391936</v>
      </c>
      <c r="K290" s="84">
        <f t="shared" si="12"/>
        <v>162172</v>
      </c>
      <c r="L290" s="48">
        <v>154068</v>
      </c>
      <c r="M290" s="74">
        <f t="shared" si="13"/>
        <v>8104</v>
      </c>
      <c r="N290" s="48">
        <f t="shared" si="14"/>
        <v>162172</v>
      </c>
    </row>
    <row r="291" spans="1:14" ht="15" customHeight="1" x14ac:dyDescent="0.25">
      <c r="A291" s="50">
        <v>4515</v>
      </c>
      <c r="B291" s="51" t="s">
        <v>292</v>
      </c>
      <c r="C291" s="45">
        <v>2489</v>
      </c>
      <c r="D291" s="76">
        <v>31.121358610048016</v>
      </c>
      <c r="E291" s="76">
        <v>79.977228217677734</v>
      </c>
      <c r="F291" s="45">
        <v>0</v>
      </c>
      <c r="G291" s="45">
        <v>0</v>
      </c>
      <c r="H291" s="45">
        <v>0</v>
      </c>
      <c r="I291" s="83">
        <v>0</v>
      </c>
      <c r="J291" s="79">
        <v>0</v>
      </c>
      <c r="K291" s="84">
        <f t="shared" si="12"/>
        <v>0</v>
      </c>
      <c r="L291" s="48">
        <v>0</v>
      </c>
      <c r="M291" s="74">
        <f t="shared" si="13"/>
        <v>0</v>
      </c>
      <c r="N291" s="48">
        <f t="shared" si="14"/>
        <v>0</v>
      </c>
    </row>
    <row r="292" spans="1:14" ht="15" customHeight="1" x14ac:dyDescent="0.25">
      <c r="A292" s="50">
        <v>4501</v>
      </c>
      <c r="B292" s="51" t="s">
        <v>290</v>
      </c>
      <c r="C292" s="45">
        <v>2107</v>
      </c>
      <c r="D292" s="76">
        <v>210.92338499484237</v>
      </c>
      <c r="E292" s="76">
        <v>9.9894091878504678</v>
      </c>
      <c r="F292" s="45">
        <v>0</v>
      </c>
      <c r="G292" s="45">
        <v>0</v>
      </c>
      <c r="H292" s="45">
        <v>0</v>
      </c>
      <c r="I292" s="83">
        <v>0</v>
      </c>
      <c r="J292" s="79">
        <v>0</v>
      </c>
      <c r="K292" s="84">
        <f t="shared" si="12"/>
        <v>0</v>
      </c>
      <c r="L292" s="48">
        <v>0</v>
      </c>
      <c r="M292" s="74">
        <f t="shared" si="13"/>
        <v>0</v>
      </c>
      <c r="N292" s="48">
        <f t="shared" si="14"/>
        <v>0</v>
      </c>
    </row>
    <row r="293" spans="1:14" ht="15" customHeight="1" x14ac:dyDescent="0.25">
      <c r="A293" s="50">
        <v>4529</v>
      </c>
      <c r="B293" s="51" t="s">
        <v>294</v>
      </c>
      <c r="C293" s="45">
        <v>294</v>
      </c>
      <c r="D293" s="76">
        <v>64.965033098103234</v>
      </c>
      <c r="E293" s="76">
        <v>4.5255114325275985</v>
      </c>
      <c r="F293" s="45">
        <v>117600</v>
      </c>
      <c r="G293" s="45">
        <v>0</v>
      </c>
      <c r="H293" s="45">
        <v>0</v>
      </c>
      <c r="I293" s="83">
        <v>117600</v>
      </c>
      <c r="J293" s="79">
        <v>113791.40779907469</v>
      </c>
      <c r="K293" s="84">
        <f t="shared" si="12"/>
        <v>113791</v>
      </c>
      <c r="L293" s="48">
        <v>108105</v>
      </c>
      <c r="M293" s="74">
        <f t="shared" si="13"/>
        <v>5686</v>
      </c>
      <c r="N293" s="48">
        <f t="shared" si="14"/>
        <v>113791</v>
      </c>
    </row>
    <row r="294" spans="1:14" ht="15" customHeight="1" x14ac:dyDescent="0.25">
      <c r="A294" s="50">
        <v>4536</v>
      </c>
      <c r="B294" s="51" t="s">
        <v>295</v>
      </c>
      <c r="C294" s="45">
        <v>1043</v>
      </c>
      <c r="D294" s="76">
        <v>99.660066675886156</v>
      </c>
      <c r="E294" s="76">
        <v>10.465575980317553</v>
      </c>
      <c r="F294" s="45">
        <v>0</v>
      </c>
      <c r="G294" s="45">
        <v>0</v>
      </c>
      <c r="H294" s="45">
        <v>0</v>
      </c>
      <c r="I294" s="83">
        <v>0</v>
      </c>
      <c r="J294" s="79">
        <v>0</v>
      </c>
      <c r="K294" s="84">
        <f t="shared" si="12"/>
        <v>0</v>
      </c>
      <c r="L294" s="48">
        <v>0</v>
      </c>
      <c r="M294" s="74">
        <f t="shared" si="13"/>
        <v>0</v>
      </c>
      <c r="N294" s="48">
        <f t="shared" si="14"/>
        <v>0</v>
      </c>
    </row>
    <row r="295" spans="1:14" ht="15" customHeight="1" x14ac:dyDescent="0.25">
      <c r="A295" s="50">
        <v>4543</v>
      </c>
      <c r="B295" s="51" t="s">
        <v>296</v>
      </c>
      <c r="C295" s="45">
        <v>985</v>
      </c>
      <c r="D295" s="76">
        <v>90.937465967774003</v>
      </c>
      <c r="E295" s="76">
        <v>10.831619173873392</v>
      </c>
      <c r="F295" s="45">
        <v>0</v>
      </c>
      <c r="G295" s="45">
        <v>0</v>
      </c>
      <c r="H295" s="45">
        <v>0</v>
      </c>
      <c r="I295" s="83">
        <v>0</v>
      </c>
      <c r="J295" s="79">
        <v>0</v>
      </c>
      <c r="K295" s="84">
        <f t="shared" si="12"/>
        <v>0</v>
      </c>
      <c r="L295" s="48">
        <v>0</v>
      </c>
      <c r="M295" s="74">
        <f t="shared" si="13"/>
        <v>0</v>
      </c>
      <c r="N295" s="48">
        <f t="shared" si="14"/>
        <v>0</v>
      </c>
    </row>
    <row r="296" spans="1:14" ht="15" customHeight="1" x14ac:dyDescent="0.25">
      <c r="A296" s="50">
        <v>4557</v>
      </c>
      <c r="B296" s="51" t="s">
        <v>297</v>
      </c>
      <c r="C296" s="45">
        <v>311</v>
      </c>
      <c r="D296" s="76">
        <v>88.635998589424517</v>
      </c>
      <c r="E296" s="76">
        <v>3.5087323993561523</v>
      </c>
      <c r="F296" s="45">
        <v>124400</v>
      </c>
      <c r="G296" s="45">
        <v>0</v>
      </c>
      <c r="H296" s="45">
        <v>0</v>
      </c>
      <c r="I296" s="83">
        <v>124400</v>
      </c>
      <c r="J296" s="79">
        <v>120371.18307997356</v>
      </c>
      <c r="K296" s="84">
        <f t="shared" si="12"/>
        <v>120371</v>
      </c>
      <c r="L296" s="48">
        <v>114356</v>
      </c>
      <c r="M296" s="74">
        <f t="shared" si="13"/>
        <v>6015</v>
      </c>
      <c r="N296" s="48">
        <f t="shared" si="14"/>
        <v>120371</v>
      </c>
    </row>
    <row r="297" spans="1:14" ht="15" customHeight="1" x14ac:dyDescent="0.25">
      <c r="A297" s="50">
        <v>4571</v>
      </c>
      <c r="B297" s="51" t="s">
        <v>298</v>
      </c>
      <c r="C297" s="45">
        <v>358</v>
      </c>
      <c r="D297" s="76">
        <v>418.53284164441379</v>
      </c>
      <c r="E297" s="76">
        <v>0.85536895645612776</v>
      </c>
      <c r="F297" s="45">
        <v>143200</v>
      </c>
      <c r="G297" s="45">
        <v>0</v>
      </c>
      <c r="H297" s="45">
        <v>0</v>
      </c>
      <c r="I297" s="83">
        <v>143200</v>
      </c>
      <c r="J297" s="79">
        <v>138562.32650363515</v>
      </c>
      <c r="K297" s="84">
        <f t="shared" si="12"/>
        <v>138562</v>
      </c>
      <c r="L297" s="48">
        <v>131638</v>
      </c>
      <c r="M297" s="74">
        <f t="shared" si="13"/>
        <v>6924</v>
      </c>
      <c r="N297" s="48">
        <f t="shared" si="14"/>
        <v>138562</v>
      </c>
    </row>
    <row r="298" spans="1:14" ht="15" customHeight="1" x14ac:dyDescent="0.25">
      <c r="A298" s="50">
        <v>4578</v>
      </c>
      <c r="B298" s="51" t="s">
        <v>299</v>
      </c>
      <c r="C298" s="45">
        <v>1360</v>
      </c>
      <c r="D298" s="76">
        <v>73.011018909701946</v>
      </c>
      <c r="E298" s="76">
        <v>18.627325303897091</v>
      </c>
      <c r="F298" s="45">
        <v>0</v>
      </c>
      <c r="G298" s="45">
        <v>0</v>
      </c>
      <c r="H298" s="45">
        <v>0</v>
      </c>
      <c r="I298" s="83">
        <v>0</v>
      </c>
      <c r="J298" s="79">
        <v>0</v>
      </c>
      <c r="K298" s="84">
        <f t="shared" si="12"/>
        <v>0</v>
      </c>
      <c r="L298" s="48">
        <v>0</v>
      </c>
      <c r="M298" s="74">
        <f t="shared" si="13"/>
        <v>0</v>
      </c>
      <c r="N298" s="48">
        <f t="shared" si="14"/>
        <v>0</v>
      </c>
    </row>
    <row r="299" spans="1:14" ht="15" customHeight="1" x14ac:dyDescent="0.25">
      <c r="A299" s="50">
        <v>4606</v>
      </c>
      <c r="B299" s="51" t="s">
        <v>300</v>
      </c>
      <c r="C299" s="45">
        <v>357</v>
      </c>
      <c r="D299" s="76">
        <v>90.600574413311449</v>
      </c>
      <c r="E299" s="76">
        <v>3.9403723686275871</v>
      </c>
      <c r="F299" s="45">
        <v>142800</v>
      </c>
      <c r="G299" s="45">
        <v>0</v>
      </c>
      <c r="H299" s="45">
        <v>0</v>
      </c>
      <c r="I299" s="83">
        <v>142800</v>
      </c>
      <c r="J299" s="79">
        <v>138175.2808988764</v>
      </c>
      <c r="K299" s="84">
        <f t="shared" si="12"/>
        <v>138175</v>
      </c>
      <c r="L299" s="48">
        <v>131270</v>
      </c>
      <c r="M299" s="74">
        <f t="shared" si="13"/>
        <v>6905</v>
      </c>
      <c r="N299" s="48">
        <f t="shared" si="14"/>
        <v>138175</v>
      </c>
    </row>
    <row r="300" spans="1:14" ht="15" customHeight="1" x14ac:dyDescent="0.25">
      <c r="A300" s="50">
        <v>4613</v>
      </c>
      <c r="B300" s="51" t="s">
        <v>301</v>
      </c>
      <c r="C300" s="45">
        <v>3803</v>
      </c>
      <c r="D300" s="76">
        <v>183.9557374592265</v>
      </c>
      <c r="E300" s="76">
        <v>20.673451410249864</v>
      </c>
      <c r="F300" s="45">
        <v>0</v>
      </c>
      <c r="G300" s="45">
        <v>0</v>
      </c>
      <c r="H300" s="45">
        <v>0</v>
      </c>
      <c r="I300" s="83">
        <v>0</v>
      </c>
      <c r="J300" s="79">
        <v>0</v>
      </c>
      <c r="K300" s="84">
        <f t="shared" si="12"/>
        <v>0</v>
      </c>
      <c r="L300" s="48">
        <v>0</v>
      </c>
      <c r="M300" s="74">
        <f t="shared" si="13"/>
        <v>0</v>
      </c>
      <c r="N300" s="48">
        <f t="shared" si="14"/>
        <v>0</v>
      </c>
    </row>
    <row r="301" spans="1:14" ht="15" customHeight="1" x14ac:dyDescent="0.25">
      <c r="A301" s="50">
        <v>4620</v>
      </c>
      <c r="B301" s="51" t="s">
        <v>302</v>
      </c>
      <c r="C301" s="45">
        <v>17740</v>
      </c>
      <c r="D301" s="76">
        <v>100.9807411148809</v>
      </c>
      <c r="E301" s="76">
        <v>175.67706281555272</v>
      </c>
      <c r="F301" s="45">
        <v>0</v>
      </c>
      <c r="G301" s="45">
        <v>0</v>
      </c>
      <c r="H301" s="45">
        <v>0</v>
      </c>
      <c r="I301" s="83">
        <v>0</v>
      </c>
      <c r="J301" s="79">
        <v>0</v>
      </c>
      <c r="K301" s="84">
        <f t="shared" si="12"/>
        <v>0</v>
      </c>
      <c r="L301" s="48">
        <v>0</v>
      </c>
      <c r="M301" s="74">
        <f t="shared" si="13"/>
        <v>0</v>
      </c>
      <c r="N301" s="48">
        <f t="shared" si="14"/>
        <v>0</v>
      </c>
    </row>
    <row r="302" spans="1:14" ht="15" customHeight="1" x14ac:dyDescent="0.25">
      <c r="A302" s="50">
        <v>4627</v>
      </c>
      <c r="B302" s="51" t="s">
        <v>303</v>
      </c>
      <c r="C302" s="45">
        <v>573</v>
      </c>
      <c r="D302" s="76">
        <v>17.403605615499643</v>
      </c>
      <c r="E302" s="76">
        <v>32.92421195121122</v>
      </c>
      <c r="F302" s="45">
        <v>0</v>
      </c>
      <c r="G302" s="45">
        <v>0</v>
      </c>
      <c r="H302" s="45">
        <v>0</v>
      </c>
      <c r="I302" s="83">
        <v>0</v>
      </c>
      <c r="J302" s="79">
        <v>0</v>
      </c>
      <c r="K302" s="84">
        <f t="shared" si="12"/>
        <v>0</v>
      </c>
      <c r="L302" s="48">
        <v>0</v>
      </c>
      <c r="M302" s="74">
        <f t="shared" si="13"/>
        <v>0</v>
      </c>
      <c r="N302" s="48">
        <f t="shared" si="14"/>
        <v>0</v>
      </c>
    </row>
    <row r="303" spans="1:14" ht="15" customHeight="1" x14ac:dyDescent="0.25">
      <c r="A303" s="50">
        <v>4634</v>
      </c>
      <c r="B303" s="51" t="s">
        <v>304</v>
      </c>
      <c r="C303" s="45">
        <v>506</v>
      </c>
      <c r="D303" s="76">
        <v>60.136294860640398</v>
      </c>
      <c r="E303" s="76">
        <v>8.4142197515261348</v>
      </c>
      <c r="F303" s="45">
        <v>202400</v>
      </c>
      <c r="G303" s="45">
        <v>0</v>
      </c>
      <c r="H303" s="45">
        <v>0</v>
      </c>
      <c r="I303" s="83">
        <v>202400</v>
      </c>
      <c r="J303" s="79">
        <v>195845.07600793126</v>
      </c>
      <c r="K303" s="84">
        <f t="shared" si="12"/>
        <v>195845</v>
      </c>
      <c r="L303" s="48">
        <v>186058</v>
      </c>
      <c r="M303" s="74">
        <f t="shared" si="13"/>
        <v>9787</v>
      </c>
      <c r="N303" s="48">
        <f t="shared" si="14"/>
        <v>195845</v>
      </c>
    </row>
    <row r="304" spans="1:14" ht="15" customHeight="1" x14ac:dyDescent="0.25">
      <c r="A304" s="50">
        <v>4641</v>
      </c>
      <c r="B304" s="51" t="s">
        <v>305</v>
      </c>
      <c r="C304" s="45">
        <v>783</v>
      </c>
      <c r="D304" s="76">
        <v>91.432327363782292</v>
      </c>
      <c r="E304" s="76">
        <v>8.5637106981283946</v>
      </c>
      <c r="F304" s="45">
        <v>0</v>
      </c>
      <c r="G304" s="45">
        <v>78300</v>
      </c>
      <c r="H304" s="45">
        <v>0</v>
      </c>
      <c r="I304" s="83">
        <v>78300</v>
      </c>
      <c r="J304" s="79">
        <v>75764.177131526769</v>
      </c>
      <c r="K304" s="84">
        <f t="shared" si="12"/>
        <v>75764</v>
      </c>
      <c r="L304" s="48">
        <v>71978</v>
      </c>
      <c r="M304" s="74">
        <f t="shared" si="13"/>
        <v>3786</v>
      </c>
      <c r="N304" s="48">
        <f t="shared" si="14"/>
        <v>75764</v>
      </c>
    </row>
    <row r="305" spans="1:14" ht="15" customHeight="1" x14ac:dyDescent="0.25">
      <c r="A305" s="50">
        <v>4686</v>
      </c>
      <c r="B305" s="51" t="s">
        <v>306</v>
      </c>
      <c r="C305" s="45">
        <v>314</v>
      </c>
      <c r="D305" s="76">
        <v>30.96109279910695</v>
      </c>
      <c r="E305" s="76">
        <v>10.141760888009001</v>
      </c>
      <c r="F305" s="45">
        <v>0</v>
      </c>
      <c r="G305" s="45">
        <v>0</v>
      </c>
      <c r="H305" s="45">
        <v>0</v>
      </c>
      <c r="I305" s="83">
        <v>0</v>
      </c>
      <c r="J305" s="79">
        <v>0</v>
      </c>
      <c r="K305" s="84">
        <f t="shared" si="12"/>
        <v>0</v>
      </c>
      <c r="L305" s="48">
        <v>0</v>
      </c>
      <c r="M305" s="74">
        <f t="shared" si="13"/>
        <v>0</v>
      </c>
      <c r="N305" s="48">
        <f t="shared" si="14"/>
        <v>0</v>
      </c>
    </row>
    <row r="306" spans="1:14" ht="15" customHeight="1" x14ac:dyDescent="0.25">
      <c r="A306" s="50">
        <v>4753</v>
      </c>
      <c r="B306" s="51" t="s">
        <v>308</v>
      </c>
      <c r="C306" s="45">
        <v>2616</v>
      </c>
      <c r="D306" s="76">
        <v>241.04163799826918</v>
      </c>
      <c r="E306" s="76">
        <v>10.852896709981636</v>
      </c>
      <c r="F306" s="45">
        <v>0</v>
      </c>
      <c r="G306" s="45">
        <v>0</v>
      </c>
      <c r="H306" s="45">
        <v>0</v>
      </c>
      <c r="I306" s="83">
        <v>0</v>
      </c>
      <c r="J306" s="79">
        <v>0</v>
      </c>
      <c r="K306" s="84">
        <f t="shared" si="12"/>
        <v>0</v>
      </c>
      <c r="L306" s="48">
        <v>0</v>
      </c>
      <c r="M306" s="74">
        <f t="shared" si="13"/>
        <v>0</v>
      </c>
      <c r="N306" s="48">
        <f t="shared" si="14"/>
        <v>0</v>
      </c>
    </row>
    <row r="307" spans="1:14" ht="15" customHeight="1" x14ac:dyDescent="0.25">
      <c r="A307" s="50">
        <v>4760</v>
      </c>
      <c r="B307" s="51" t="s">
        <v>309</v>
      </c>
      <c r="C307" s="45">
        <v>608</v>
      </c>
      <c r="D307" s="76">
        <v>111.52848501977975</v>
      </c>
      <c r="E307" s="76">
        <v>5.4515220922454946</v>
      </c>
      <c r="F307" s="45">
        <v>243200</v>
      </c>
      <c r="G307" s="45">
        <v>0</v>
      </c>
      <c r="H307" s="45">
        <v>0</v>
      </c>
      <c r="I307" s="83">
        <v>243200</v>
      </c>
      <c r="J307" s="79">
        <v>235323.7276933245</v>
      </c>
      <c r="K307" s="84">
        <f t="shared" si="12"/>
        <v>235324</v>
      </c>
      <c r="L307" s="48">
        <v>223564</v>
      </c>
      <c r="M307" s="74">
        <f t="shared" si="13"/>
        <v>11760</v>
      </c>
      <c r="N307" s="48">
        <f t="shared" si="14"/>
        <v>235324</v>
      </c>
    </row>
    <row r="308" spans="1:14" ht="15" customHeight="1" x14ac:dyDescent="0.25">
      <c r="A308" s="50">
        <v>4781</v>
      </c>
      <c r="B308" s="51" t="s">
        <v>310</v>
      </c>
      <c r="C308" s="45">
        <v>2347</v>
      </c>
      <c r="D308" s="76">
        <v>384.44937261974741</v>
      </c>
      <c r="E308" s="76">
        <v>6.1048350372036619</v>
      </c>
      <c r="F308" s="45">
        <v>0</v>
      </c>
      <c r="G308" s="45">
        <v>0</v>
      </c>
      <c r="H308" s="45">
        <v>0</v>
      </c>
      <c r="I308" s="83">
        <v>0</v>
      </c>
      <c r="J308" s="79">
        <v>0</v>
      </c>
      <c r="K308" s="84">
        <f t="shared" si="12"/>
        <v>0</v>
      </c>
      <c r="L308" s="48">
        <v>0</v>
      </c>
      <c r="M308" s="74">
        <f t="shared" si="13"/>
        <v>0</v>
      </c>
      <c r="N308" s="48">
        <f t="shared" si="14"/>
        <v>0</v>
      </c>
    </row>
    <row r="309" spans="1:14" ht="15" customHeight="1" x14ac:dyDescent="0.25">
      <c r="A309" s="50">
        <v>4795</v>
      </c>
      <c r="B309" s="51" t="s">
        <v>311</v>
      </c>
      <c r="C309" s="45">
        <v>481</v>
      </c>
      <c r="D309" s="76">
        <v>282.56500584560337</v>
      </c>
      <c r="E309" s="76">
        <v>1.7022631608629686</v>
      </c>
      <c r="F309" s="45">
        <v>192400</v>
      </c>
      <c r="G309" s="45">
        <v>0</v>
      </c>
      <c r="H309" s="45">
        <v>0</v>
      </c>
      <c r="I309" s="83">
        <v>192400</v>
      </c>
      <c r="J309" s="79">
        <v>186168.93588896233</v>
      </c>
      <c r="K309" s="84">
        <f t="shared" si="12"/>
        <v>186169</v>
      </c>
      <c r="L309" s="48">
        <v>176865</v>
      </c>
      <c r="M309" s="74">
        <f t="shared" si="13"/>
        <v>9304</v>
      </c>
      <c r="N309" s="48">
        <f t="shared" si="14"/>
        <v>186169</v>
      </c>
    </row>
    <row r="310" spans="1:14" ht="15" customHeight="1" x14ac:dyDescent="0.25">
      <c r="A310" s="50">
        <v>4802</v>
      </c>
      <c r="B310" s="51" t="s">
        <v>312</v>
      </c>
      <c r="C310" s="45">
        <v>2197</v>
      </c>
      <c r="D310" s="76">
        <v>236.0833487269764</v>
      </c>
      <c r="E310" s="76">
        <v>9.3060353974424821</v>
      </c>
      <c r="F310" s="45">
        <v>0</v>
      </c>
      <c r="G310" s="45">
        <v>0</v>
      </c>
      <c r="H310" s="45">
        <v>0</v>
      </c>
      <c r="I310" s="83">
        <v>0</v>
      </c>
      <c r="J310" s="79">
        <v>0</v>
      </c>
      <c r="K310" s="84">
        <f t="shared" si="12"/>
        <v>0</v>
      </c>
      <c r="L310" s="48">
        <v>0</v>
      </c>
      <c r="M310" s="74">
        <f t="shared" si="13"/>
        <v>0</v>
      </c>
      <c r="N310" s="48">
        <f t="shared" si="14"/>
        <v>0</v>
      </c>
    </row>
    <row r="311" spans="1:14" ht="15" customHeight="1" x14ac:dyDescent="0.25">
      <c r="A311" s="50">
        <v>4851</v>
      </c>
      <c r="B311" s="51" t="s">
        <v>313</v>
      </c>
      <c r="C311" s="45">
        <v>1315</v>
      </c>
      <c r="D311" s="76">
        <v>261.27006044118031</v>
      </c>
      <c r="E311" s="76">
        <v>5.0331063489612724</v>
      </c>
      <c r="F311" s="45">
        <v>0</v>
      </c>
      <c r="G311" s="45">
        <v>0</v>
      </c>
      <c r="H311" s="45">
        <v>0</v>
      </c>
      <c r="I311" s="83">
        <v>0</v>
      </c>
      <c r="J311" s="79">
        <v>0</v>
      </c>
      <c r="K311" s="84">
        <f t="shared" si="12"/>
        <v>0</v>
      </c>
      <c r="L311" s="48">
        <v>0</v>
      </c>
      <c r="M311" s="74">
        <f t="shared" si="13"/>
        <v>0</v>
      </c>
      <c r="N311" s="48">
        <f t="shared" si="14"/>
        <v>0</v>
      </c>
    </row>
    <row r="312" spans="1:14" ht="15" customHeight="1" x14ac:dyDescent="0.25">
      <c r="A312" s="50">
        <v>3122</v>
      </c>
      <c r="B312" s="51" t="s">
        <v>193</v>
      </c>
      <c r="C312" s="45">
        <v>382</v>
      </c>
      <c r="D312" s="76">
        <v>6.4851331204806932</v>
      </c>
      <c r="E312" s="76">
        <v>58.903956619426381</v>
      </c>
      <c r="F312" s="45">
        <v>0</v>
      </c>
      <c r="G312" s="45">
        <v>0</v>
      </c>
      <c r="H312" s="45">
        <v>0</v>
      </c>
      <c r="I312" s="83">
        <v>0</v>
      </c>
      <c r="J312" s="79">
        <v>0</v>
      </c>
      <c r="K312" s="84">
        <f t="shared" si="12"/>
        <v>0</v>
      </c>
      <c r="L312" s="48">
        <v>0</v>
      </c>
      <c r="M312" s="74">
        <f t="shared" si="13"/>
        <v>0</v>
      </c>
      <c r="N312" s="48">
        <f t="shared" si="14"/>
        <v>0</v>
      </c>
    </row>
    <row r="313" spans="1:14" ht="15" customHeight="1" x14ac:dyDescent="0.25">
      <c r="A313" s="50">
        <v>4865</v>
      </c>
      <c r="B313" s="51" t="s">
        <v>314</v>
      </c>
      <c r="C313" s="45">
        <v>403</v>
      </c>
      <c r="D313" s="76">
        <v>75.458981389008898</v>
      </c>
      <c r="E313" s="76">
        <v>5.3406498813234657</v>
      </c>
      <c r="F313" s="45">
        <v>161200</v>
      </c>
      <c r="G313" s="45">
        <v>0</v>
      </c>
      <c r="H313" s="45">
        <v>0</v>
      </c>
      <c r="I313" s="83">
        <v>161200</v>
      </c>
      <c r="J313" s="79">
        <v>155979.37871777924</v>
      </c>
      <c r="K313" s="84">
        <f t="shared" si="12"/>
        <v>155979</v>
      </c>
      <c r="L313" s="48">
        <v>148185</v>
      </c>
      <c r="M313" s="74">
        <f t="shared" si="13"/>
        <v>7794</v>
      </c>
      <c r="N313" s="48">
        <f t="shared" si="14"/>
        <v>155979</v>
      </c>
    </row>
    <row r="314" spans="1:14" ht="15" customHeight="1" x14ac:dyDescent="0.25">
      <c r="A314" s="50">
        <v>4872</v>
      </c>
      <c r="B314" s="51" t="s">
        <v>315</v>
      </c>
      <c r="C314" s="45">
        <v>1566</v>
      </c>
      <c r="D314" s="76">
        <v>112.33945391876014</v>
      </c>
      <c r="E314" s="76">
        <v>13.939893291029124</v>
      </c>
      <c r="F314" s="45">
        <v>0</v>
      </c>
      <c r="G314" s="45">
        <v>0</v>
      </c>
      <c r="H314" s="45">
        <v>0</v>
      </c>
      <c r="I314" s="83">
        <v>0</v>
      </c>
      <c r="J314" s="79">
        <v>0</v>
      </c>
      <c r="K314" s="84">
        <f t="shared" si="12"/>
        <v>0</v>
      </c>
      <c r="L314" s="48">
        <v>0</v>
      </c>
      <c r="M314" s="74">
        <f t="shared" si="13"/>
        <v>0</v>
      </c>
      <c r="N314" s="48">
        <f t="shared" si="14"/>
        <v>0</v>
      </c>
    </row>
    <row r="315" spans="1:14" ht="15" customHeight="1" x14ac:dyDescent="0.25">
      <c r="A315" s="50">
        <v>4893</v>
      </c>
      <c r="B315" s="51" t="s">
        <v>316</v>
      </c>
      <c r="C315" s="45">
        <v>3359</v>
      </c>
      <c r="D315" s="76">
        <v>143.02723001040349</v>
      </c>
      <c r="E315" s="76">
        <v>23.485038476629057</v>
      </c>
      <c r="F315" s="45">
        <v>0</v>
      </c>
      <c r="G315" s="45">
        <v>0</v>
      </c>
      <c r="H315" s="45">
        <v>0</v>
      </c>
      <c r="I315" s="83">
        <v>0</v>
      </c>
      <c r="J315" s="79">
        <v>0</v>
      </c>
      <c r="K315" s="84">
        <f t="shared" si="12"/>
        <v>0</v>
      </c>
      <c r="L315" s="48">
        <v>0</v>
      </c>
      <c r="M315" s="74">
        <f t="shared" si="13"/>
        <v>0</v>
      </c>
      <c r="N315" s="48">
        <f t="shared" si="14"/>
        <v>0</v>
      </c>
    </row>
    <row r="316" spans="1:14" ht="15" customHeight="1" x14ac:dyDescent="0.25">
      <c r="A316" s="50">
        <v>4904</v>
      </c>
      <c r="B316" s="51" t="s">
        <v>317</v>
      </c>
      <c r="C316" s="45">
        <v>541</v>
      </c>
      <c r="D316" s="76">
        <v>209.81679724936583</v>
      </c>
      <c r="E316" s="76">
        <v>2.5784398918120228</v>
      </c>
      <c r="F316" s="45">
        <v>216400</v>
      </c>
      <c r="G316" s="45">
        <v>0</v>
      </c>
      <c r="H316" s="45">
        <v>0</v>
      </c>
      <c r="I316" s="83">
        <v>216400</v>
      </c>
      <c r="J316" s="79">
        <v>209391.67217448776</v>
      </c>
      <c r="K316" s="84">
        <f t="shared" si="12"/>
        <v>209392</v>
      </c>
      <c r="L316" s="48">
        <v>198927</v>
      </c>
      <c r="M316" s="74">
        <f t="shared" si="13"/>
        <v>10465</v>
      </c>
      <c r="N316" s="48">
        <f t="shared" si="14"/>
        <v>209392</v>
      </c>
    </row>
    <row r="317" spans="1:14" s="69" customFormat="1" ht="15" customHeight="1" x14ac:dyDescent="0.25">
      <c r="A317" s="50">
        <v>5523</v>
      </c>
      <c r="B317" s="51" t="s">
        <v>347</v>
      </c>
      <c r="C317" s="45">
        <v>1188</v>
      </c>
      <c r="D317" s="76">
        <v>298.68873155678386</v>
      </c>
      <c r="E317" s="76">
        <v>3.97738473027781</v>
      </c>
      <c r="F317" s="45">
        <v>0</v>
      </c>
      <c r="G317" s="45">
        <v>0</v>
      </c>
      <c r="H317" s="45">
        <v>0</v>
      </c>
      <c r="I317" s="83">
        <v>0</v>
      </c>
      <c r="J317" s="79">
        <v>0</v>
      </c>
      <c r="K317" s="84">
        <f t="shared" si="12"/>
        <v>0</v>
      </c>
      <c r="L317" s="48">
        <v>0</v>
      </c>
      <c r="M317" s="74">
        <f t="shared" si="13"/>
        <v>0</v>
      </c>
      <c r="N317" s="48">
        <f t="shared" si="14"/>
        <v>0</v>
      </c>
    </row>
    <row r="318" spans="1:14" ht="15" customHeight="1" x14ac:dyDescent="0.25">
      <c r="A318" s="50">
        <v>3850</v>
      </c>
      <c r="B318" s="51" t="s">
        <v>243</v>
      </c>
      <c r="C318" s="45">
        <v>683</v>
      </c>
      <c r="D318" s="76">
        <v>198.66376975549773</v>
      </c>
      <c r="E318" s="76">
        <v>3.4379695947609945</v>
      </c>
      <c r="F318" s="45">
        <v>273200</v>
      </c>
      <c r="G318" s="45">
        <v>0</v>
      </c>
      <c r="H318" s="45"/>
      <c r="I318" s="83">
        <v>273200</v>
      </c>
      <c r="J318" s="79">
        <v>264352.14805023134</v>
      </c>
      <c r="K318" s="84">
        <f t="shared" si="12"/>
        <v>264352</v>
      </c>
      <c r="L318" s="48">
        <v>251141</v>
      </c>
      <c r="M318" s="74">
        <f t="shared" si="13"/>
        <v>13211</v>
      </c>
      <c r="N318" s="48">
        <f t="shared" si="14"/>
        <v>264352</v>
      </c>
    </row>
    <row r="319" spans="1:14" ht="15" customHeight="1" x14ac:dyDescent="0.25">
      <c r="A319" s="50">
        <v>4956</v>
      </c>
      <c r="B319" s="51" t="s">
        <v>318</v>
      </c>
      <c r="C319" s="45">
        <v>834</v>
      </c>
      <c r="D319" s="76">
        <v>129.10374020798167</v>
      </c>
      <c r="E319" s="76">
        <v>6.459921290091633</v>
      </c>
      <c r="F319" s="45">
        <v>0</v>
      </c>
      <c r="G319" s="45">
        <v>83400</v>
      </c>
      <c r="H319" s="45">
        <v>0</v>
      </c>
      <c r="I319" s="83">
        <v>83400</v>
      </c>
      <c r="J319" s="79">
        <v>80699.008592200917</v>
      </c>
      <c r="K319" s="84">
        <f t="shared" si="12"/>
        <v>80699</v>
      </c>
      <c r="L319" s="48">
        <v>76666</v>
      </c>
      <c r="M319" s="74">
        <f t="shared" si="13"/>
        <v>4033</v>
      </c>
      <c r="N319" s="48">
        <f t="shared" si="14"/>
        <v>80699</v>
      </c>
    </row>
    <row r="320" spans="1:14" ht="15" customHeight="1" x14ac:dyDescent="0.25">
      <c r="A320" s="50">
        <v>4963</v>
      </c>
      <c r="B320" s="51" t="s">
        <v>319</v>
      </c>
      <c r="C320" s="45">
        <v>512</v>
      </c>
      <c r="D320" s="76">
        <v>154.66029266788732</v>
      </c>
      <c r="E320" s="76">
        <v>3.3104812564880683</v>
      </c>
      <c r="F320" s="45">
        <v>204800</v>
      </c>
      <c r="G320" s="45">
        <v>0</v>
      </c>
      <c r="H320" s="45">
        <v>0</v>
      </c>
      <c r="I320" s="83">
        <v>204800</v>
      </c>
      <c r="J320" s="79">
        <v>198167.34963648379</v>
      </c>
      <c r="K320" s="84">
        <f t="shared" si="12"/>
        <v>198167</v>
      </c>
      <c r="L320" s="48">
        <v>188264</v>
      </c>
      <c r="M320" s="74">
        <f t="shared" si="13"/>
        <v>9903</v>
      </c>
      <c r="N320" s="48">
        <f t="shared" si="14"/>
        <v>198167</v>
      </c>
    </row>
    <row r="321" spans="1:14" ht="15" customHeight="1" x14ac:dyDescent="0.25">
      <c r="A321" s="50">
        <v>1673</v>
      </c>
      <c r="B321" s="51" t="s">
        <v>105</v>
      </c>
      <c r="C321" s="45">
        <v>557</v>
      </c>
      <c r="D321" s="76">
        <v>118.772109582876</v>
      </c>
      <c r="E321" s="76">
        <v>4.6896531682073084</v>
      </c>
      <c r="F321" s="45">
        <v>222800</v>
      </c>
      <c r="G321" s="45">
        <v>0</v>
      </c>
      <c r="H321" s="45">
        <v>0</v>
      </c>
      <c r="I321" s="83">
        <v>222800</v>
      </c>
      <c r="J321" s="79">
        <v>215584.40185062788</v>
      </c>
      <c r="K321" s="84">
        <f t="shared" si="12"/>
        <v>215584</v>
      </c>
      <c r="L321" s="48">
        <v>204811</v>
      </c>
      <c r="M321" s="74">
        <f t="shared" si="13"/>
        <v>10773</v>
      </c>
      <c r="N321" s="48">
        <f t="shared" si="14"/>
        <v>215584</v>
      </c>
    </row>
    <row r="322" spans="1:14" ht="15" customHeight="1" x14ac:dyDescent="0.25">
      <c r="A322" s="50">
        <v>2422</v>
      </c>
      <c r="B322" s="51" t="s">
        <v>146</v>
      </c>
      <c r="C322" s="45">
        <v>1638</v>
      </c>
      <c r="D322" s="76">
        <v>85.233026880796388</v>
      </c>
      <c r="E322" s="76">
        <v>19.217902495600015</v>
      </c>
      <c r="F322" s="45">
        <v>0</v>
      </c>
      <c r="G322" s="45">
        <v>0</v>
      </c>
      <c r="H322" s="45">
        <v>0</v>
      </c>
      <c r="I322" s="83">
        <v>0</v>
      </c>
      <c r="J322" s="79">
        <v>0</v>
      </c>
      <c r="K322" s="84">
        <f t="shared" si="12"/>
        <v>0</v>
      </c>
      <c r="L322" s="48">
        <v>0</v>
      </c>
      <c r="M322" s="74">
        <f t="shared" si="13"/>
        <v>0</v>
      </c>
      <c r="N322" s="48">
        <f t="shared" si="14"/>
        <v>0</v>
      </c>
    </row>
    <row r="323" spans="1:14" ht="15" customHeight="1" x14ac:dyDescent="0.25">
      <c r="A323" s="50">
        <v>5019</v>
      </c>
      <c r="B323" s="51" t="s">
        <v>321</v>
      </c>
      <c r="C323" s="45">
        <v>1111</v>
      </c>
      <c r="D323" s="76">
        <v>149.49589683755639</v>
      </c>
      <c r="E323" s="76">
        <v>7.4316420952156488</v>
      </c>
      <c r="F323" s="45">
        <v>0</v>
      </c>
      <c r="G323" s="45">
        <v>0</v>
      </c>
      <c r="H323" s="45">
        <v>0</v>
      </c>
      <c r="I323" s="83">
        <v>0</v>
      </c>
      <c r="J323" s="79">
        <v>0</v>
      </c>
      <c r="K323" s="84">
        <f t="shared" si="12"/>
        <v>0</v>
      </c>
      <c r="L323" s="48">
        <v>0</v>
      </c>
      <c r="M323" s="74">
        <f t="shared" si="13"/>
        <v>0</v>
      </c>
      <c r="N323" s="48">
        <f t="shared" si="14"/>
        <v>0</v>
      </c>
    </row>
    <row r="324" spans="1:14" ht="15" customHeight="1" x14ac:dyDescent="0.25">
      <c r="A324" s="50">
        <v>5026</v>
      </c>
      <c r="B324" s="51" t="s">
        <v>322</v>
      </c>
      <c r="C324" s="45">
        <v>762</v>
      </c>
      <c r="D324" s="76">
        <v>2.5643129311685948</v>
      </c>
      <c r="E324" s="76">
        <v>297.1556204151517</v>
      </c>
      <c r="F324" s="45">
        <v>0</v>
      </c>
      <c r="G324" s="45">
        <v>0</v>
      </c>
      <c r="H324" s="45">
        <v>0</v>
      </c>
      <c r="I324" s="83">
        <v>0</v>
      </c>
      <c r="J324" s="79">
        <v>0</v>
      </c>
      <c r="K324" s="84">
        <f t="shared" ref="K324:K387" si="15">ROUND(J324,0)</f>
        <v>0</v>
      </c>
      <c r="L324" s="48">
        <v>0</v>
      </c>
      <c r="M324" s="74">
        <f t="shared" ref="M324:M387" si="16">K324-L324</f>
        <v>0</v>
      </c>
      <c r="N324" s="48">
        <f t="shared" ref="N324:N387" si="17">SUM(L324:M324)</f>
        <v>0</v>
      </c>
    </row>
    <row r="325" spans="1:14" ht="15" customHeight="1" x14ac:dyDescent="0.25">
      <c r="A325" s="50">
        <v>5068</v>
      </c>
      <c r="B325" s="51" t="s">
        <v>324</v>
      </c>
      <c r="C325" s="45">
        <v>1051</v>
      </c>
      <c r="D325" s="76">
        <v>17.975995970942531</v>
      </c>
      <c r="E325" s="76">
        <v>58.466857786288941</v>
      </c>
      <c r="F325" s="45">
        <v>0</v>
      </c>
      <c r="G325" s="45">
        <v>0</v>
      </c>
      <c r="H325" s="45">
        <v>0</v>
      </c>
      <c r="I325" s="83">
        <v>0</v>
      </c>
      <c r="J325" s="79">
        <v>0</v>
      </c>
      <c r="K325" s="84">
        <f t="shared" si="15"/>
        <v>0</v>
      </c>
      <c r="L325" s="48">
        <v>0</v>
      </c>
      <c r="M325" s="74">
        <f t="shared" si="16"/>
        <v>0</v>
      </c>
      <c r="N325" s="48">
        <f t="shared" si="17"/>
        <v>0</v>
      </c>
    </row>
    <row r="326" spans="1:14" ht="15" customHeight="1" x14ac:dyDescent="0.25">
      <c r="A326" s="50">
        <v>5100</v>
      </c>
      <c r="B326" s="51" t="s">
        <v>325</v>
      </c>
      <c r="C326" s="45">
        <v>2564</v>
      </c>
      <c r="D326" s="76">
        <v>235.70040063917511</v>
      </c>
      <c r="E326" s="76">
        <v>10.878216553925723</v>
      </c>
      <c r="F326" s="45">
        <v>0</v>
      </c>
      <c r="G326" s="45">
        <v>0</v>
      </c>
      <c r="H326" s="45">
        <v>0</v>
      </c>
      <c r="I326" s="83">
        <v>0</v>
      </c>
      <c r="J326" s="79">
        <v>0</v>
      </c>
      <c r="K326" s="84">
        <f t="shared" si="15"/>
        <v>0</v>
      </c>
      <c r="L326" s="48">
        <v>0</v>
      </c>
      <c r="M326" s="74">
        <f t="shared" si="16"/>
        <v>0</v>
      </c>
      <c r="N326" s="48">
        <f t="shared" si="17"/>
        <v>0</v>
      </c>
    </row>
    <row r="327" spans="1:14" ht="15" customHeight="1" x14ac:dyDescent="0.25">
      <c r="A327" s="50">
        <v>5124</v>
      </c>
      <c r="B327" s="51" t="s">
        <v>326</v>
      </c>
      <c r="C327" s="45">
        <v>229</v>
      </c>
      <c r="D327" s="76">
        <v>120.42766197575847</v>
      </c>
      <c r="E327" s="76">
        <v>1.9015564716858544</v>
      </c>
      <c r="F327" s="45">
        <v>91600</v>
      </c>
      <c r="G327" s="45">
        <v>0</v>
      </c>
      <c r="H327" s="45">
        <v>0</v>
      </c>
      <c r="I327" s="83">
        <v>91600</v>
      </c>
      <c r="J327" s="79">
        <v>88633.443489755446</v>
      </c>
      <c r="K327" s="84">
        <f t="shared" si="15"/>
        <v>88633</v>
      </c>
      <c r="L327" s="48">
        <v>84204</v>
      </c>
      <c r="M327" s="74">
        <f t="shared" si="16"/>
        <v>4429</v>
      </c>
      <c r="N327" s="48">
        <f t="shared" si="17"/>
        <v>88633</v>
      </c>
    </row>
    <row r="328" spans="1:14" ht="15" customHeight="1" x14ac:dyDescent="0.25">
      <c r="A328" s="50">
        <v>5130</v>
      </c>
      <c r="B328" s="51" t="s">
        <v>327</v>
      </c>
      <c r="C328" s="45">
        <v>534</v>
      </c>
      <c r="D328" s="76">
        <v>117.31644470177835</v>
      </c>
      <c r="E328" s="76">
        <v>4.551791535768432</v>
      </c>
      <c r="F328" s="45">
        <v>213600</v>
      </c>
      <c r="G328" s="45">
        <v>0</v>
      </c>
      <c r="H328" s="45">
        <v>0</v>
      </c>
      <c r="I328" s="83">
        <v>213600</v>
      </c>
      <c r="J328" s="79">
        <v>206682.35294117648</v>
      </c>
      <c r="K328" s="84">
        <f t="shared" si="15"/>
        <v>206682</v>
      </c>
      <c r="L328" s="48">
        <v>196354</v>
      </c>
      <c r="M328" s="74">
        <f t="shared" si="16"/>
        <v>10328</v>
      </c>
      <c r="N328" s="48">
        <f t="shared" si="17"/>
        <v>206682</v>
      </c>
    </row>
    <row r="329" spans="1:14" ht="15" customHeight="1" x14ac:dyDescent="0.25">
      <c r="A329" s="50">
        <v>5138</v>
      </c>
      <c r="B329" s="51" t="s">
        <v>328</v>
      </c>
      <c r="C329" s="45">
        <v>2078</v>
      </c>
      <c r="D329" s="76">
        <v>166.89391153559217</v>
      </c>
      <c r="E329" s="76">
        <v>12.451023412899284</v>
      </c>
      <c r="F329" s="45">
        <v>0</v>
      </c>
      <c r="G329" s="45">
        <v>0</v>
      </c>
      <c r="H329" s="45">
        <v>0</v>
      </c>
      <c r="I329" s="83">
        <v>0</v>
      </c>
      <c r="J329" s="79">
        <v>0</v>
      </c>
      <c r="K329" s="84">
        <f t="shared" si="15"/>
        <v>0</v>
      </c>
      <c r="L329" s="48">
        <v>0</v>
      </c>
      <c r="M329" s="74">
        <f t="shared" si="16"/>
        <v>0</v>
      </c>
      <c r="N329" s="48">
        <f t="shared" si="17"/>
        <v>0</v>
      </c>
    </row>
    <row r="330" spans="1:14" ht="15" customHeight="1" x14ac:dyDescent="0.25">
      <c r="A330" s="50">
        <v>5258</v>
      </c>
      <c r="B330" s="51" t="s">
        <v>329</v>
      </c>
      <c r="C330" s="45">
        <v>218</v>
      </c>
      <c r="D330" s="76">
        <v>19.459736573383452</v>
      </c>
      <c r="E330" s="76">
        <v>11.202618246033969</v>
      </c>
      <c r="F330" s="45">
        <v>0</v>
      </c>
      <c r="G330" s="45">
        <v>0</v>
      </c>
      <c r="H330" s="45">
        <v>0</v>
      </c>
      <c r="I330" s="83">
        <v>0</v>
      </c>
      <c r="J330" s="79">
        <v>0</v>
      </c>
      <c r="K330" s="84">
        <f t="shared" si="15"/>
        <v>0</v>
      </c>
      <c r="L330" s="48">
        <v>0</v>
      </c>
      <c r="M330" s="74">
        <f t="shared" si="16"/>
        <v>0</v>
      </c>
      <c r="N330" s="48">
        <f t="shared" si="17"/>
        <v>0</v>
      </c>
    </row>
    <row r="331" spans="1:14" ht="15" customHeight="1" x14ac:dyDescent="0.25">
      <c r="A331" s="50">
        <v>5264</v>
      </c>
      <c r="B331" s="51" t="s">
        <v>330</v>
      </c>
      <c r="C331" s="45">
        <v>2241</v>
      </c>
      <c r="D331" s="76">
        <v>167.24111075477566</v>
      </c>
      <c r="E331" s="76">
        <v>13.399815331805353</v>
      </c>
      <c r="F331" s="45">
        <v>0</v>
      </c>
      <c r="G331" s="45">
        <v>0</v>
      </c>
      <c r="H331" s="45">
        <v>0</v>
      </c>
      <c r="I331" s="83">
        <v>0</v>
      </c>
      <c r="J331" s="79">
        <v>0</v>
      </c>
      <c r="K331" s="84">
        <f t="shared" si="15"/>
        <v>0</v>
      </c>
      <c r="L331" s="48">
        <v>0</v>
      </c>
      <c r="M331" s="74">
        <f t="shared" si="16"/>
        <v>0</v>
      </c>
      <c r="N331" s="48">
        <f t="shared" si="17"/>
        <v>0</v>
      </c>
    </row>
    <row r="332" spans="1:14" ht="15" customHeight="1" x14ac:dyDescent="0.25">
      <c r="A332" s="50">
        <v>5271</v>
      </c>
      <c r="B332" s="51" t="s">
        <v>331</v>
      </c>
      <c r="C332" s="45">
        <v>9748</v>
      </c>
      <c r="D332" s="76">
        <v>51.100252194369936</v>
      </c>
      <c r="E332" s="76">
        <v>190.76226792230986</v>
      </c>
      <c r="F332" s="45">
        <v>0</v>
      </c>
      <c r="G332" s="45">
        <v>0</v>
      </c>
      <c r="H332" s="45">
        <v>0</v>
      </c>
      <c r="I332" s="83">
        <v>0</v>
      </c>
      <c r="J332" s="79">
        <v>0</v>
      </c>
      <c r="K332" s="84">
        <f t="shared" si="15"/>
        <v>0</v>
      </c>
      <c r="L332" s="48">
        <v>0</v>
      </c>
      <c r="M332" s="74">
        <f t="shared" si="16"/>
        <v>0</v>
      </c>
      <c r="N332" s="48">
        <f t="shared" si="17"/>
        <v>0</v>
      </c>
    </row>
    <row r="333" spans="1:14" ht="15" customHeight="1" x14ac:dyDescent="0.25">
      <c r="A333" s="50">
        <v>5278</v>
      </c>
      <c r="B333" s="51" t="s">
        <v>332</v>
      </c>
      <c r="C333" s="45">
        <v>1638</v>
      </c>
      <c r="D333" s="76">
        <v>55.475810569038032</v>
      </c>
      <c r="E333" s="76">
        <v>29.526382457477691</v>
      </c>
      <c r="F333" s="45">
        <v>0</v>
      </c>
      <c r="G333" s="45">
        <v>0</v>
      </c>
      <c r="H333" s="45">
        <v>0</v>
      </c>
      <c r="I333" s="83">
        <v>0</v>
      </c>
      <c r="J333" s="79">
        <v>0</v>
      </c>
      <c r="K333" s="84">
        <f t="shared" si="15"/>
        <v>0</v>
      </c>
      <c r="L333" s="48">
        <v>0</v>
      </c>
      <c r="M333" s="74">
        <f t="shared" si="16"/>
        <v>0</v>
      </c>
      <c r="N333" s="48">
        <f t="shared" si="17"/>
        <v>0</v>
      </c>
    </row>
    <row r="334" spans="1:14" ht="15" customHeight="1" x14ac:dyDescent="0.25">
      <c r="A334" s="50">
        <v>5306</v>
      </c>
      <c r="B334" s="51" t="s">
        <v>333</v>
      </c>
      <c r="C334" s="45">
        <v>546</v>
      </c>
      <c r="D334" s="76">
        <v>156.04365598918898</v>
      </c>
      <c r="E334" s="76">
        <v>3.499020812725818</v>
      </c>
      <c r="F334" s="45">
        <v>218400</v>
      </c>
      <c r="G334" s="45">
        <v>0</v>
      </c>
      <c r="H334" s="45">
        <v>0</v>
      </c>
      <c r="I334" s="83">
        <v>218400</v>
      </c>
      <c r="J334" s="79">
        <v>211326.90019828154</v>
      </c>
      <c r="K334" s="84">
        <f t="shared" si="15"/>
        <v>211327</v>
      </c>
      <c r="L334" s="48">
        <v>200766</v>
      </c>
      <c r="M334" s="74">
        <f t="shared" si="16"/>
        <v>10561</v>
      </c>
      <c r="N334" s="48">
        <f t="shared" si="17"/>
        <v>211327</v>
      </c>
    </row>
    <row r="335" spans="1:14" ht="15" customHeight="1" x14ac:dyDescent="0.25">
      <c r="A335" s="50">
        <v>5348</v>
      </c>
      <c r="B335" s="51" t="s">
        <v>334</v>
      </c>
      <c r="C335" s="45">
        <v>711</v>
      </c>
      <c r="D335" s="76">
        <v>109.15230510998185</v>
      </c>
      <c r="E335" s="76">
        <v>6.513834034779169</v>
      </c>
      <c r="F335" s="45">
        <v>284400</v>
      </c>
      <c r="G335" s="45">
        <v>0</v>
      </c>
      <c r="H335" s="45">
        <v>0</v>
      </c>
      <c r="I335" s="83">
        <v>284400</v>
      </c>
      <c r="J335" s="79">
        <v>275189.42498347652</v>
      </c>
      <c r="K335" s="84">
        <f t="shared" si="15"/>
        <v>275189</v>
      </c>
      <c r="L335" s="48">
        <v>261437</v>
      </c>
      <c r="M335" s="74">
        <f t="shared" si="16"/>
        <v>13752</v>
      </c>
      <c r="N335" s="48">
        <f t="shared" si="17"/>
        <v>275189</v>
      </c>
    </row>
    <row r="336" spans="1:14" ht="15" customHeight="1" x14ac:dyDescent="0.25">
      <c r="A336" s="50">
        <v>5355</v>
      </c>
      <c r="B336" s="51" t="s">
        <v>335</v>
      </c>
      <c r="C336" s="45">
        <v>1725</v>
      </c>
      <c r="D336" s="76">
        <v>1.631239722092878</v>
      </c>
      <c r="E336" s="76">
        <v>1057.4779271478428</v>
      </c>
      <c r="F336" s="45">
        <v>0</v>
      </c>
      <c r="G336" s="45">
        <v>0</v>
      </c>
      <c r="H336" s="45">
        <v>0</v>
      </c>
      <c r="I336" s="83">
        <v>0</v>
      </c>
      <c r="J336" s="79">
        <v>0</v>
      </c>
      <c r="K336" s="84">
        <f t="shared" si="15"/>
        <v>0</v>
      </c>
      <c r="L336" s="48">
        <v>0</v>
      </c>
      <c r="M336" s="74">
        <f t="shared" si="16"/>
        <v>0</v>
      </c>
      <c r="N336" s="48">
        <f t="shared" si="17"/>
        <v>0</v>
      </c>
    </row>
    <row r="337" spans="1:14" ht="15" customHeight="1" x14ac:dyDescent="0.25">
      <c r="A337" s="50">
        <v>5362</v>
      </c>
      <c r="B337" s="51" t="s">
        <v>336</v>
      </c>
      <c r="C337" s="45">
        <v>330</v>
      </c>
      <c r="D337" s="76">
        <v>95.665242137613674</v>
      </c>
      <c r="E337" s="76">
        <v>3.4495287172879121</v>
      </c>
      <c r="F337" s="45">
        <v>132000</v>
      </c>
      <c r="G337" s="45">
        <v>0</v>
      </c>
      <c r="H337" s="45">
        <v>0</v>
      </c>
      <c r="I337" s="83">
        <v>132000</v>
      </c>
      <c r="J337" s="79">
        <v>127725.04957038995</v>
      </c>
      <c r="K337" s="84">
        <f t="shared" si="15"/>
        <v>127725</v>
      </c>
      <c r="L337" s="48">
        <v>121343</v>
      </c>
      <c r="M337" s="74">
        <f t="shared" si="16"/>
        <v>6382</v>
      </c>
      <c r="N337" s="48">
        <f t="shared" si="17"/>
        <v>127725</v>
      </c>
    </row>
    <row r="338" spans="1:14" ht="15" customHeight="1" x14ac:dyDescent="0.25">
      <c r="A338" s="50">
        <v>5369</v>
      </c>
      <c r="B338" s="51" t="s">
        <v>337</v>
      </c>
      <c r="C338" s="45">
        <v>424</v>
      </c>
      <c r="D338" s="76">
        <v>5.2439152259109569</v>
      </c>
      <c r="E338" s="76">
        <v>80.855616792764607</v>
      </c>
      <c r="F338" s="45">
        <v>0</v>
      </c>
      <c r="G338" s="45">
        <v>0</v>
      </c>
      <c r="H338" s="45">
        <v>0</v>
      </c>
      <c r="I338" s="83">
        <v>0</v>
      </c>
      <c r="J338" s="79">
        <v>0</v>
      </c>
      <c r="K338" s="84">
        <f t="shared" si="15"/>
        <v>0</v>
      </c>
      <c r="L338" s="48">
        <v>0</v>
      </c>
      <c r="M338" s="74">
        <f t="shared" si="16"/>
        <v>0</v>
      </c>
      <c r="N338" s="48">
        <f t="shared" si="17"/>
        <v>0</v>
      </c>
    </row>
    <row r="339" spans="1:14" ht="15" customHeight="1" x14ac:dyDescent="0.25">
      <c r="A339" s="50">
        <v>5376</v>
      </c>
      <c r="B339" s="51" t="s">
        <v>338</v>
      </c>
      <c r="C339" s="45">
        <v>438</v>
      </c>
      <c r="D339" s="76">
        <v>110.40446725081112</v>
      </c>
      <c r="E339" s="76">
        <v>3.9672307734158472</v>
      </c>
      <c r="F339" s="45">
        <v>175200</v>
      </c>
      <c r="G339" s="45">
        <v>0</v>
      </c>
      <c r="H339" s="45">
        <v>0</v>
      </c>
      <c r="I339" s="83">
        <v>175200</v>
      </c>
      <c r="J339" s="79">
        <v>169525.97488433574</v>
      </c>
      <c r="K339" s="84">
        <f t="shared" si="15"/>
        <v>169526</v>
      </c>
      <c r="L339" s="48">
        <v>161054</v>
      </c>
      <c r="M339" s="74">
        <f t="shared" si="16"/>
        <v>8472</v>
      </c>
      <c r="N339" s="48">
        <f t="shared" si="17"/>
        <v>169526</v>
      </c>
    </row>
    <row r="340" spans="1:14" ht="15" customHeight="1" x14ac:dyDescent="0.25">
      <c r="A340" s="50">
        <v>5390</v>
      </c>
      <c r="B340" s="51" t="s">
        <v>339</v>
      </c>
      <c r="C340" s="45">
        <v>2820</v>
      </c>
      <c r="D340" s="76">
        <v>78.673784249302344</v>
      </c>
      <c r="E340" s="76">
        <v>35.844214523404055</v>
      </c>
      <c r="F340" s="45">
        <v>0</v>
      </c>
      <c r="G340" s="45">
        <v>0</v>
      </c>
      <c r="H340" s="45">
        <v>0</v>
      </c>
      <c r="I340" s="83">
        <v>0</v>
      </c>
      <c r="J340" s="79">
        <v>0</v>
      </c>
      <c r="K340" s="84">
        <f t="shared" si="15"/>
        <v>0</v>
      </c>
      <c r="L340" s="48">
        <v>0</v>
      </c>
      <c r="M340" s="74">
        <f t="shared" si="16"/>
        <v>0</v>
      </c>
      <c r="N340" s="48">
        <f t="shared" si="17"/>
        <v>0</v>
      </c>
    </row>
    <row r="341" spans="1:14" ht="15" customHeight="1" x14ac:dyDescent="0.25">
      <c r="A341" s="50">
        <v>5397</v>
      </c>
      <c r="B341" s="51" t="s">
        <v>340</v>
      </c>
      <c r="C341" s="45">
        <v>316</v>
      </c>
      <c r="D341" s="76">
        <v>159.00260253701188</v>
      </c>
      <c r="E341" s="76">
        <v>1.9873888537544095</v>
      </c>
      <c r="F341" s="45">
        <v>126400</v>
      </c>
      <c r="G341" s="45">
        <v>0</v>
      </c>
      <c r="H341" s="45">
        <v>0</v>
      </c>
      <c r="I341" s="83">
        <v>126400</v>
      </c>
      <c r="J341" s="79">
        <v>122306.41110376734</v>
      </c>
      <c r="K341" s="84">
        <f t="shared" si="15"/>
        <v>122306</v>
      </c>
      <c r="L341" s="48">
        <v>116195</v>
      </c>
      <c r="M341" s="74">
        <f t="shared" si="16"/>
        <v>6111</v>
      </c>
      <c r="N341" s="48">
        <f t="shared" si="17"/>
        <v>122306</v>
      </c>
    </row>
    <row r="342" spans="1:14" ht="15" customHeight="1" x14ac:dyDescent="0.25">
      <c r="A342" s="50">
        <v>5432</v>
      </c>
      <c r="B342" s="51" t="s">
        <v>341</v>
      </c>
      <c r="C342" s="45">
        <v>1471</v>
      </c>
      <c r="D342" s="76">
        <v>59.441348150612761</v>
      </c>
      <c r="E342" s="76">
        <v>24.747083398458148</v>
      </c>
      <c r="F342" s="45">
        <v>0</v>
      </c>
      <c r="G342" s="45">
        <v>0</v>
      </c>
      <c r="H342" s="45">
        <v>0</v>
      </c>
      <c r="I342" s="83">
        <v>0</v>
      </c>
      <c r="J342" s="79">
        <v>0</v>
      </c>
      <c r="K342" s="84">
        <f t="shared" si="15"/>
        <v>0</v>
      </c>
      <c r="L342" s="48">
        <v>0</v>
      </c>
      <c r="M342" s="74">
        <f t="shared" si="16"/>
        <v>0</v>
      </c>
      <c r="N342" s="48">
        <f t="shared" si="17"/>
        <v>0</v>
      </c>
    </row>
    <row r="343" spans="1:14" ht="15" customHeight="1" x14ac:dyDescent="0.25">
      <c r="A343" s="50">
        <v>5439</v>
      </c>
      <c r="B343" s="51" t="s">
        <v>342</v>
      </c>
      <c r="C343" s="45">
        <v>2763</v>
      </c>
      <c r="D343" s="76">
        <v>4.8170404423515976</v>
      </c>
      <c r="E343" s="76">
        <v>573.58870722936058</v>
      </c>
      <c r="F343" s="45">
        <v>0</v>
      </c>
      <c r="G343" s="45">
        <v>0</v>
      </c>
      <c r="H343" s="45">
        <v>0</v>
      </c>
      <c r="I343" s="83">
        <v>0</v>
      </c>
      <c r="J343" s="79">
        <v>0</v>
      </c>
      <c r="K343" s="84">
        <f t="shared" si="15"/>
        <v>0</v>
      </c>
      <c r="L343" s="48">
        <v>0</v>
      </c>
      <c r="M343" s="74">
        <f t="shared" si="16"/>
        <v>0</v>
      </c>
      <c r="N343" s="48">
        <f t="shared" si="17"/>
        <v>0</v>
      </c>
    </row>
    <row r="344" spans="1:14" ht="15" customHeight="1" x14ac:dyDescent="0.25">
      <c r="A344" s="50">
        <v>4522</v>
      </c>
      <c r="B344" s="51" t="s">
        <v>293</v>
      </c>
      <c r="C344" s="45">
        <v>186</v>
      </c>
      <c r="D344" s="76">
        <v>290.83813123721399</v>
      </c>
      <c r="E344" s="76">
        <v>0.63953099687707149</v>
      </c>
      <c r="F344" s="45">
        <v>74400</v>
      </c>
      <c r="G344" s="45">
        <v>0</v>
      </c>
      <c r="H344" s="45">
        <v>0</v>
      </c>
      <c r="I344" s="83">
        <v>74400</v>
      </c>
      <c r="J344" s="79">
        <v>71990.482485128887</v>
      </c>
      <c r="K344" s="84">
        <f t="shared" si="15"/>
        <v>71990</v>
      </c>
      <c r="L344" s="48">
        <v>68392</v>
      </c>
      <c r="M344" s="74">
        <f t="shared" si="16"/>
        <v>3598</v>
      </c>
      <c r="N344" s="48">
        <f t="shared" si="17"/>
        <v>71990</v>
      </c>
    </row>
    <row r="345" spans="1:14" ht="15" customHeight="1" x14ac:dyDescent="0.25">
      <c r="A345" s="50">
        <v>5457</v>
      </c>
      <c r="B345" s="51" t="s">
        <v>343</v>
      </c>
      <c r="C345" s="45">
        <v>1044</v>
      </c>
      <c r="D345" s="76">
        <v>196.59195636468857</v>
      </c>
      <c r="E345" s="76">
        <v>5.3104919413046803</v>
      </c>
      <c r="F345" s="45">
        <v>0</v>
      </c>
      <c r="G345" s="45">
        <v>0</v>
      </c>
      <c r="H345" s="45">
        <v>0</v>
      </c>
      <c r="I345" s="83">
        <v>0</v>
      </c>
      <c r="J345" s="79">
        <v>0</v>
      </c>
      <c r="K345" s="84">
        <f t="shared" si="15"/>
        <v>0</v>
      </c>
      <c r="L345" s="48">
        <v>0</v>
      </c>
      <c r="M345" s="74">
        <f t="shared" si="16"/>
        <v>0</v>
      </c>
      <c r="N345" s="48">
        <f t="shared" si="17"/>
        <v>0</v>
      </c>
    </row>
    <row r="346" spans="1:14" ht="15" customHeight="1" x14ac:dyDescent="0.25">
      <c r="A346" s="50">
        <v>2485</v>
      </c>
      <c r="B346" s="51" t="s">
        <v>152</v>
      </c>
      <c r="C346" s="45">
        <v>525</v>
      </c>
      <c r="D346" s="76">
        <v>56.924371166519386</v>
      </c>
      <c r="E346" s="76">
        <v>9.2227632776870063</v>
      </c>
      <c r="F346" s="45">
        <v>210000</v>
      </c>
      <c r="G346" s="45">
        <v>0</v>
      </c>
      <c r="H346" s="45">
        <v>0</v>
      </c>
      <c r="I346" s="83">
        <v>210000</v>
      </c>
      <c r="J346" s="79">
        <v>203198.94249834763</v>
      </c>
      <c r="K346" s="84">
        <f t="shared" si="15"/>
        <v>203199</v>
      </c>
      <c r="L346" s="48">
        <v>193045</v>
      </c>
      <c r="M346" s="74">
        <f t="shared" si="16"/>
        <v>10154</v>
      </c>
      <c r="N346" s="48">
        <f t="shared" si="17"/>
        <v>203199</v>
      </c>
    </row>
    <row r="347" spans="1:14" ht="15" customHeight="1" x14ac:dyDescent="0.25">
      <c r="A347" s="50">
        <v>5460</v>
      </c>
      <c r="B347" s="51" t="s">
        <v>344</v>
      </c>
      <c r="C347" s="45">
        <v>3099</v>
      </c>
      <c r="D347" s="76">
        <v>289.4510061442943</v>
      </c>
      <c r="E347" s="76">
        <v>10.706475134707656</v>
      </c>
      <c r="F347" s="45">
        <v>0</v>
      </c>
      <c r="G347" s="45">
        <v>0</v>
      </c>
      <c r="H347" s="45">
        <v>0</v>
      </c>
      <c r="I347" s="83">
        <v>0</v>
      </c>
      <c r="J347" s="79">
        <v>0</v>
      </c>
      <c r="K347" s="84">
        <f t="shared" si="15"/>
        <v>0</v>
      </c>
      <c r="L347" s="48">
        <v>0</v>
      </c>
      <c r="M347" s="74">
        <f t="shared" si="16"/>
        <v>0</v>
      </c>
      <c r="N347" s="48">
        <f t="shared" si="17"/>
        <v>0</v>
      </c>
    </row>
    <row r="348" spans="1:14" ht="15" customHeight="1" x14ac:dyDescent="0.25">
      <c r="A348" s="50">
        <v>5467</v>
      </c>
      <c r="B348" s="51" t="s">
        <v>345</v>
      </c>
      <c r="C348" s="45">
        <v>649</v>
      </c>
      <c r="D348" s="76">
        <v>80.197400993089772</v>
      </c>
      <c r="E348" s="76">
        <v>8.0925315778739666</v>
      </c>
      <c r="F348" s="45">
        <v>259600</v>
      </c>
      <c r="G348" s="45">
        <v>0</v>
      </c>
      <c r="H348" s="45">
        <v>0</v>
      </c>
      <c r="I348" s="83">
        <v>259600</v>
      </c>
      <c r="J348" s="79">
        <v>251192.59748843356</v>
      </c>
      <c r="K348" s="84">
        <f t="shared" si="15"/>
        <v>251193</v>
      </c>
      <c r="L348" s="48">
        <v>238640</v>
      </c>
      <c r="M348" s="74">
        <f t="shared" si="16"/>
        <v>12553</v>
      </c>
      <c r="N348" s="48">
        <f t="shared" si="17"/>
        <v>251193</v>
      </c>
    </row>
    <row r="349" spans="1:14" ht="15" customHeight="1" x14ac:dyDescent="0.25">
      <c r="A349" s="50">
        <v>5474</v>
      </c>
      <c r="B349" s="51" t="s">
        <v>346</v>
      </c>
      <c r="C349" s="45">
        <v>1155</v>
      </c>
      <c r="D349" s="76">
        <v>523.08966230629596</v>
      </c>
      <c r="E349" s="76">
        <v>2.2080344599195842</v>
      </c>
      <c r="F349" s="45">
        <v>0</v>
      </c>
      <c r="G349" s="45">
        <v>0</v>
      </c>
      <c r="H349" s="45">
        <v>0</v>
      </c>
      <c r="I349" s="83">
        <v>0</v>
      </c>
      <c r="J349" s="79">
        <v>0</v>
      </c>
      <c r="K349" s="84">
        <f t="shared" si="15"/>
        <v>0</v>
      </c>
      <c r="L349" s="48">
        <v>0</v>
      </c>
      <c r="M349" s="74">
        <f t="shared" si="16"/>
        <v>0</v>
      </c>
      <c r="N349" s="48">
        <f t="shared" si="17"/>
        <v>0</v>
      </c>
    </row>
    <row r="350" spans="1:14" ht="15" customHeight="1" x14ac:dyDescent="0.25">
      <c r="A350" s="50">
        <v>5586</v>
      </c>
      <c r="B350" s="51" t="s">
        <v>348</v>
      </c>
      <c r="C350" s="45">
        <v>708</v>
      </c>
      <c r="D350" s="76">
        <v>109.27802427291206</v>
      </c>
      <c r="E350" s="76">
        <v>6.4788872667740911</v>
      </c>
      <c r="F350" s="45">
        <v>283200</v>
      </c>
      <c r="G350" s="45">
        <v>0</v>
      </c>
      <c r="H350" s="45">
        <v>0</v>
      </c>
      <c r="I350" s="83">
        <v>283200</v>
      </c>
      <c r="J350" s="79">
        <v>274028.28816920024</v>
      </c>
      <c r="K350" s="84">
        <f t="shared" si="15"/>
        <v>274028</v>
      </c>
      <c r="L350" s="48">
        <v>260334</v>
      </c>
      <c r="M350" s="74">
        <f t="shared" si="16"/>
        <v>13694</v>
      </c>
      <c r="N350" s="48">
        <f t="shared" si="17"/>
        <v>274028</v>
      </c>
    </row>
    <row r="351" spans="1:14" ht="15" customHeight="1" x14ac:dyDescent="0.25">
      <c r="A351" s="50">
        <v>5593</v>
      </c>
      <c r="B351" s="51" t="s">
        <v>349</v>
      </c>
      <c r="C351" s="45">
        <v>1072</v>
      </c>
      <c r="D351" s="76">
        <v>186.81307862226598</v>
      </c>
      <c r="E351" s="76">
        <v>5.7383562644860238</v>
      </c>
      <c r="F351" s="45">
        <v>0</v>
      </c>
      <c r="G351" s="45">
        <v>0</v>
      </c>
      <c r="H351" s="45">
        <v>0</v>
      </c>
      <c r="I351" s="83">
        <v>0</v>
      </c>
      <c r="J351" s="79">
        <v>0</v>
      </c>
      <c r="K351" s="84">
        <f t="shared" si="15"/>
        <v>0</v>
      </c>
      <c r="L351" s="48">
        <v>0</v>
      </c>
      <c r="M351" s="74">
        <f t="shared" si="16"/>
        <v>0</v>
      </c>
      <c r="N351" s="48">
        <f t="shared" si="17"/>
        <v>0</v>
      </c>
    </row>
    <row r="352" spans="1:14" ht="15" customHeight="1" x14ac:dyDescent="0.25">
      <c r="A352" s="50">
        <v>5607</v>
      </c>
      <c r="B352" s="51" t="s">
        <v>350</v>
      </c>
      <c r="C352" s="45">
        <v>7078</v>
      </c>
      <c r="D352" s="76">
        <v>384.49153295990726</v>
      </c>
      <c r="E352" s="76">
        <v>18.408727873698211</v>
      </c>
      <c r="F352" s="45">
        <v>0</v>
      </c>
      <c r="G352" s="45">
        <v>0</v>
      </c>
      <c r="H352" s="45">
        <v>0</v>
      </c>
      <c r="I352" s="83">
        <v>0</v>
      </c>
      <c r="J352" s="79">
        <v>0</v>
      </c>
      <c r="K352" s="84">
        <f t="shared" si="15"/>
        <v>0</v>
      </c>
      <c r="L352" s="48">
        <v>0</v>
      </c>
      <c r="M352" s="74">
        <f t="shared" si="16"/>
        <v>0</v>
      </c>
      <c r="N352" s="48">
        <f t="shared" si="17"/>
        <v>0</v>
      </c>
    </row>
    <row r="353" spans="1:14" ht="15" customHeight="1" x14ac:dyDescent="0.25">
      <c r="A353" s="50">
        <v>5614</v>
      </c>
      <c r="B353" s="51" t="s">
        <v>351</v>
      </c>
      <c r="C353" s="45">
        <v>239</v>
      </c>
      <c r="D353" s="76">
        <v>27.292958528681709</v>
      </c>
      <c r="E353" s="76">
        <v>8.7568373999776874</v>
      </c>
      <c r="F353" s="45">
        <v>95600</v>
      </c>
      <c r="G353" s="45">
        <v>0</v>
      </c>
      <c r="H353" s="45">
        <v>0</v>
      </c>
      <c r="I353" s="83">
        <v>95600</v>
      </c>
      <c r="J353" s="79">
        <v>92503.899537343023</v>
      </c>
      <c r="K353" s="84">
        <f t="shared" si="15"/>
        <v>92504</v>
      </c>
      <c r="L353" s="48">
        <v>87881</v>
      </c>
      <c r="M353" s="74">
        <f t="shared" si="16"/>
        <v>4623</v>
      </c>
      <c r="N353" s="48">
        <f t="shared" si="17"/>
        <v>92504</v>
      </c>
    </row>
    <row r="354" spans="1:14" ht="15" customHeight="1" x14ac:dyDescent="0.25">
      <c r="A354" s="50">
        <v>3542</v>
      </c>
      <c r="B354" s="51" t="s">
        <v>226</v>
      </c>
      <c r="C354" s="45">
        <v>274</v>
      </c>
      <c r="D354" s="76">
        <v>11.177531943328042</v>
      </c>
      <c r="E354" s="76">
        <v>24.513461593241324</v>
      </c>
      <c r="F354" s="45">
        <v>0</v>
      </c>
      <c r="G354" s="45">
        <v>0</v>
      </c>
      <c r="H354" s="45">
        <v>0</v>
      </c>
      <c r="I354" s="83">
        <v>0</v>
      </c>
      <c r="J354" s="79">
        <v>0</v>
      </c>
      <c r="K354" s="84">
        <f t="shared" si="15"/>
        <v>0</v>
      </c>
      <c r="L354" s="48">
        <v>0</v>
      </c>
      <c r="M354" s="74">
        <f t="shared" si="16"/>
        <v>0</v>
      </c>
      <c r="N354" s="48">
        <f t="shared" si="17"/>
        <v>0</v>
      </c>
    </row>
    <row r="355" spans="1:14" ht="15" customHeight="1" x14ac:dyDescent="0.25">
      <c r="A355" s="50">
        <v>5621</v>
      </c>
      <c r="B355" s="51" t="s">
        <v>352</v>
      </c>
      <c r="C355" s="45">
        <v>2826</v>
      </c>
      <c r="D355" s="76">
        <v>112.68841449477742</v>
      </c>
      <c r="E355" s="76">
        <v>25.077999479094384</v>
      </c>
      <c r="F355" s="45">
        <v>0</v>
      </c>
      <c r="G355" s="45">
        <v>0</v>
      </c>
      <c r="H355" s="45">
        <v>0</v>
      </c>
      <c r="I355" s="83">
        <v>0</v>
      </c>
      <c r="J355" s="79">
        <v>0</v>
      </c>
      <c r="K355" s="84">
        <f t="shared" si="15"/>
        <v>0</v>
      </c>
      <c r="L355" s="48">
        <v>0</v>
      </c>
      <c r="M355" s="74">
        <f t="shared" si="16"/>
        <v>0</v>
      </c>
      <c r="N355" s="48">
        <f t="shared" si="17"/>
        <v>0</v>
      </c>
    </row>
    <row r="356" spans="1:14" ht="15" customHeight="1" x14ac:dyDescent="0.25">
      <c r="A356" s="50">
        <v>5628</v>
      </c>
      <c r="B356" s="51" t="s">
        <v>353</v>
      </c>
      <c r="C356" s="45">
        <v>851</v>
      </c>
      <c r="D356" s="76">
        <v>115.86677655438251</v>
      </c>
      <c r="E356" s="76">
        <v>7.3446420562203167</v>
      </c>
      <c r="F356" s="45">
        <v>0</v>
      </c>
      <c r="G356" s="45">
        <v>85100</v>
      </c>
      <c r="H356" s="45">
        <v>0</v>
      </c>
      <c r="I356" s="83">
        <v>85100</v>
      </c>
      <c r="J356" s="79">
        <v>82343.952412425642</v>
      </c>
      <c r="K356" s="84">
        <f t="shared" si="15"/>
        <v>82344</v>
      </c>
      <c r="L356" s="48">
        <v>78229</v>
      </c>
      <c r="M356" s="74">
        <f t="shared" si="16"/>
        <v>4115</v>
      </c>
      <c r="N356" s="48">
        <f t="shared" si="17"/>
        <v>82344</v>
      </c>
    </row>
    <row r="357" spans="1:14" ht="15" customHeight="1" x14ac:dyDescent="0.25">
      <c r="A357" s="50">
        <v>5642</v>
      </c>
      <c r="B357" s="51" t="s">
        <v>354</v>
      </c>
      <c r="C357" s="45">
        <v>1080</v>
      </c>
      <c r="D357" s="76">
        <v>8.9022804828115518</v>
      </c>
      <c r="E357" s="76">
        <v>121.31722900500101</v>
      </c>
      <c r="F357" s="45">
        <v>0</v>
      </c>
      <c r="G357" s="45">
        <v>0</v>
      </c>
      <c r="H357" s="45">
        <v>0</v>
      </c>
      <c r="I357" s="83">
        <v>0</v>
      </c>
      <c r="J357" s="79">
        <v>0</v>
      </c>
      <c r="K357" s="84">
        <f t="shared" si="15"/>
        <v>0</v>
      </c>
      <c r="L357" s="48">
        <v>0</v>
      </c>
      <c r="M357" s="74">
        <f t="shared" si="16"/>
        <v>0</v>
      </c>
      <c r="N357" s="48">
        <f t="shared" si="17"/>
        <v>0</v>
      </c>
    </row>
    <row r="358" spans="1:14" ht="15" customHeight="1" x14ac:dyDescent="0.25">
      <c r="A358" s="50">
        <v>5656</v>
      </c>
      <c r="B358" s="51" t="s">
        <v>355</v>
      </c>
      <c r="C358" s="45">
        <v>8377</v>
      </c>
      <c r="D358" s="76">
        <v>80.255498278585421</v>
      </c>
      <c r="E358" s="76">
        <v>104.37914136326826</v>
      </c>
      <c r="F358" s="45">
        <v>0</v>
      </c>
      <c r="G358" s="45">
        <v>0</v>
      </c>
      <c r="H358" s="45">
        <v>0</v>
      </c>
      <c r="I358" s="83">
        <v>0</v>
      </c>
      <c r="J358" s="79">
        <v>0</v>
      </c>
      <c r="K358" s="84">
        <f t="shared" si="15"/>
        <v>0</v>
      </c>
      <c r="L358" s="48">
        <v>0</v>
      </c>
      <c r="M358" s="74">
        <f t="shared" si="16"/>
        <v>0</v>
      </c>
      <c r="N358" s="48">
        <f t="shared" si="17"/>
        <v>0</v>
      </c>
    </row>
    <row r="359" spans="1:14" ht="15" customHeight="1" x14ac:dyDescent="0.25">
      <c r="A359" s="50">
        <v>5663</v>
      </c>
      <c r="B359" s="51" t="s">
        <v>356</v>
      </c>
      <c r="C359" s="45">
        <v>4291</v>
      </c>
      <c r="D359" s="76">
        <v>405.30081142897006</v>
      </c>
      <c r="E359" s="76">
        <v>10.587198147645475</v>
      </c>
      <c r="F359" s="45">
        <v>0</v>
      </c>
      <c r="G359" s="45">
        <v>0</v>
      </c>
      <c r="H359" s="45">
        <v>0</v>
      </c>
      <c r="I359" s="83">
        <v>0</v>
      </c>
      <c r="J359" s="79">
        <v>0</v>
      </c>
      <c r="K359" s="84">
        <f t="shared" si="15"/>
        <v>0</v>
      </c>
      <c r="L359" s="48">
        <v>0</v>
      </c>
      <c r="M359" s="74">
        <f t="shared" si="16"/>
        <v>0</v>
      </c>
      <c r="N359" s="48">
        <f t="shared" si="17"/>
        <v>0</v>
      </c>
    </row>
    <row r="360" spans="1:14" ht="15" customHeight="1" x14ac:dyDescent="0.25">
      <c r="A360" s="50">
        <v>5670</v>
      </c>
      <c r="B360" s="51" t="s">
        <v>357</v>
      </c>
      <c r="C360" s="45">
        <v>366</v>
      </c>
      <c r="D360" s="76">
        <v>302.46019977118743</v>
      </c>
      <c r="E360" s="76">
        <v>1.2100765663610642</v>
      </c>
      <c r="F360" s="45">
        <v>146400</v>
      </c>
      <c r="G360" s="45">
        <v>0</v>
      </c>
      <c r="H360" s="45">
        <v>0</v>
      </c>
      <c r="I360" s="83">
        <v>146400</v>
      </c>
      <c r="J360" s="79">
        <v>141658.69134170521</v>
      </c>
      <c r="K360" s="84">
        <f t="shared" si="15"/>
        <v>141659</v>
      </c>
      <c r="L360" s="48">
        <v>134580</v>
      </c>
      <c r="M360" s="74">
        <f t="shared" si="16"/>
        <v>7079</v>
      </c>
      <c r="N360" s="48">
        <f t="shared" si="17"/>
        <v>141659</v>
      </c>
    </row>
    <row r="361" spans="1:14" ht="15" customHeight="1" x14ac:dyDescent="0.25">
      <c r="A361" s="50">
        <v>3510</v>
      </c>
      <c r="B361" s="51" t="s">
        <v>223</v>
      </c>
      <c r="C361" s="45">
        <v>407</v>
      </c>
      <c r="D361" s="76">
        <v>5.9648475886747736</v>
      </c>
      <c r="E361" s="76">
        <v>68.233092958276956</v>
      </c>
      <c r="F361" s="45">
        <v>0</v>
      </c>
      <c r="G361" s="45">
        <v>0</v>
      </c>
      <c r="H361" s="45">
        <v>0</v>
      </c>
      <c r="I361" s="83">
        <v>0</v>
      </c>
      <c r="J361" s="79">
        <v>0</v>
      </c>
      <c r="K361" s="84">
        <f t="shared" si="15"/>
        <v>0</v>
      </c>
      <c r="L361" s="48">
        <v>0</v>
      </c>
      <c r="M361" s="74">
        <f t="shared" si="16"/>
        <v>0</v>
      </c>
      <c r="N361" s="48">
        <f t="shared" si="17"/>
        <v>0</v>
      </c>
    </row>
    <row r="362" spans="1:14" ht="15" customHeight="1" x14ac:dyDescent="0.25">
      <c r="A362" s="50">
        <v>5726</v>
      </c>
      <c r="B362" s="51" t="s">
        <v>358</v>
      </c>
      <c r="C362" s="45">
        <v>539</v>
      </c>
      <c r="D362" s="76">
        <v>156.12122832166929</v>
      </c>
      <c r="E362" s="76">
        <v>3.4524452939189945</v>
      </c>
      <c r="F362" s="45">
        <v>215600</v>
      </c>
      <c r="G362" s="45">
        <v>0</v>
      </c>
      <c r="H362" s="45">
        <v>0</v>
      </c>
      <c r="I362" s="83">
        <v>215600</v>
      </c>
      <c r="J362" s="79">
        <v>208617.58096497026</v>
      </c>
      <c r="K362" s="84">
        <f t="shared" si="15"/>
        <v>208618</v>
      </c>
      <c r="L362" s="48">
        <v>198192</v>
      </c>
      <c r="M362" s="74">
        <f t="shared" si="16"/>
        <v>10426</v>
      </c>
      <c r="N362" s="48">
        <f t="shared" si="17"/>
        <v>208618</v>
      </c>
    </row>
    <row r="363" spans="1:14" ht="15" customHeight="1" x14ac:dyDescent="0.25">
      <c r="A363" s="50">
        <v>5733</v>
      </c>
      <c r="B363" s="51" t="s">
        <v>359</v>
      </c>
      <c r="C363" s="45">
        <v>507</v>
      </c>
      <c r="D363" s="76">
        <v>303.8620172951637</v>
      </c>
      <c r="E363" s="76">
        <v>1.6685204834519127</v>
      </c>
      <c r="F363" s="45">
        <v>202800</v>
      </c>
      <c r="G363" s="45">
        <v>0</v>
      </c>
      <c r="H363" s="45">
        <v>0</v>
      </c>
      <c r="I363" s="83">
        <v>202800</v>
      </c>
      <c r="J363" s="79">
        <v>196232.12161269001</v>
      </c>
      <c r="K363" s="84">
        <f t="shared" si="15"/>
        <v>196232</v>
      </c>
      <c r="L363" s="48">
        <v>186426</v>
      </c>
      <c r="M363" s="74">
        <f t="shared" si="16"/>
        <v>9806</v>
      </c>
      <c r="N363" s="48">
        <f t="shared" si="17"/>
        <v>196232</v>
      </c>
    </row>
    <row r="364" spans="1:14" ht="15" customHeight="1" x14ac:dyDescent="0.25">
      <c r="A364" s="50">
        <v>5740</v>
      </c>
      <c r="B364" s="51" t="s">
        <v>360</v>
      </c>
      <c r="C364" s="45">
        <v>253</v>
      </c>
      <c r="D364" s="76">
        <v>97.163229726382795</v>
      </c>
      <c r="E364" s="76">
        <v>2.6038656877963242</v>
      </c>
      <c r="F364" s="45">
        <v>101200</v>
      </c>
      <c r="G364" s="45">
        <v>0</v>
      </c>
      <c r="H364" s="45">
        <v>0</v>
      </c>
      <c r="I364" s="83">
        <v>101200</v>
      </c>
      <c r="J364" s="79">
        <v>97922.53800396563</v>
      </c>
      <c r="K364" s="84">
        <f t="shared" si="15"/>
        <v>97923</v>
      </c>
      <c r="L364" s="48">
        <v>93029</v>
      </c>
      <c r="M364" s="74">
        <f t="shared" si="16"/>
        <v>4894</v>
      </c>
      <c r="N364" s="48">
        <f t="shared" si="17"/>
        <v>97923</v>
      </c>
    </row>
    <row r="365" spans="1:14" ht="15" customHeight="1" x14ac:dyDescent="0.25">
      <c r="A365" s="50">
        <v>5747</v>
      </c>
      <c r="B365" s="51" t="s">
        <v>361</v>
      </c>
      <c r="C365" s="45">
        <v>3112</v>
      </c>
      <c r="D365" s="76">
        <v>465.85486026177955</v>
      </c>
      <c r="E365" s="76">
        <v>6.6801921917295495</v>
      </c>
      <c r="F365" s="45">
        <v>0</v>
      </c>
      <c r="G365" s="45">
        <v>0</v>
      </c>
      <c r="H365" s="45">
        <v>0</v>
      </c>
      <c r="I365" s="83">
        <v>0</v>
      </c>
      <c r="J365" s="79">
        <v>0</v>
      </c>
      <c r="K365" s="84">
        <f t="shared" si="15"/>
        <v>0</v>
      </c>
      <c r="L365" s="48">
        <v>0</v>
      </c>
      <c r="M365" s="74">
        <f t="shared" si="16"/>
        <v>0</v>
      </c>
      <c r="N365" s="48">
        <f t="shared" si="17"/>
        <v>0</v>
      </c>
    </row>
    <row r="366" spans="1:14" ht="15" customHeight="1" x14ac:dyDescent="0.25">
      <c r="A366" s="50">
        <v>5754</v>
      </c>
      <c r="B366" s="51" t="s">
        <v>362</v>
      </c>
      <c r="C366" s="45">
        <v>1103</v>
      </c>
      <c r="D366" s="76">
        <v>424.45083335760245</v>
      </c>
      <c r="E366" s="76">
        <v>2.5986519834930224</v>
      </c>
      <c r="F366" s="45">
        <v>0</v>
      </c>
      <c r="G366" s="45">
        <v>0</v>
      </c>
      <c r="H366" s="45">
        <v>0</v>
      </c>
      <c r="I366" s="83">
        <v>0</v>
      </c>
      <c r="J366" s="79">
        <v>0</v>
      </c>
      <c r="K366" s="84">
        <f t="shared" si="15"/>
        <v>0</v>
      </c>
      <c r="L366" s="48">
        <v>0</v>
      </c>
      <c r="M366" s="74">
        <f t="shared" si="16"/>
        <v>0</v>
      </c>
      <c r="N366" s="48">
        <f t="shared" si="17"/>
        <v>0</v>
      </c>
    </row>
    <row r="367" spans="1:14" ht="15" customHeight="1" x14ac:dyDescent="0.25">
      <c r="A367" s="50">
        <v>126</v>
      </c>
      <c r="B367" s="51" t="s">
        <v>9</v>
      </c>
      <c r="C367" s="45">
        <v>900</v>
      </c>
      <c r="D367" s="76">
        <v>99.487022616809696</v>
      </c>
      <c r="E367" s="76">
        <v>9.0464060168580485</v>
      </c>
      <c r="F367" s="45">
        <v>0</v>
      </c>
      <c r="G367" s="45">
        <v>90000</v>
      </c>
      <c r="H367" s="45">
        <v>0</v>
      </c>
      <c r="I367" s="83">
        <v>90000</v>
      </c>
      <c r="J367" s="79">
        <v>87085.261070720415</v>
      </c>
      <c r="K367" s="84">
        <f t="shared" si="15"/>
        <v>87085</v>
      </c>
      <c r="L367" s="48">
        <v>82641</v>
      </c>
      <c r="M367" s="74">
        <f t="shared" si="16"/>
        <v>4444</v>
      </c>
      <c r="N367" s="48">
        <f t="shared" si="17"/>
        <v>87085</v>
      </c>
    </row>
    <row r="368" spans="1:14" ht="15" customHeight="1" x14ac:dyDescent="0.25">
      <c r="A368" s="50">
        <v>5780</v>
      </c>
      <c r="B368" s="51" t="s">
        <v>364</v>
      </c>
      <c r="C368" s="45">
        <v>443</v>
      </c>
      <c r="D368" s="76">
        <v>10.767805488554005</v>
      </c>
      <c r="E368" s="76">
        <v>41.141159214930234</v>
      </c>
      <c r="F368" s="45">
        <v>0</v>
      </c>
      <c r="G368" s="45">
        <v>0</v>
      </c>
      <c r="H368" s="45">
        <v>0</v>
      </c>
      <c r="I368" s="83">
        <v>0</v>
      </c>
      <c r="J368" s="79">
        <v>0</v>
      </c>
      <c r="K368" s="84">
        <f t="shared" si="15"/>
        <v>0</v>
      </c>
      <c r="L368" s="48">
        <v>0</v>
      </c>
      <c r="M368" s="74">
        <f t="shared" si="16"/>
        <v>0</v>
      </c>
      <c r="N368" s="48">
        <f t="shared" si="17"/>
        <v>0</v>
      </c>
    </row>
    <row r="369" spans="1:14" ht="15" customHeight="1" x14ac:dyDescent="0.25">
      <c r="A369" s="50">
        <v>4375</v>
      </c>
      <c r="B369" s="51" t="s">
        <v>286</v>
      </c>
      <c r="C369" s="45">
        <v>607</v>
      </c>
      <c r="D369" s="76">
        <v>219.50499537312461</v>
      </c>
      <c r="E369" s="76">
        <v>2.7653129213218755</v>
      </c>
      <c r="F369" s="45">
        <v>242800</v>
      </c>
      <c r="G369" s="45">
        <v>0</v>
      </c>
      <c r="H369" s="45">
        <v>0</v>
      </c>
      <c r="I369" s="83">
        <v>242800</v>
      </c>
      <c r="J369" s="79">
        <v>234936.68208856575</v>
      </c>
      <c r="K369" s="84">
        <f t="shared" si="15"/>
        <v>234937</v>
      </c>
      <c r="L369" s="48">
        <v>223196</v>
      </c>
      <c r="M369" s="74">
        <f t="shared" si="16"/>
        <v>11741</v>
      </c>
      <c r="N369" s="48">
        <f t="shared" si="17"/>
        <v>234937</v>
      </c>
    </row>
    <row r="370" spans="1:14" ht="15" customHeight="1" x14ac:dyDescent="0.25">
      <c r="A370" s="50">
        <v>5810</v>
      </c>
      <c r="B370" s="51" t="s">
        <v>365</v>
      </c>
      <c r="C370" s="45">
        <v>485</v>
      </c>
      <c r="D370" s="76">
        <v>112.9952157697571</v>
      </c>
      <c r="E370" s="76">
        <v>4.2922171234953215</v>
      </c>
      <c r="F370" s="45">
        <v>194000</v>
      </c>
      <c r="G370" s="45">
        <v>0</v>
      </c>
      <c r="H370" s="45">
        <v>0</v>
      </c>
      <c r="I370" s="83">
        <v>194000</v>
      </c>
      <c r="J370" s="79">
        <v>187717.11830799736</v>
      </c>
      <c r="K370" s="84">
        <f t="shared" si="15"/>
        <v>187717</v>
      </c>
      <c r="L370" s="48">
        <v>178336</v>
      </c>
      <c r="M370" s="74">
        <f t="shared" si="16"/>
        <v>9381</v>
      </c>
      <c r="N370" s="48">
        <f t="shared" si="17"/>
        <v>187717</v>
      </c>
    </row>
    <row r="371" spans="1:14" ht="15" customHeight="1" x14ac:dyDescent="0.25">
      <c r="A371" s="50">
        <v>5817</v>
      </c>
      <c r="B371" s="51" t="s">
        <v>366</v>
      </c>
      <c r="C371" s="45">
        <v>383</v>
      </c>
      <c r="D371" s="76">
        <v>4.252656495896324</v>
      </c>
      <c r="E371" s="76">
        <v>90.061353502118649</v>
      </c>
      <c r="F371" s="45">
        <v>0</v>
      </c>
      <c r="G371" s="45">
        <v>0</v>
      </c>
      <c r="H371" s="45">
        <v>0</v>
      </c>
      <c r="I371" s="83">
        <v>0</v>
      </c>
      <c r="J371" s="79">
        <v>0</v>
      </c>
      <c r="K371" s="84">
        <f t="shared" si="15"/>
        <v>0</v>
      </c>
      <c r="L371" s="48">
        <v>0</v>
      </c>
      <c r="M371" s="74">
        <f t="shared" si="16"/>
        <v>0</v>
      </c>
      <c r="N371" s="48">
        <f t="shared" si="17"/>
        <v>0</v>
      </c>
    </row>
    <row r="372" spans="1:14" ht="15" customHeight="1" x14ac:dyDescent="0.25">
      <c r="A372" s="50">
        <v>5824</v>
      </c>
      <c r="B372" s="51" t="s">
        <v>367</v>
      </c>
      <c r="C372" s="45">
        <v>1634</v>
      </c>
      <c r="D372" s="76">
        <v>28.93932767074514</v>
      </c>
      <c r="E372" s="76">
        <v>56.462956520300089</v>
      </c>
      <c r="F372" s="45">
        <v>0</v>
      </c>
      <c r="G372" s="45">
        <v>0</v>
      </c>
      <c r="H372" s="45">
        <v>0</v>
      </c>
      <c r="I372" s="83">
        <v>0</v>
      </c>
      <c r="J372" s="79">
        <v>0</v>
      </c>
      <c r="K372" s="84">
        <f t="shared" si="15"/>
        <v>0</v>
      </c>
      <c r="L372" s="48">
        <v>0</v>
      </c>
      <c r="M372" s="74">
        <f t="shared" si="16"/>
        <v>0</v>
      </c>
      <c r="N372" s="48">
        <f t="shared" si="17"/>
        <v>0</v>
      </c>
    </row>
    <row r="373" spans="1:14" ht="15" customHeight="1" x14ac:dyDescent="0.25">
      <c r="A373" s="50">
        <v>5859</v>
      </c>
      <c r="B373" s="51" t="s">
        <v>369</v>
      </c>
      <c r="C373" s="45">
        <v>558</v>
      </c>
      <c r="D373" s="76">
        <v>10.845279115720254</v>
      </c>
      <c r="E373" s="76">
        <v>51.45095797407167</v>
      </c>
      <c r="F373" s="45">
        <v>0</v>
      </c>
      <c r="G373" s="45">
        <v>0</v>
      </c>
      <c r="H373" s="45">
        <v>0</v>
      </c>
      <c r="I373" s="83">
        <v>0</v>
      </c>
      <c r="J373" s="79">
        <v>0</v>
      </c>
      <c r="K373" s="84">
        <f t="shared" si="15"/>
        <v>0</v>
      </c>
      <c r="L373" s="48">
        <v>0</v>
      </c>
      <c r="M373" s="74">
        <f t="shared" si="16"/>
        <v>0</v>
      </c>
      <c r="N373" s="48">
        <f t="shared" si="17"/>
        <v>0</v>
      </c>
    </row>
    <row r="374" spans="1:14" ht="15" customHeight="1" x14ac:dyDescent="0.25">
      <c r="A374" s="50">
        <v>5852</v>
      </c>
      <c r="B374" s="51" t="s">
        <v>368</v>
      </c>
      <c r="C374" s="45">
        <v>705</v>
      </c>
      <c r="D374" s="76">
        <v>83.591101905165175</v>
      </c>
      <c r="E374" s="76">
        <v>8.4339120304913386</v>
      </c>
      <c r="F374" s="45">
        <v>282000</v>
      </c>
      <c r="G374" s="45">
        <v>0</v>
      </c>
      <c r="H374" s="45">
        <v>0</v>
      </c>
      <c r="I374" s="83">
        <v>282000</v>
      </c>
      <c r="J374" s="79">
        <v>272867.15135492396</v>
      </c>
      <c r="K374" s="84">
        <f t="shared" si="15"/>
        <v>272867</v>
      </c>
      <c r="L374" s="48">
        <v>259231</v>
      </c>
      <c r="M374" s="74">
        <f t="shared" si="16"/>
        <v>13636</v>
      </c>
      <c r="N374" s="48">
        <f t="shared" si="17"/>
        <v>272867</v>
      </c>
    </row>
    <row r="375" spans="1:14" ht="15" customHeight="1" x14ac:dyDescent="0.25">
      <c r="A375" s="50">
        <v>238</v>
      </c>
      <c r="B375" s="51" t="s">
        <v>20</v>
      </c>
      <c r="C375" s="45">
        <v>1012</v>
      </c>
      <c r="D375" s="76">
        <v>147.03600949034742</v>
      </c>
      <c r="E375" s="76">
        <v>6.8826677458655832</v>
      </c>
      <c r="F375" s="45">
        <v>0</v>
      </c>
      <c r="G375" s="45">
        <v>0</v>
      </c>
      <c r="H375" s="45">
        <v>0</v>
      </c>
      <c r="I375" s="83">
        <v>0</v>
      </c>
      <c r="J375" s="79">
        <v>0</v>
      </c>
      <c r="K375" s="84">
        <f t="shared" si="15"/>
        <v>0</v>
      </c>
      <c r="L375" s="48">
        <v>0</v>
      </c>
      <c r="M375" s="74">
        <f t="shared" si="16"/>
        <v>0</v>
      </c>
      <c r="N375" s="48">
        <f t="shared" si="17"/>
        <v>0</v>
      </c>
    </row>
    <row r="376" spans="1:14" ht="15" customHeight="1" x14ac:dyDescent="0.25">
      <c r="A376" s="50">
        <v>5866</v>
      </c>
      <c r="B376" s="51" t="s">
        <v>370</v>
      </c>
      <c r="C376" s="45">
        <v>897</v>
      </c>
      <c r="D376" s="76">
        <v>118.16756366082771</v>
      </c>
      <c r="E376" s="76">
        <v>7.590915579630872</v>
      </c>
      <c r="F376" s="45">
        <v>0</v>
      </c>
      <c r="G376" s="45">
        <v>89700</v>
      </c>
      <c r="H376" s="45">
        <v>0</v>
      </c>
      <c r="I376" s="83">
        <v>89700</v>
      </c>
      <c r="J376" s="79">
        <v>86794.976867151345</v>
      </c>
      <c r="K376" s="84">
        <f t="shared" si="15"/>
        <v>86795</v>
      </c>
      <c r="L376" s="48">
        <v>82457</v>
      </c>
      <c r="M376" s="74">
        <f t="shared" si="16"/>
        <v>4338</v>
      </c>
      <c r="N376" s="48">
        <f t="shared" si="17"/>
        <v>86795</v>
      </c>
    </row>
    <row r="377" spans="1:14" ht="15" customHeight="1" x14ac:dyDescent="0.25">
      <c r="A377" s="50">
        <v>5901</v>
      </c>
      <c r="B377" s="51" t="s">
        <v>371</v>
      </c>
      <c r="C377" s="45">
        <v>5648</v>
      </c>
      <c r="D377" s="76">
        <v>53.840213749321002</v>
      </c>
      <c r="E377" s="76">
        <v>104.90300105970937</v>
      </c>
      <c r="F377" s="45">
        <v>0</v>
      </c>
      <c r="G377" s="45">
        <v>0</v>
      </c>
      <c r="H377" s="45">
        <v>0</v>
      </c>
      <c r="I377" s="83">
        <v>0</v>
      </c>
      <c r="J377" s="79">
        <v>0</v>
      </c>
      <c r="K377" s="84">
        <f t="shared" si="15"/>
        <v>0</v>
      </c>
      <c r="L377" s="48">
        <v>0</v>
      </c>
      <c r="M377" s="74">
        <f t="shared" si="16"/>
        <v>0</v>
      </c>
      <c r="N377" s="48">
        <f t="shared" si="17"/>
        <v>0</v>
      </c>
    </row>
    <row r="378" spans="1:14" ht="15" customHeight="1" x14ac:dyDescent="0.25">
      <c r="A378" s="50">
        <v>5985</v>
      </c>
      <c r="B378" s="51" t="s">
        <v>373</v>
      </c>
      <c r="C378" s="45">
        <v>1056</v>
      </c>
      <c r="D378" s="76">
        <v>188.39653963632475</v>
      </c>
      <c r="E378" s="76">
        <v>5.6051984927030611</v>
      </c>
      <c r="F378" s="45">
        <v>0</v>
      </c>
      <c r="G378" s="45">
        <v>0</v>
      </c>
      <c r="H378" s="45">
        <v>0</v>
      </c>
      <c r="I378" s="83">
        <v>0</v>
      </c>
      <c r="J378" s="79">
        <v>0</v>
      </c>
      <c r="K378" s="84">
        <f t="shared" si="15"/>
        <v>0</v>
      </c>
      <c r="L378" s="48">
        <v>0</v>
      </c>
      <c r="M378" s="74">
        <f t="shared" si="16"/>
        <v>0</v>
      </c>
      <c r="N378" s="48">
        <f t="shared" si="17"/>
        <v>0</v>
      </c>
    </row>
    <row r="379" spans="1:14" ht="15" customHeight="1" x14ac:dyDescent="0.25">
      <c r="A379" s="50">
        <v>5992</v>
      </c>
      <c r="B379" s="51" t="s">
        <v>374</v>
      </c>
      <c r="C379" s="45">
        <v>371</v>
      </c>
      <c r="D379" s="76">
        <v>350.25861123394844</v>
      </c>
      <c r="E379" s="76">
        <v>1.059217355693213</v>
      </c>
      <c r="F379" s="45">
        <v>148400</v>
      </c>
      <c r="G379" s="45">
        <v>0</v>
      </c>
      <c r="H379" s="45">
        <v>0</v>
      </c>
      <c r="I379" s="83">
        <v>148400</v>
      </c>
      <c r="J379" s="79">
        <v>143593.91936549899</v>
      </c>
      <c r="K379" s="84">
        <f t="shared" si="15"/>
        <v>143594</v>
      </c>
      <c r="L379" s="48">
        <v>136418</v>
      </c>
      <c r="M379" s="74">
        <f t="shared" si="16"/>
        <v>7176</v>
      </c>
      <c r="N379" s="48">
        <f t="shared" si="17"/>
        <v>143594</v>
      </c>
    </row>
    <row r="380" spans="1:14" ht="15" customHeight="1" x14ac:dyDescent="0.25">
      <c r="A380" s="50">
        <v>6022</v>
      </c>
      <c r="B380" s="51" t="s">
        <v>376</v>
      </c>
      <c r="C380" s="45">
        <v>416</v>
      </c>
      <c r="D380" s="76">
        <v>27.386936265562078</v>
      </c>
      <c r="E380" s="76">
        <v>15.189723887556656</v>
      </c>
      <c r="F380" s="45">
        <v>0</v>
      </c>
      <c r="G380" s="45">
        <v>0</v>
      </c>
      <c r="H380" s="45">
        <v>0</v>
      </c>
      <c r="I380" s="83">
        <v>0</v>
      </c>
      <c r="J380" s="79">
        <v>0</v>
      </c>
      <c r="K380" s="84">
        <f t="shared" si="15"/>
        <v>0</v>
      </c>
      <c r="L380" s="48">
        <v>0</v>
      </c>
      <c r="M380" s="74">
        <f t="shared" si="16"/>
        <v>0</v>
      </c>
      <c r="N380" s="48">
        <f t="shared" si="17"/>
        <v>0</v>
      </c>
    </row>
    <row r="381" spans="1:14" ht="15" customHeight="1" x14ac:dyDescent="0.25">
      <c r="A381" s="50">
        <v>6027</v>
      </c>
      <c r="B381" s="51" t="s">
        <v>377</v>
      </c>
      <c r="C381" s="45">
        <v>494</v>
      </c>
      <c r="D381" s="76">
        <v>185.85763753078851</v>
      </c>
      <c r="E381" s="76">
        <v>2.6579483445665004</v>
      </c>
      <c r="F381" s="45">
        <v>197600</v>
      </c>
      <c r="G381" s="45">
        <v>0</v>
      </c>
      <c r="H381" s="45">
        <v>0</v>
      </c>
      <c r="I381" s="83">
        <v>197600</v>
      </c>
      <c r="J381" s="79">
        <v>191200.52875082617</v>
      </c>
      <c r="K381" s="84">
        <f t="shared" si="15"/>
        <v>191201</v>
      </c>
      <c r="L381" s="48">
        <v>181646</v>
      </c>
      <c r="M381" s="74">
        <f t="shared" si="16"/>
        <v>9555</v>
      </c>
      <c r="N381" s="48">
        <f t="shared" si="17"/>
        <v>191201</v>
      </c>
    </row>
    <row r="382" spans="1:14" ht="15" customHeight="1" x14ac:dyDescent="0.25">
      <c r="A382" s="50">
        <v>6069</v>
      </c>
      <c r="B382" s="51" t="s">
        <v>378</v>
      </c>
      <c r="C382" s="45">
        <v>58</v>
      </c>
      <c r="D382" s="76">
        <v>25.397505520505501</v>
      </c>
      <c r="E382" s="76">
        <v>2.2836888431098803</v>
      </c>
      <c r="F382" s="45">
        <v>23200</v>
      </c>
      <c r="G382" s="45">
        <v>0</v>
      </c>
      <c r="H382" s="45">
        <v>0</v>
      </c>
      <c r="I382" s="83">
        <v>23200</v>
      </c>
      <c r="J382" s="79">
        <v>22448.645076007931</v>
      </c>
      <c r="K382" s="84">
        <f t="shared" si="15"/>
        <v>22449</v>
      </c>
      <c r="L382" s="48">
        <v>21327</v>
      </c>
      <c r="M382" s="74">
        <f t="shared" si="16"/>
        <v>1122</v>
      </c>
      <c r="N382" s="48">
        <f t="shared" si="17"/>
        <v>22449</v>
      </c>
    </row>
    <row r="383" spans="1:14" ht="15" customHeight="1" x14ac:dyDescent="0.25">
      <c r="A383" s="50">
        <v>6104</v>
      </c>
      <c r="B383" s="51" t="s">
        <v>380</v>
      </c>
      <c r="C383" s="45">
        <v>159</v>
      </c>
      <c r="D383" s="76">
        <v>9.4383413836058008</v>
      </c>
      <c r="E383" s="76">
        <v>16.846180227828974</v>
      </c>
      <c r="F383" s="45">
        <v>0</v>
      </c>
      <c r="G383" s="45">
        <v>0</v>
      </c>
      <c r="H383" s="45">
        <v>0</v>
      </c>
      <c r="I383" s="83">
        <v>0</v>
      </c>
      <c r="J383" s="79">
        <v>0</v>
      </c>
      <c r="K383" s="84">
        <f t="shared" si="15"/>
        <v>0</v>
      </c>
      <c r="L383" s="48">
        <v>0</v>
      </c>
      <c r="M383" s="74">
        <f t="shared" si="16"/>
        <v>0</v>
      </c>
      <c r="N383" s="48">
        <f t="shared" si="17"/>
        <v>0</v>
      </c>
    </row>
    <row r="384" spans="1:14" ht="15" customHeight="1" x14ac:dyDescent="0.25">
      <c r="A384" s="50">
        <v>6113</v>
      </c>
      <c r="B384" s="51" t="s">
        <v>381</v>
      </c>
      <c r="C384" s="45">
        <v>1328</v>
      </c>
      <c r="D384" s="76">
        <v>48.172284633475108</v>
      </c>
      <c r="E384" s="76">
        <v>27.567718867897902</v>
      </c>
      <c r="F384" s="45">
        <v>0</v>
      </c>
      <c r="G384" s="45">
        <v>0</v>
      </c>
      <c r="H384" s="45">
        <v>0</v>
      </c>
      <c r="I384" s="83">
        <v>0</v>
      </c>
      <c r="J384" s="79">
        <v>0</v>
      </c>
      <c r="K384" s="84">
        <f t="shared" si="15"/>
        <v>0</v>
      </c>
      <c r="L384" s="48">
        <v>0</v>
      </c>
      <c r="M384" s="74">
        <f t="shared" si="16"/>
        <v>0</v>
      </c>
      <c r="N384" s="48">
        <f t="shared" si="17"/>
        <v>0</v>
      </c>
    </row>
    <row r="385" spans="1:14" ht="15" customHeight="1" x14ac:dyDescent="0.25">
      <c r="A385" s="50">
        <v>6083</v>
      </c>
      <c r="B385" s="51" t="s">
        <v>379</v>
      </c>
      <c r="C385" s="45">
        <v>1032</v>
      </c>
      <c r="D385" s="76">
        <v>86.720894793469313</v>
      </c>
      <c r="E385" s="76">
        <v>11.900246214684085</v>
      </c>
      <c r="F385" s="45">
        <v>0</v>
      </c>
      <c r="G385" s="45">
        <v>0</v>
      </c>
      <c r="H385" s="45">
        <v>0</v>
      </c>
      <c r="I385" s="83">
        <v>0</v>
      </c>
      <c r="J385" s="79">
        <v>0</v>
      </c>
      <c r="K385" s="84">
        <f t="shared" si="15"/>
        <v>0</v>
      </c>
      <c r="L385" s="48">
        <v>0</v>
      </c>
      <c r="M385" s="74">
        <f t="shared" si="16"/>
        <v>0</v>
      </c>
      <c r="N385" s="48">
        <f t="shared" si="17"/>
        <v>0</v>
      </c>
    </row>
    <row r="386" spans="1:14" ht="15" customHeight="1" x14ac:dyDescent="0.25">
      <c r="A386" s="50">
        <v>6118</v>
      </c>
      <c r="B386" s="51" t="s">
        <v>382</v>
      </c>
      <c r="C386" s="45">
        <v>793</v>
      </c>
      <c r="D386" s="76">
        <v>83.750268128974753</v>
      </c>
      <c r="E386" s="76">
        <v>9.4686264022317665</v>
      </c>
      <c r="F386" s="45">
        <v>0</v>
      </c>
      <c r="G386" s="45">
        <v>79300</v>
      </c>
      <c r="H386" s="45">
        <v>0</v>
      </c>
      <c r="I386" s="83">
        <v>79300</v>
      </c>
      <c r="J386" s="79">
        <v>76731.791143423659</v>
      </c>
      <c r="K386" s="84">
        <f t="shared" si="15"/>
        <v>76732</v>
      </c>
      <c r="L386" s="48">
        <v>72897</v>
      </c>
      <c r="M386" s="74">
        <f t="shared" si="16"/>
        <v>3835</v>
      </c>
      <c r="N386" s="48">
        <f t="shared" si="17"/>
        <v>76732</v>
      </c>
    </row>
    <row r="387" spans="1:14" ht="15" customHeight="1" x14ac:dyDescent="0.25">
      <c r="A387" s="50">
        <v>6125</v>
      </c>
      <c r="B387" s="51" t="s">
        <v>383</v>
      </c>
      <c r="C387" s="45">
        <v>3505</v>
      </c>
      <c r="D387" s="76">
        <v>164.22348707157397</v>
      </c>
      <c r="E387" s="76">
        <v>21.342866739106608</v>
      </c>
      <c r="F387" s="45">
        <v>0</v>
      </c>
      <c r="G387" s="45">
        <v>0</v>
      </c>
      <c r="H387" s="45">
        <v>0</v>
      </c>
      <c r="I387" s="83">
        <v>0</v>
      </c>
      <c r="J387" s="79">
        <v>0</v>
      </c>
      <c r="K387" s="84">
        <f t="shared" si="15"/>
        <v>0</v>
      </c>
      <c r="L387" s="48">
        <v>0</v>
      </c>
      <c r="M387" s="74">
        <f t="shared" si="16"/>
        <v>0</v>
      </c>
      <c r="N387" s="48">
        <f t="shared" si="17"/>
        <v>0</v>
      </c>
    </row>
    <row r="388" spans="1:14" ht="15" customHeight="1" x14ac:dyDescent="0.25">
      <c r="A388" s="50">
        <v>6174</v>
      </c>
      <c r="B388" s="51" t="s">
        <v>384</v>
      </c>
      <c r="C388" s="45">
        <v>11637</v>
      </c>
      <c r="D388" s="76">
        <v>70.546489262324485</v>
      </c>
      <c r="E388" s="76">
        <v>164.95505476861152</v>
      </c>
      <c r="F388" s="45">
        <v>0</v>
      </c>
      <c r="G388" s="45">
        <v>0</v>
      </c>
      <c r="H388" s="45">
        <v>0</v>
      </c>
      <c r="I388" s="83">
        <v>0</v>
      </c>
      <c r="J388" s="79">
        <v>0</v>
      </c>
      <c r="K388" s="84">
        <f t="shared" ref="K388:K424" si="18">ROUND(J388,0)</f>
        <v>0</v>
      </c>
      <c r="L388" s="48">
        <v>0</v>
      </c>
      <c r="M388" s="74">
        <f t="shared" ref="M388:M424" si="19">K388-L388</f>
        <v>0</v>
      </c>
      <c r="N388" s="48">
        <f t="shared" ref="N388:N424" si="20">SUM(L388:M388)</f>
        <v>0</v>
      </c>
    </row>
    <row r="389" spans="1:14" ht="15" customHeight="1" x14ac:dyDescent="0.25">
      <c r="A389" s="50">
        <v>6181</v>
      </c>
      <c r="B389" s="51" t="s">
        <v>385</v>
      </c>
      <c r="C389" s="45">
        <v>4156</v>
      </c>
      <c r="D389" s="76">
        <v>56.817916319413065</v>
      </c>
      <c r="E389" s="76">
        <v>73.145941794771744</v>
      </c>
      <c r="F389" s="45">
        <v>0</v>
      </c>
      <c r="G389" s="45">
        <v>0</v>
      </c>
      <c r="H389" s="45">
        <v>0</v>
      </c>
      <c r="I389" s="83">
        <v>0</v>
      </c>
      <c r="J389" s="79">
        <v>0</v>
      </c>
      <c r="K389" s="84">
        <f t="shared" si="18"/>
        <v>0</v>
      </c>
      <c r="L389" s="48">
        <v>0</v>
      </c>
      <c r="M389" s="74">
        <f t="shared" si="19"/>
        <v>0</v>
      </c>
      <c r="N389" s="48">
        <f t="shared" si="20"/>
        <v>0</v>
      </c>
    </row>
    <row r="390" spans="1:14" ht="15" customHeight="1" x14ac:dyDescent="0.25">
      <c r="A390" s="50">
        <v>6195</v>
      </c>
      <c r="B390" s="51" t="s">
        <v>386</v>
      </c>
      <c r="C390" s="45">
        <v>2015</v>
      </c>
      <c r="D390" s="76">
        <v>158.77050847921453</v>
      </c>
      <c r="E390" s="76">
        <v>12.691273834799075</v>
      </c>
      <c r="F390" s="45">
        <v>0</v>
      </c>
      <c r="G390" s="45">
        <v>0</v>
      </c>
      <c r="H390" s="45">
        <v>0</v>
      </c>
      <c r="I390" s="83">
        <v>0</v>
      </c>
      <c r="J390" s="79">
        <v>0</v>
      </c>
      <c r="K390" s="84">
        <f t="shared" si="18"/>
        <v>0</v>
      </c>
      <c r="L390" s="48">
        <v>0</v>
      </c>
      <c r="M390" s="74">
        <f t="shared" si="19"/>
        <v>0</v>
      </c>
      <c r="N390" s="48">
        <f t="shared" si="20"/>
        <v>0</v>
      </c>
    </row>
    <row r="391" spans="1:14" ht="15" customHeight="1" x14ac:dyDescent="0.25">
      <c r="A391" s="50">
        <v>6216</v>
      </c>
      <c r="B391" s="51" t="s">
        <v>387</v>
      </c>
      <c r="C391" s="45">
        <v>2018</v>
      </c>
      <c r="D391" s="76">
        <v>176.67869886498113</v>
      </c>
      <c r="E391" s="76">
        <v>11.421863603049099</v>
      </c>
      <c r="F391" s="45">
        <v>0</v>
      </c>
      <c r="G391" s="45">
        <v>0</v>
      </c>
      <c r="H391" s="45">
        <v>0</v>
      </c>
      <c r="I391" s="83">
        <v>0</v>
      </c>
      <c r="J391" s="79">
        <v>0</v>
      </c>
      <c r="K391" s="84">
        <f t="shared" si="18"/>
        <v>0</v>
      </c>
      <c r="L391" s="48">
        <v>0</v>
      </c>
      <c r="M391" s="74">
        <f t="shared" si="19"/>
        <v>0</v>
      </c>
      <c r="N391" s="48">
        <f t="shared" si="20"/>
        <v>0</v>
      </c>
    </row>
    <row r="392" spans="1:14" ht="15" customHeight="1" x14ac:dyDescent="0.25">
      <c r="A392" s="50">
        <v>6223</v>
      </c>
      <c r="B392" s="51" t="s">
        <v>388</v>
      </c>
      <c r="C392" s="45">
        <v>7964</v>
      </c>
      <c r="D392" s="76">
        <v>258.53018789300398</v>
      </c>
      <c r="E392" s="76">
        <v>30.80491320919166</v>
      </c>
      <c r="F392" s="45">
        <v>0</v>
      </c>
      <c r="G392" s="45">
        <v>0</v>
      </c>
      <c r="H392" s="45">
        <v>0</v>
      </c>
      <c r="I392" s="83">
        <v>0</v>
      </c>
      <c r="J392" s="79">
        <v>0</v>
      </c>
      <c r="K392" s="84">
        <f t="shared" si="18"/>
        <v>0</v>
      </c>
      <c r="L392" s="48">
        <v>0</v>
      </c>
      <c r="M392" s="74">
        <f t="shared" si="19"/>
        <v>0</v>
      </c>
      <c r="N392" s="48">
        <f t="shared" si="20"/>
        <v>0</v>
      </c>
    </row>
    <row r="393" spans="1:14" ht="15" customHeight="1" x14ac:dyDescent="0.25">
      <c r="A393" s="50">
        <v>6230</v>
      </c>
      <c r="B393" s="51" t="s">
        <v>389</v>
      </c>
      <c r="C393" s="45">
        <v>398</v>
      </c>
      <c r="D393" s="76">
        <v>420.96758232206508</v>
      </c>
      <c r="E393" s="76">
        <v>0.94544097149862361</v>
      </c>
      <c r="F393" s="45">
        <v>159200</v>
      </c>
      <c r="G393" s="45">
        <v>0</v>
      </c>
      <c r="H393" s="45">
        <v>0</v>
      </c>
      <c r="I393" s="83">
        <v>159200</v>
      </c>
      <c r="J393" s="79">
        <v>154044.15069398546</v>
      </c>
      <c r="K393" s="84">
        <f t="shared" si="18"/>
        <v>154044</v>
      </c>
      <c r="L393" s="48">
        <v>146346</v>
      </c>
      <c r="M393" s="74">
        <f t="shared" si="19"/>
        <v>7698</v>
      </c>
      <c r="N393" s="48">
        <f t="shared" si="20"/>
        <v>154044</v>
      </c>
    </row>
    <row r="394" spans="1:14" ht="15" customHeight="1" x14ac:dyDescent="0.25">
      <c r="A394" s="50">
        <v>6237</v>
      </c>
      <c r="B394" s="51" t="s">
        <v>390</v>
      </c>
      <c r="C394" s="45">
        <v>1355</v>
      </c>
      <c r="D394" s="76">
        <v>175.53873560871472</v>
      </c>
      <c r="E394" s="76">
        <v>7.7190939954151654</v>
      </c>
      <c r="F394" s="45">
        <v>0</v>
      </c>
      <c r="G394" s="45">
        <v>0</v>
      </c>
      <c r="H394" s="45">
        <v>0</v>
      </c>
      <c r="I394" s="83">
        <v>0</v>
      </c>
      <c r="J394" s="79">
        <v>0</v>
      </c>
      <c r="K394" s="84">
        <f t="shared" si="18"/>
        <v>0</v>
      </c>
      <c r="L394" s="48">
        <v>0</v>
      </c>
      <c r="M394" s="74">
        <f t="shared" si="19"/>
        <v>0</v>
      </c>
      <c r="N394" s="48">
        <f t="shared" si="20"/>
        <v>0</v>
      </c>
    </row>
    <row r="395" spans="1:14" ht="15" customHeight="1" x14ac:dyDescent="0.25">
      <c r="A395" s="50">
        <v>6244</v>
      </c>
      <c r="B395" s="51" t="s">
        <v>391</v>
      </c>
      <c r="C395" s="45">
        <v>5984</v>
      </c>
      <c r="D395" s="76">
        <v>13.221593207243249</v>
      </c>
      <c r="E395" s="76">
        <v>452.59295957780313</v>
      </c>
      <c r="F395" s="45">
        <v>0</v>
      </c>
      <c r="G395" s="45">
        <v>0</v>
      </c>
      <c r="H395" s="45">
        <v>0</v>
      </c>
      <c r="I395" s="83">
        <v>0</v>
      </c>
      <c r="J395" s="79">
        <v>0</v>
      </c>
      <c r="K395" s="84">
        <f t="shared" si="18"/>
        <v>0</v>
      </c>
      <c r="L395" s="48">
        <v>0</v>
      </c>
      <c r="M395" s="74">
        <f t="shared" si="19"/>
        <v>0</v>
      </c>
      <c r="N395" s="48">
        <f t="shared" si="20"/>
        <v>0</v>
      </c>
    </row>
    <row r="396" spans="1:14" ht="15" customHeight="1" x14ac:dyDescent="0.25">
      <c r="A396" s="50">
        <v>6251</v>
      </c>
      <c r="B396" s="51" t="s">
        <v>392</v>
      </c>
      <c r="C396" s="45">
        <v>239</v>
      </c>
      <c r="D396" s="76">
        <v>94.792322347951185</v>
      </c>
      <c r="E396" s="76">
        <v>2.521301241283131</v>
      </c>
      <c r="F396" s="45">
        <v>95600</v>
      </c>
      <c r="G396" s="45">
        <v>0</v>
      </c>
      <c r="H396" s="45">
        <v>0</v>
      </c>
      <c r="I396" s="83">
        <v>95600</v>
      </c>
      <c r="J396" s="79">
        <v>92503.899537343023</v>
      </c>
      <c r="K396" s="84">
        <f t="shared" si="18"/>
        <v>92504</v>
      </c>
      <c r="L396" s="48">
        <v>87881</v>
      </c>
      <c r="M396" s="74">
        <f t="shared" si="19"/>
        <v>4623</v>
      </c>
      <c r="N396" s="48">
        <f t="shared" si="20"/>
        <v>92504</v>
      </c>
    </row>
    <row r="397" spans="1:14" ht="15" customHeight="1" x14ac:dyDescent="0.25">
      <c r="A397" s="50">
        <v>6293</v>
      </c>
      <c r="B397" s="51" t="s">
        <v>393</v>
      </c>
      <c r="C397" s="45">
        <v>593</v>
      </c>
      <c r="D397" s="76">
        <v>488.0086355985145</v>
      </c>
      <c r="E397" s="76">
        <v>1.2151424313889849</v>
      </c>
      <c r="F397" s="45">
        <v>237200</v>
      </c>
      <c r="G397" s="45">
        <v>0</v>
      </c>
      <c r="H397" s="45">
        <v>0</v>
      </c>
      <c r="I397" s="83">
        <v>237200</v>
      </c>
      <c r="J397" s="79">
        <v>229518.04362194316</v>
      </c>
      <c r="K397" s="84">
        <f t="shared" si="18"/>
        <v>229518</v>
      </c>
      <c r="L397" s="48">
        <v>218048</v>
      </c>
      <c r="M397" s="74">
        <f t="shared" si="19"/>
        <v>11470</v>
      </c>
      <c r="N397" s="48">
        <f t="shared" si="20"/>
        <v>229518</v>
      </c>
    </row>
    <row r="398" spans="1:14" ht="15" customHeight="1" x14ac:dyDescent="0.25">
      <c r="A398" s="50">
        <v>6300</v>
      </c>
      <c r="B398" s="51" t="s">
        <v>394</v>
      </c>
      <c r="C398" s="45">
        <v>7701</v>
      </c>
      <c r="D398" s="76">
        <v>13.785666404524342</v>
      </c>
      <c r="E398" s="76">
        <v>558.62370189609373</v>
      </c>
      <c r="F398" s="45">
        <v>0</v>
      </c>
      <c r="G398" s="45">
        <v>0</v>
      </c>
      <c r="H398" s="45">
        <v>0</v>
      </c>
      <c r="I398" s="83">
        <v>0</v>
      </c>
      <c r="J398" s="79">
        <v>0</v>
      </c>
      <c r="K398" s="84">
        <f t="shared" si="18"/>
        <v>0</v>
      </c>
      <c r="L398" s="48">
        <v>0</v>
      </c>
      <c r="M398" s="74">
        <f t="shared" si="19"/>
        <v>0</v>
      </c>
      <c r="N398" s="48">
        <f t="shared" si="20"/>
        <v>0</v>
      </c>
    </row>
    <row r="399" spans="1:14" ht="15" customHeight="1" x14ac:dyDescent="0.25">
      <c r="A399" s="50">
        <v>6307</v>
      </c>
      <c r="B399" s="51" t="s">
        <v>395</v>
      </c>
      <c r="C399" s="45">
        <v>6079</v>
      </c>
      <c r="D399" s="76">
        <v>100.41277177172287</v>
      </c>
      <c r="E399" s="76">
        <v>60.540107525563798</v>
      </c>
      <c r="F399" s="45">
        <v>0</v>
      </c>
      <c r="G399" s="45">
        <v>0</v>
      </c>
      <c r="H399" s="45">
        <v>0</v>
      </c>
      <c r="I399" s="83">
        <v>0</v>
      </c>
      <c r="J399" s="79">
        <v>0</v>
      </c>
      <c r="K399" s="84">
        <f t="shared" si="18"/>
        <v>0</v>
      </c>
      <c r="L399" s="48">
        <v>0</v>
      </c>
      <c r="M399" s="74">
        <f t="shared" si="19"/>
        <v>0</v>
      </c>
      <c r="N399" s="48">
        <f t="shared" si="20"/>
        <v>0</v>
      </c>
    </row>
    <row r="400" spans="1:14" ht="15" customHeight="1" x14ac:dyDescent="0.25">
      <c r="A400" s="50">
        <v>6328</v>
      </c>
      <c r="B400" s="51" t="s">
        <v>397</v>
      </c>
      <c r="C400" s="45">
        <v>3778</v>
      </c>
      <c r="D400" s="76">
        <v>46.792687478822366</v>
      </c>
      <c r="E400" s="76">
        <v>80.739111249163955</v>
      </c>
      <c r="F400" s="45">
        <v>0</v>
      </c>
      <c r="G400" s="45">
        <v>0</v>
      </c>
      <c r="H400" s="45">
        <v>0</v>
      </c>
      <c r="I400" s="83">
        <v>0</v>
      </c>
      <c r="J400" s="79">
        <v>0</v>
      </c>
      <c r="K400" s="84">
        <f t="shared" si="18"/>
        <v>0</v>
      </c>
      <c r="L400" s="48">
        <v>0</v>
      </c>
      <c r="M400" s="74">
        <f t="shared" si="19"/>
        <v>0</v>
      </c>
      <c r="N400" s="48">
        <f t="shared" si="20"/>
        <v>0</v>
      </c>
    </row>
    <row r="401" spans="1:14" ht="15" customHeight="1" x14ac:dyDescent="0.25">
      <c r="A401" s="50">
        <v>6370</v>
      </c>
      <c r="B401" s="51" t="s">
        <v>400</v>
      </c>
      <c r="C401" s="45">
        <v>1696</v>
      </c>
      <c r="D401" s="76">
        <v>94.608146253490546</v>
      </c>
      <c r="E401" s="76">
        <v>17.926574688989074</v>
      </c>
      <c r="F401" s="45">
        <v>0</v>
      </c>
      <c r="G401" s="45">
        <v>0</v>
      </c>
      <c r="H401" s="45">
        <v>0</v>
      </c>
      <c r="I401" s="83">
        <v>0</v>
      </c>
      <c r="J401" s="79">
        <v>0</v>
      </c>
      <c r="K401" s="84">
        <f t="shared" si="18"/>
        <v>0</v>
      </c>
      <c r="L401" s="48">
        <v>0</v>
      </c>
      <c r="M401" s="74">
        <f t="shared" si="19"/>
        <v>0</v>
      </c>
      <c r="N401" s="48">
        <f t="shared" si="20"/>
        <v>0</v>
      </c>
    </row>
    <row r="402" spans="1:14" ht="15" customHeight="1" x14ac:dyDescent="0.25">
      <c r="A402" s="50">
        <v>6321</v>
      </c>
      <c r="B402" s="51" t="s">
        <v>396</v>
      </c>
      <c r="C402" s="45">
        <v>1119</v>
      </c>
      <c r="D402" s="76">
        <v>170.27577168244522</v>
      </c>
      <c r="E402" s="76">
        <v>6.5716924313041574</v>
      </c>
      <c r="F402" s="45">
        <v>0</v>
      </c>
      <c r="G402" s="45">
        <v>0</v>
      </c>
      <c r="H402" s="45">
        <v>0</v>
      </c>
      <c r="I402" s="83">
        <v>0</v>
      </c>
      <c r="J402" s="79">
        <v>0</v>
      </c>
      <c r="K402" s="84">
        <f t="shared" si="18"/>
        <v>0</v>
      </c>
      <c r="L402" s="48">
        <v>0</v>
      </c>
      <c r="M402" s="74">
        <f t="shared" si="19"/>
        <v>0</v>
      </c>
      <c r="N402" s="48">
        <f t="shared" si="20"/>
        <v>0</v>
      </c>
    </row>
    <row r="403" spans="1:14" ht="15" customHeight="1" x14ac:dyDescent="0.25">
      <c r="A403" s="50">
        <v>6335</v>
      </c>
      <c r="B403" s="51" t="s">
        <v>398</v>
      </c>
      <c r="C403" s="45">
        <v>1137</v>
      </c>
      <c r="D403" s="76">
        <v>286.86936418725907</v>
      </c>
      <c r="E403" s="76">
        <v>3.963476557426338</v>
      </c>
      <c r="F403" s="45">
        <v>0</v>
      </c>
      <c r="G403" s="45">
        <v>0</v>
      </c>
      <c r="H403" s="45">
        <v>0</v>
      </c>
      <c r="I403" s="83">
        <v>0</v>
      </c>
      <c r="J403" s="79">
        <v>0</v>
      </c>
      <c r="K403" s="84">
        <f t="shared" si="18"/>
        <v>0</v>
      </c>
      <c r="L403" s="48">
        <v>0</v>
      </c>
      <c r="M403" s="74">
        <f t="shared" si="19"/>
        <v>0</v>
      </c>
      <c r="N403" s="48">
        <f t="shared" si="20"/>
        <v>0</v>
      </c>
    </row>
    <row r="404" spans="1:14" ht="15" customHeight="1" x14ac:dyDescent="0.25">
      <c r="A404" s="50">
        <v>6354</v>
      </c>
      <c r="B404" s="51" t="s">
        <v>399</v>
      </c>
      <c r="C404" s="45">
        <v>291</v>
      </c>
      <c r="D404" s="76">
        <v>98.786576809382439</v>
      </c>
      <c r="E404" s="76">
        <v>2.9457443450187633</v>
      </c>
      <c r="F404" s="45">
        <v>116400</v>
      </c>
      <c r="G404" s="45">
        <v>0</v>
      </c>
      <c r="H404" s="45">
        <v>0</v>
      </c>
      <c r="I404" s="83">
        <v>116400</v>
      </c>
      <c r="J404" s="79">
        <v>112630.27098479841</v>
      </c>
      <c r="K404" s="84">
        <f t="shared" si="18"/>
        <v>112630</v>
      </c>
      <c r="L404" s="48">
        <v>107001</v>
      </c>
      <c r="M404" s="74">
        <f t="shared" si="19"/>
        <v>5629</v>
      </c>
      <c r="N404" s="48">
        <f t="shared" si="20"/>
        <v>112630</v>
      </c>
    </row>
    <row r="405" spans="1:14" ht="15" customHeight="1" x14ac:dyDescent="0.25">
      <c r="A405" s="50">
        <v>6384</v>
      </c>
      <c r="B405" s="51" t="s">
        <v>401</v>
      </c>
      <c r="C405" s="45">
        <v>798</v>
      </c>
      <c r="D405" s="76">
        <v>150.82939530113185</v>
      </c>
      <c r="E405" s="76">
        <v>5.2907458682492754</v>
      </c>
      <c r="F405" s="45">
        <v>0</v>
      </c>
      <c r="G405" s="45">
        <v>79800</v>
      </c>
      <c r="H405" s="45">
        <v>0</v>
      </c>
      <c r="I405" s="83">
        <v>79800</v>
      </c>
      <c r="J405" s="79">
        <v>77215.598149372105</v>
      </c>
      <c r="K405" s="84">
        <f t="shared" si="18"/>
        <v>77216</v>
      </c>
      <c r="L405" s="48">
        <v>73357</v>
      </c>
      <c r="M405" s="74">
        <f t="shared" si="19"/>
        <v>3859</v>
      </c>
      <c r="N405" s="48">
        <f t="shared" si="20"/>
        <v>77216</v>
      </c>
    </row>
    <row r="406" spans="1:14" ht="15" customHeight="1" x14ac:dyDescent="0.25">
      <c r="A406" s="50">
        <v>6412</v>
      </c>
      <c r="B406" s="51" t="s">
        <v>402</v>
      </c>
      <c r="C406" s="45">
        <v>438</v>
      </c>
      <c r="D406" s="76">
        <v>31.542035131908467</v>
      </c>
      <c r="E406" s="76">
        <v>13.886231442210006</v>
      </c>
      <c r="F406" s="45">
        <v>0</v>
      </c>
      <c r="G406" s="45">
        <v>0</v>
      </c>
      <c r="H406" s="45">
        <v>0</v>
      </c>
      <c r="I406" s="83">
        <v>0</v>
      </c>
      <c r="J406" s="79">
        <v>0</v>
      </c>
      <c r="K406" s="84">
        <f t="shared" si="18"/>
        <v>0</v>
      </c>
      <c r="L406" s="48">
        <v>0</v>
      </c>
      <c r="M406" s="74">
        <f t="shared" si="19"/>
        <v>0</v>
      </c>
      <c r="N406" s="48">
        <f t="shared" si="20"/>
        <v>0</v>
      </c>
    </row>
    <row r="407" spans="1:14" ht="15" customHeight="1" x14ac:dyDescent="0.25">
      <c r="A407" s="50">
        <v>6440</v>
      </c>
      <c r="B407" s="51" t="s">
        <v>405</v>
      </c>
      <c r="C407" s="45">
        <v>162</v>
      </c>
      <c r="D407" s="76">
        <v>189.94095652639399</v>
      </c>
      <c r="E407" s="76">
        <v>0.85289662094277519</v>
      </c>
      <c r="F407" s="45">
        <v>64800</v>
      </c>
      <c r="G407" s="45">
        <v>0</v>
      </c>
      <c r="H407" s="45">
        <v>0</v>
      </c>
      <c r="I407" s="83">
        <v>64800</v>
      </c>
      <c r="J407" s="79">
        <v>62701.387970918702</v>
      </c>
      <c r="K407" s="84">
        <f t="shared" si="18"/>
        <v>62701</v>
      </c>
      <c r="L407" s="48">
        <v>58833</v>
      </c>
      <c r="M407" s="74">
        <f t="shared" si="19"/>
        <v>3868</v>
      </c>
      <c r="N407" s="48">
        <f t="shared" si="20"/>
        <v>62701</v>
      </c>
    </row>
    <row r="408" spans="1:14" ht="15" customHeight="1" x14ac:dyDescent="0.25">
      <c r="A408" s="50">
        <v>6419</v>
      </c>
      <c r="B408" s="51" t="s">
        <v>403</v>
      </c>
      <c r="C408" s="45">
        <v>2711</v>
      </c>
      <c r="D408" s="76">
        <v>2.1050842057543719</v>
      </c>
      <c r="E408" s="76">
        <v>1287.8344688489522</v>
      </c>
      <c r="F408" s="45">
        <v>0</v>
      </c>
      <c r="G408" s="45">
        <v>0</v>
      </c>
      <c r="H408" s="45">
        <v>0</v>
      </c>
      <c r="I408" s="83">
        <v>0</v>
      </c>
      <c r="J408" s="79">
        <v>0</v>
      </c>
      <c r="K408" s="84">
        <f t="shared" si="18"/>
        <v>0</v>
      </c>
      <c r="L408" s="48">
        <v>0</v>
      </c>
      <c r="M408" s="74">
        <f t="shared" si="19"/>
        <v>0</v>
      </c>
      <c r="N408" s="48">
        <f t="shared" si="20"/>
        <v>0</v>
      </c>
    </row>
    <row r="409" spans="1:14" ht="15" customHeight="1" x14ac:dyDescent="0.25">
      <c r="A409" s="50">
        <v>6426</v>
      </c>
      <c r="B409" s="51" t="s">
        <v>404</v>
      </c>
      <c r="C409" s="45">
        <v>722</v>
      </c>
      <c r="D409" s="76">
        <v>139.60675710130982</v>
      </c>
      <c r="E409" s="76">
        <v>5.1716694448826646</v>
      </c>
      <c r="F409" s="45">
        <v>288800</v>
      </c>
      <c r="G409" s="45">
        <v>0</v>
      </c>
      <c r="H409" s="45">
        <v>0</v>
      </c>
      <c r="I409" s="83">
        <v>288800</v>
      </c>
      <c r="J409" s="79">
        <v>279446.92663582286</v>
      </c>
      <c r="K409" s="84">
        <f t="shared" si="18"/>
        <v>279447</v>
      </c>
      <c r="L409" s="48">
        <v>265482</v>
      </c>
      <c r="M409" s="74">
        <f t="shared" si="19"/>
        <v>13965</v>
      </c>
      <c r="N409" s="48">
        <f t="shared" si="20"/>
        <v>279447</v>
      </c>
    </row>
    <row r="410" spans="1:14" ht="15" customHeight="1" x14ac:dyDescent="0.25">
      <c r="A410" s="50">
        <v>6461</v>
      </c>
      <c r="B410" s="51" t="s">
        <v>406</v>
      </c>
      <c r="C410" s="45">
        <v>2003</v>
      </c>
      <c r="D410" s="76">
        <v>136.70208310105238</v>
      </c>
      <c r="E410" s="76">
        <v>14.652300495811392</v>
      </c>
      <c r="F410" s="45">
        <v>0</v>
      </c>
      <c r="G410" s="45">
        <v>0</v>
      </c>
      <c r="H410" s="45">
        <v>0</v>
      </c>
      <c r="I410" s="83">
        <v>0</v>
      </c>
      <c r="J410" s="79">
        <v>0</v>
      </c>
      <c r="K410" s="84">
        <f t="shared" si="18"/>
        <v>0</v>
      </c>
      <c r="L410" s="48">
        <v>0</v>
      </c>
      <c r="M410" s="74">
        <f t="shared" si="19"/>
        <v>0</v>
      </c>
      <c r="N410" s="48">
        <f t="shared" si="20"/>
        <v>0</v>
      </c>
    </row>
    <row r="411" spans="1:14" ht="15" customHeight="1" x14ac:dyDescent="0.25">
      <c r="A411" s="50">
        <v>6470</v>
      </c>
      <c r="B411" s="51" t="s">
        <v>407</v>
      </c>
      <c r="C411" s="45">
        <v>2123</v>
      </c>
      <c r="D411" s="76">
        <v>8.1357754403657054</v>
      </c>
      <c r="E411" s="76">
        <v>260.9462386912403</v>
      </c>
      <c r="F411" s="45">
        <v>0</v>
      </c>
      <c r="G411" s="45">
        <v>0</v>
      </c>
      <c r="H411" s="45">
        <v>0</v>
      </c>
      <c r="I411" s="83">
        <v>0</v>
      </c>
      <c r="J411" s="79">
        <v>0</v>
      </c>
      <c r="K411" s="84">
        <f t="shared" si="18"/>
        <v>0</v>
      </c>
      <c r="L411" s="48">
        <v>0</v>
      </c>
      <c r="M411" s="74">
        <f t="shared" si="19"/>
        <v>0</v>
      </c>
      <c r="N411" s="48">
        <f t="shared" si="20"/>
        <v>0</v>
      </c>
    </row>
    <row r="412" spans="1:14" ht="15" customHeight="1" x14ac:dyDescent="0.25">
      <c r="A412" s="50">
        <v>6475</v>
      </c>
      <c r="B412" s="51" t="s">
        <v>408</v>
      </c>
      <c r="C412" s="45">
        <v>549</v>
      </c>
      <c r="D412" s="76">
        <v>143.975711426092</v>
      </c>
      <c r="E412" s="76">
        <v>3.8131431653443975</v>
      </c>
      <c r="F412" s="45">
        <v>219600</v>
      </c>
      <c r="G412" s="45">
        <v>0</v>
      </c>
      <c r="H412" s="45">
        <v>0</v>
      </c>
      <c r="I412" s="83">
        <v>219600</v>
      </c>
      <c r="J412" s="79">
        <v>212488.03701255782</v>
      </c>
      <c r="K412" s="84">
        <f t="shared" si="18"/>
        <v>212488</v>
      </c>
      <c r="L412" s="48">
        <v>201869</v>
      </c>
      <c r="M412" s="74">
        <f t="shared" si="19"/>
        <v>10619</v>
      </c>
      <c r="N412" s="48">
        <f t="shared" si="20"/>
        <v>212488</v>
      </c>
    </row>
    <row r="413" spans="1:14" ht="15" customHeight="1" x14ac:dyDescent="0.25">
      <c r="A413" s="50">
        <v>6482</v>
      </c>
      <c r="B413" s="51" t="s">
        <v>409</v>
      </c>
      <c r="C413" s="45">
        <v>590</v>
      </c>
      <c r="D413" s="76">
        <v>10.27249637808772</v>
      </c>
      <c r="E413" s="76">
        <v>57.434919252785534</v>
      </c>
      <c r="F413" s="45">
        <v>0</v>
      </c>
      <c r="G413" s="45">
        <v>0</v>
      </c>
      <c r="H413" s="45">
        <v>0</v>
      </c>
      <c r="I413" s="83">
        <v>0</v>
      </c>
      <c r="J413" s="79">
        <v>0</v>
      </c>
      <c r="K413" s="84">
        <f t="shared" si="18"/>
        <v>0</v>
      </c>
      <c r="L413" s="48">
        <v>0</v>
      </c>
      <c r="M413" s="74">
        <f t="shared" si="19"/>
        <v>0</v>
      </c>
      <c r="N413" s="48">
        <f t="shared" si="20"/>
        <v>0</v>
      </c>
    </row>
    <row r="414" spans="1:14" ht="15" customHeight="1" x14ac:dyDescent="0.25">
      <c r="A414" s="50">
        <v>6545</v>
      </c>
      <c r="B414" s="51" t="s">
        <v>410</v>
      </c>
      <c r="C414" s="45">
        <v>962</v>
      </c>
      <c r="D414" s="76">
        <v>48.338987561421646</v>
      </c>
      <c r="E414" s="76">
        <v>19.901120162635603</v>
      </c>
      <c r="F414" s="45">
        <v>0</v>
      </c>
      <c r="G414" s="45">
        <v>0</v>
      </c>
      <c r="H414" s="45">
        <v>0</v>
      </c>
      <c r="I414" s="83">
        <v>0</v>
      </c>
      <c r="J414" s="79">
        <v>0</v>
      </c>
      <c r="K414" s="84">
        <f t="shared" si="18"/>
        <v>0</v>
      </c>
      <c r="L414" s="48">
        <v>0</v>
      </c>
      <c r="M414" s="74">
        <f t="shared" si="19"/>
        <v>0</v>
      </c>
      <c r="N414" s="48">
        <f t="shared" si="20"/>
        <v>0</v>
      </c>
    </row>
    <row r="415" spans="1:14" ht="15" customHeight="1" x14ac:dyDescent="0.25">
      <c r="A415" s="50">
        <v>6608</v>
      </c>
      <c r="B415" s="51" t="s">
        <v>411</v>
      </c>
      <c r="C415" s="45">
        <v>1511</v>
      </c>
      <c r="D415" s="76">
        <v>129.46178450402377</v>
      </c>
      <c r="E415" s="76">
        <v>11.671397901618118</v>
      </c>
      <c r="F415" s="45">
        <v>0</v>
      </c>
      <c r="G415" s="45">
        <v>0</v>
      </c>
      <c r="H415" s="45">
        <v>0</v>
      </c>
      <c r="I415" s="83">
        <v>0</v>
      </c>
      <c r="J415" s="79">
        <v>0</v>
      </c>
      <c r="K415" s="84">
        <f t="shared" si="18"/>
        <v>0</v>
      </c>
      <c r="L415" s="48">
        <v>0</v>
      </c>
      <c r="M415" s="74">
        <f t="shared" si="19"/>
        <v>0</v>
      </c>
      <c r="N415" s="48">
        <f t="shared" si="20"/>
        <v>0</v>
      </c>
    </row>
    <row r="416" spans="1:14" ht="15" customHeight="1" x14ac:dyDescent="0.25">
      <c r="A416" s="50">
        <v>6615</v>
      </c>
      <c r="B416" s="51" t="s">
        <v>412</v>
      </c>
      <c r="C416" s="45">
        <v>258</v>
      </c>
      <c r="D416" s="76">
        <v>661.20998246072304</v>
      </c>
      <c r="E416" s="76">
        <v>0.3901937460772163</v>
      </c>
      <c r="F416" s="45">
        <v>103200</v>
      </c>
      <c r="G416" s="45">
        <v>0</v>
      </c>
      <c r="H416" s="45">
        <v>0</v>
      </c>
      <c r="I416" s="83">
        <v>103200</v>
      </c>
      <c r="J416" s="79">
        <v>99857.766027759411</v>
      </c>
      <c r="K416" s="84">
        <f t="shared" si="18"/>
        <v>99858</v>
      </c>
      <c r="L416" s="48">
        <v>94868</v>
      </c>
      <c r="M416" s="74">
        <f t="shared" si="19"/>
        <v>4990</v>
      </c>
      <c r="N416" s="48">
        <f t="shared" si="20"/>
        <v>99858</v>
      </c>
    </row>
    <row r="417" spans="1:14" ht="15" customHeight="1" x14ac:dyDescent="0.25">
      <c r="A417" s="50">
        <v>6678</v>
      </c>
      <c r="B417" s="51" t="s">
        <v>413</v>
      </c>
      <c r="C417" s="45">
        <v>1716</v>
      </c>
      <c r="D417" s="76">
        <v>186.59021508794768</v>
      </c>
      <c r="E417" s="76">
        <v>9.1966237307308862</v>
      </c>
      <c r="F417" s="45">
        <v>0</v>
      </c>
      <c r="G417" s="45">
        <v>0</v>
      </c>
      <c r="H417" s="45">
        <v>0</v>
      </c>
      <c r="I417" s="83">
        <v>0</v>
      </c>
      <c r="J417" s="79">
        <v>0</v>
      </c>
      <c r="K417" s="84">
        <f t="shared" si="18"/>
        <v>0</v>
      </c>
      <c r="L417" s="48">
        <v>0</v>
      </c>
      <c r="M417" s="74">
        <f t="shared" si="19"/>
        <v>0</v>
      </c>
      <c r="N417" s="48">
        <f t="shared" si="20"/>
        <v>0</v>
      </c>
    </row>
    <row r="418" spans="1:14" ht="15" customHeight="1" x14ac:dyDescent="0.25">
      <c r="A418" s="50">
        <v>469</v>
      </c>
      <c r="B418" s="51" t="s">
        <v>34</v>
      </c>
      <c r="C418" s="45">
        <v>767</v>
      </c>
      <c r="D418" s="76">
        <v>104.29684097576956</v>
      </c>
      <c r="E418" s="76">
        <v>7.3540098896973394</v>
      </c>
      <c r="F418" s="45">
        <v>0</v>
      </c>
      <c r="G418" s="45">
        <v>76700</v>
      </c>
      <c r="H418" s="45">
        <v>0</v>
      </c>
      <c r="I418" s="83">
        <v>76700</v>
      </c>
      <c r="J418" s="79">
        <v>74215.994712491738</v>
      </c>
      <c r="K418" s="84">
        <f t="shared" si="18"/>
        <v>74216</v>
      </c>
      <c r="L418" s="48">
        <v>70507</v>
      </c>
      <c r="M418" s="74">
        <f t="shared" si="19"/>
        <v>3709</v>
      </c>
      <c r="N418" s="48">
        <f t="shared" si="20"/>
        <v>74216</v>
      </c>
    </row>
    <row r="419" spans="1:14" ht="15" customHeight="1" x14ac:dyDescent="0.25">
      <c r="A419" s="50">
        <v>6685</v>
      </c>
      <c r="B419" s="51" t="s">
        <v>414</v>
      </c>
      <c r="C419" s="45">
        <v>4905</v>
      </c>
      <c r="D419" s="76">
        <v>236.38724418633734</v>
      </c>
      <c r="E419" s="76">
        <v>20.749850597410106</v>
      </c>
      <c r="F419" s="45">
        <v>0</v>
      </c>
      <c r="G419" s="45">
        <v>0</v>
      </c>
      <c r="H419" s="45">
        <v>0</v>
      </c>
      <c r="I419" s="83">
        <v>0</v>
      </c>
      <c r="J419" s="79">
        <v>0</v>
      </c>
      <c r="K419" s="84">
        <f t="shared" si="18"/>
        <v>0</v>
      </c>
      <c r="L419" s="48">
        <v>0</v>
      </c>
      <c r="M419" s="74">
        <f t="shared" si="19"/>
        <v>0</v>
      </c>
      <c r="N419" s="48">
        <f t="shared" si="20"/>
        <v>0</v>
      </c>
    </row>
    <row r="420" spans="1:14" ht="15" customHeight="1" x14ac:dyDescent="0.25">
      <c r="A420" s="50">
        <v>6692</v>
      </c>
      <c r="B420" s="51" t="s">
        <v>415</v>
      </c>
      <c r="C420" s="45">
        <v>1083</v>
      </c>
      <c r="D420" s="76">
        <v>251.62672049566459</v>
      </c>
      <c r="E420" s="76">
        <v>4.3039944162792505</v>
      </c>
      <c r="F420" s="45">
        <v>0</v>
      </c>
      <c r="G420" s="45">
        <v>0</v>
      </c>
      <c r="H420" s="45">
        <v>0</v>
      </c>
      <c r="I420" s="83">
        <v>0</v>
      </c>
      <c r="J420" s="79">
        <v>0</v>
      </c>
      <c r="K420" s="84">
        <f t="shared" si="18"/>
        <v>0</v>
      </c>
      <c r="L420" s="48">
        <v>0</v>
      </c>
      <c r="M420" s="74">
        <f t="shared" si="19"/>
        <v>0</v>
      </c>
      <c r="N420" s="48">
        <f t="shared" si="20"/>
        <v>0</v>
      </c>
    </row>
    <row r="421" spans="1:14" ht="15" customHeight="1" x14ac:dyDescent="0.25">
      <c r="A421" s="50">
        <v>6713</v>
      </c>
      <c r="B421" s="51" t="s">
        <v>416</v>
      </c>
      <c r="C421" s="45">
        <v>374</v>
      </c>
      <c r="D421" s="76">
        <v>93.638197207158157</v>
      </c>
      <c r="E421" s="76">
        <v>3.9940965455858821</v>
      </c>
      <c r="F421" s="45">
        <v>149600</v>
      </c>
      <c r="G421" s="45">
        <v>0</v>
      </c>
      <c r="H421" s="45">
        <v>0</v>
      </c>
      <c r="I421" s="83">
        <v>149600</v>
      </c>
      <c r="J421" s="79">
        <v>144755.05617977527</v>
      </c>
      <c r="K421" s="84">
        <f t="shared" si="18"/>
        <v>144755</v>
      </c>
      <c r="L421" s="48">
        <v>137521</v>
      </c>
      <c r="M421" s="74">
        <f t="shared" si="19"/>
        <v>7234</v>
      </c>
      <c r="N421" s="48">
        <f t="shared" si="20"/>
        <v>144755</v>
      </c>
    </row>
    <row r="422" spans="1:14" ht="15" customHeight="1" x14ac:dyDescent="0.25">
      <c r="A422" s="50">
        <v>6720</v>
      </c>
      <c r="B422" s="51" t="s">
        <v>417</v>
      </c>
      <c r="C422" s="45">
        <v>449</v>
      </c>
      <c r="D422" s="76">
        <v>107.4560335190822</v>
      </c>
      <c r="E422" s="76">
        <v>4.1784531337671789</v>
      </c>
      <c r="F422" s="45">
        <v>179600</v>
      </c>
      <c r="G422" s="45">
        <v>0</v>
      </c>
      <c r="H422" s="45">
        <v>0</v>
      </c>
      <c r="I422" s="83">
        <v>179600</v>
      </c>
      <c r="J422" s="79">
        <v>173783.47653668208</v>
      </c>
      <c r="K422" s="84">
        <f t="shared" si="18"/>
        <v>173783</v>
      </c>
      <c r="L422" s="48">
        <v>165099</v>
      </c>
      <c r="M422" s="74">
        <f t="shared" si="19"/>
        <v>8684</v>
      </c>
      <c r="N422" s="48">
        <f t="shared" si="20"/>
        <v>173783</v>
      </c>
    </row>
    <row r="423" spans="1:14" ht="15" customHeight="1" x14ac:dyDescent="0.25">
      <c r="A423" s="50">
        <v>6734</v>
      </c>
      <c r="B423" s="51" t="s">
        <v>418</v>
      </c>
      <c r="C423" s="45">
        <v>1342</v>
      </c>
      <c r="D423" s="76">
        <v>80.063661715424175</v>
      </c>
      <c r="E423" s="76">
        <v>16.761661548405865</v>
      </c>
      <c r="F423" s="45">
        <v>0</v>
      </c>
      <c r="G423" s="45">
        <v>0</v>
      </c>
      <c r="H423" s="45">
        <v>0</v>
      </c>
      <c r="I423" s="83">
        <v>0</v>
      </c>
      <c r="J423" s="79">
        <v>0</v>
      </c>
      <c r="K423" s="84">
        <f t="shared" si="18"/>
        <v>0</v>
      </c>
      <c r="L423" s="48">
        <v>0</v>
      </c>
      <c r="M423" s="74">
        <f t="shared" si="19"/>
        <v>0</v>
      </c>
      <c r="N423" s="48">
        <f t="shared" si="20"/>
        <v>0</v>
      </c>
    </row>
    <row r="424" spans="1:14" ht="15" customHeight="1" x14ac:dyDescent="0.25">
      <c r="A424" s="50">
        <v>6748</v>
      </c>
      <c r="B424" s="51" t="s">
        <v>419</v>
      </c>
      <c r="C424" s="45">
        <v>343</v>
      </c>
      <c r="D424" s="76">
        <v>28.543301626445345</v>
      </c>
      <c r="E424" s="76">
        <v>12.016829884956644</v>
      </c>
      <c r="F424" s="45">
        <v>0</v>
      </c>
      <c r="G424" s="45">
        <v>0</v>
      </c>
      <c r="H424" s="45">
        <v>0</v>
      </c>
      <c r="I424" s="83">
        <v>0</v>
      </c>
      <c r="J424" s="79">
        <v>0</v>
      </c>
      <c r="K424" s="84">
        <f t="shared" si="18"/>
        <v>0</v>
      </c>
      <c r="L424" s="48">
        <v>0</v>
      </c>
      <c r="M424" s="74">
        <f t="shared" si="19"/>
        <v>0</v>
      </c>
      <c r="N424" s="48">
        <f t="shared" si="20"/>
        <v>0</v>
      </c>
    </row>
    <row r="425" spans="1:14" ht="15" customHeight="1" x14ac:dyDescent="0.25">
      <c r="A425" s="91"/>
      <c r="B425" s="92" t="s">
        <v>421</v>
      </c>
      <c r="C425" s="20"/>
      <c r="D425" s="28"/>
      <c r="E425" s="32"/>
      <c r="F425" s="36">
        <f>SUM(F4:F424)</f>
        <v>26180400</v>
      </c>
      <c r="G425" s="36">
        <f t="shared" ref="G425:N425" si="21">SUM(G4:G424)</f>
        <v>2717900</v>
      </c>
      <c r="H425" s="36">
        <f t="shared" si="21"/>
        <v>0</v>
      </c>
      <c r="I425" s="36">
        <f t="shared" si="21"/>
        <v>28898300</v>
      </c>
      <c r="J425" s="93">
        <v>27962399.999999993</v>
      </c>
      <c r="K425" s="36">
        <f>SUM(K4:K424)</f>
        <v>27962400</v>
      </c>
      <c r="L425" s="36">
        <f t="shared" si="21"/>
        <v>26564284</v>
      </c>
      <c r="M425" s="36">
        <f t="shared" si="21"/>
        <v>1398116</v>
      </c>
      <c r="N425" s="36">
        <f t="shared" si="21"/>
        <v>27962400</v>
      </c>
    </row>
  </sheetData>
  <sortState xmlns:xlrd2="http://schemas.microsoft.com/office/spreadsheetml/2017/richdata2" ref="A4:N424">
    <sortCondition ref="B4:B424"/>
  </sortState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4"/>
  <sheetViews>
    <sheetView workbookViewId="0">
      <pane xSplit="5" ySplit="6" topLeftCell="F312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defaultRowHeight="15" x14ac:dyDescent="0.25"/>
  <cols>
    <col min="1" max="3" width="7.5703125" style="12" customWidth="1"/>
    <col min="4" max="4" width="7.5703125" style="13" customWidth="1"/>
    <col min="5" max="5" width="25.5703125" style="12" bestFit="1" customWidth="1"/>
    <col min="6" max="6" width="16.7109375" style="29" customWidth="1"/>
    <col min="7" max="7" width="16.7109375" style="14" customWidth="1"/>
    <col min="8" max="8" width="16.7109375" style="30" customWidth="1"/>
    <col min="9" max="10" width="13.7109375" customWidth="1"/>
    <col min="11" max="13" width="13.7109375" style="34" customWidth="1"/>
    <col min="17" max="18" width="15.28515625" bestFit="1" customWidth="1"/>
  </cols>
  <sheetData>
    <row r="1" spans="1:18" x14ac:dyDescent="0.25">
      <c r="A1" s="11" t="s">
        <v>855</v>
      </c>
      <c r="F1" s="23"/>
      <c r="K1" s="34">
        <f>K430</f>
        <v>0</v>
      </c>
      <c r="L1" s="34">
        <f>L430</f>
        <v>18713100</v>
      </c>
      <c r="M1" s="39">
        <v>18496200</v>
      </c>
      <c r="N1" s="40" t="s">
        <v>861</v>
      </c>
    </row>
    <row r="2" spans="1:18" x14ac:dyDescent="0.25">
      <c r="A2" s="15" t="s">
        <v>423</v>
      </c>
      <c r="F2" s="23"/>
      <c r="M2" s="34">
        <f>K1</f>
        <v>0</v>
      </c>
      <c r="N2" t="s">
        <v>866</v>
      </c>
    </row>
    <row r="3" spans="1:18" x14ac:dyDescent="0.25">
      <c r="F3" s="23"/>
      <c r="L3" s="34">
        <v>300</v>
      </c>
      <c r="M3" s="37">
        <f>M1-M2</f>
        <v>18496200</v>
      </c>
      <c r="N3" s="38" t="s">
        <v>862</v>
      </c>
      <c r="R3" s="43"/>
    </row>
    <row r="4" spans="1:18" x14ac:dyDescent="0.25">
      <c r="F4" s="23"/>
      <c r="M4" s="41">
        <f>ROUND(M3/L1,12)</f>
        <v>0.98840918928499999</v>
      </c>
      <c r="N4" s="38" t="s">
        <v>422</v>
      </c>
      <c r="Q4" s="42"/>
      <c r="R4" s="43"/>
    </row>
    <row r="5" spans="1:18" x14ac:dyDescent="0.25">
      <c r="F5" s="23"/>
      <c r="M5" s="37"/>
      <c r="N5" s="38"/>
      <c r="Q5" s="42"/>
      <c r="R5" s="43"/>
    </row>
    <row r="6" spans="1:18" ht="60" x14ac:dyDescent="0.25">
      <c r="A6" s="1" t="s">
        <v>420</v>
      </c>
      <c r="B6" s="16" t="s">
        <v>426</v>
      </c>
      <c r="C6" s="16" t="s">
        <v>427</v>
      </c>
      <c r="D6" s="16" t="s">
        <v>424</v>
      </c>
      <c r="E6" s="16" t="s">
        <v>428</v>
      </c>
      <c r="F6" s="24" t="s">
        <v>856</v>
      </c>
      <c r="G6" s="17" t="s">
        <v>857</v>
      </c>
      <c r="H6" s="31" t="s">
        <v>858</v>
      </c>
      <c r="I6" s="31" t="s">
        <v>859</v>
      </c>
      <c r="J6" s="31" t="s">
        <v>864</v>
      </c>
      <c r="K6" s="35" t="s">
        <v>865</v>
      </c>
      <c r="L6" s="35" t="s">
        <v>860</v>
      </c>
      <c r="M6" s="35" t="s">
        <v>863</v>
      </c>
      <c r="N6" s="31" t="s">
        <v>854</v>
      </c>
    </row>
    <row r="7" spans="1:18" x14ac:dyDescent="0.25">
      <c r="A7" s="12">
        <v>7</v>
      </c>
      <c r="B7" s="12">
        <v>10</v>
      </c>
      <c r="C7" s="12">
        <v>10</v>
      </c>
      <c r="D7" s="13">
        <v>1</v>
      </c>
      <c r="E7" s="12" t="s">
        <v>429</v>
      </c>
      <c r="F7" s="25">
        <v>41.595216147221528</v>
      </c>
      <c r="G7" s="14">
        <v>741</v>
      </c>
      <c r="H7" s="30">
        <f t="shared" ref="H7:H70" si="0">G7/F7</f>
        <v>17.814548610044842</v>
      </c>
      <c r="I7">
        <f t="shared" ref="I7:I70" si="1">IF(AND(G7&lt;=745,H7&lt;10),1,0)</f>
        <v>0</v>
      </c>
      <c r="J7">
        <v>0</v>
      </c>
      <c r="K7" s="34">
        <v>0</v>
      </c>
      <c r="L7" s="34">
        <f>G7*$L$3*I7</f>
        <v>0</v>
      </c>
      <c r="M7" s="34">
        <f t="shared" ref="M7:M70" si="2">ROUND(L7*$M$4,2)</f>
        <v>0</v>
      </c>
      <c r="N7" t="e">
        <f>A7-#REF!</f>
        <v>#REF!</v>
      </c>
    </row>
    <row r="8" spans="1:18" x14ac:dyDescent="0.25">
      <c r="A8" s="12">
        <v>14</v>
      </c>
      <c r="B8" s="12">
        <v>1</v>
      </c>
      <c r="C8" s="12">
        <v>5</v>
      </c>
      <c r="D8" s="13">
        <v>1</v>
      </c>
      <c r="E8" s="12" t="s">
        <v>430</v>
      </c>
      <c r="F8" s="25">
        <v>482.32076460795571</v>
      </c>
      <c r="G8" s="14">
        <v>1689</v>
      </c>
      <c r="H8" s="30">
        <f t="shared" si="0"/>
        <v>3.501818963512525</v>
      </c>
      <c r="I8">
        <f t="shared" si="1"/>
        <v>0</v>
      </c>
      <c r="J8">
        <v>0</v>
      </c>
      <c r="K8" s="34">
        <v>0</v>
      </c>
      <c r="L8" s="34">
        <f t="shared" ref="L8:L71" si="3">G8*$L$3*I8</f>
        <v>0</v>
      </c>
      <c r="M8" s="34">
        <f t="shared" si="2"/>
        <v>0</v>
      </c>
      <c r="N8" t="e">
        <f>A8-#REF!</f>
        <v>#REF!</v>
      </c>
    </row>
    <row r="9" spans="1:18" x14ac:dyDescent="0.25">
      <c r="A9" s="12">
        <v>63</v>
      </c>
      <c r="B9" s="12">
        <v>23</v>
      </c>
      <c r="C9" s="12">
        <v>2</v>
      </c>
      <c r="D9" s="13">
        <v>1</v>
      </c>
      <c r="E9" s="12" t="s">
        <v>431</v>
      </c>
      <c r="F9" s="25">
        <v>67.894799804883263</v>
      </c>
      <c r="G9" s="14">
        <v>424</v>
      </c>
      <c r="H9" s="30">
        <f t="shared" si="0"/>
        <v>6.2449554489960253</v>
      </c>
      <c r="I9">
        <f t="shared" si="1"/>
        <v>1</v>
      </c>
      <c r="J9">
        <v>0</v>
      </c>
      <c r="K9" s="34">
        <v>0</v>
      </c>
      <c r="L9" s="34">
        <f t="shared" si="3"/>
        <v>127200</v>
      </c>
      <c r="M9" s="34">
        <f t="shared" si="2"/>
        <v>125725.65</v>
      </c>
      <c r="N9" t="e">
        <f>A9-#REF!</f>
        <v>#REF!</v>
      </c>
    </row>
    <row r="10" spans="1:18" x14ac:dyDescent="0.25">
      <c r="A10" s="12">
        <v>70</v>
      </c>
      <c r="B10" s="12">
        <v>31</v>
      </c>
      <c r="C10" s="12">
        <v>7</v>
      </c>
      <c r="D10" s="13">
        <v>1</v>
      </c>
      <c r="E10" s="12" t="s">
        <v>432</v>
      </c>
      <c r="F10" s="25">
        <v>68.32050387792917</v>
      </c>
      <c r="G10" s="14">
        <v>749</v>
      </c>
      <c r="H10" s="30">
        <f t="shared" si="0"/>
        <v>10.963033898846335</v>
      </c>
      <c r="I10">
        <f t="shared" si="1"/>
        <v>0</v>
      </c>
      <c r="J10">
        <v>0</v>
      </c>
      <c r="K10" s="34">
        <v>0</v>
      </c>
      <c r="L10" s="34">
        <f t="shared" si="3"/>
        <v>0</v>
      </c>
      <c r="M10" s="34">
        <f t="shared" si="2"/>
        <v>0</v>
      </c>
      <c r="N10" t="e">
        <f>A10-#REF!</f>
        <v>#REF!</v>
      </c>
    </row>
    <row r="11" spans="1:18" x14ac:dyDescent="0.25">
      <c r="A11" s="12">
        <v>84</v>
      </c>
      <c r="B11" s="12">
        <v>6</v>
      </c>
      <c r="C11" s="12">
        <v>4</v>
      </c>
      <c r="D11" s="13">
        <v>1</v>
      </c>
      <c r="E11" s="12" t="s">
        <v>433</v>
      </c>
      <c r="F11" s="25">
        <v>138.90552545160443</v>
      </c>
      <c r="G11" s="14">
        <v>220</v>
      </c>
      <c r="H11" s="30">
        <f t="shared" si="0"/>
        <v>1.583810286054095</v>
      </c>
      <c r="I11">
        <f t="shared" si="1"/>
        <v>1</v>
      </c>
      <c r="J11">
        <v>0</v>
      </c>
      <c r="K11" s="34">
        <v>0</v>
      </c>
      <c r="L11" s="34">
        <f t="shared" si="3"/>
        <v>66000</v>
      </c>
      <c r="M11" s="34">
        <f t="shared" si="2"/>
        <v>65235.01</v>
      </c>
      <c r="N11" t="e">
        <f>A11-#REF!</f>
        <v>#REF!</v>
      </c>
    </row>
    <row r="12" spans="1:18" x14ac:dyDescent="0.25">
      <c r="A12" s="12">
        <v>91</v>
      </c>
      <c r="B12" s="12">
        <v>27</v>
      </c>
      <c r="C12" s="12">
        <v>4</v>
      </c>
      <c r="D12" s="13">
        <v>1</v>
      </c>
      <c r="E12" s="12" t="s">
        <v>434</v>
      </c>
      <c r="F12" s="25">
        <v>134.3641951780935</v>
      </c>
      <c r="G12" s="14">
        <v>569</v>
      </c>
      <c r="H12" s="30">
        <f t="shared" si="0"/>
        <v>4.2347591130644364</v>
      </c>
      <c r="I12">
        <f t="shared" si="1"/>
        <v>1</v>
      </c>
      <c r="J12">
        <v>0</v>
      </c>
      <c r="K12" s="34">
        <v>0</v>
      </c>
      <c r="L12" s="34">
        <f t="shared" si="3"/>
        <v>170700</v>
      </c>
      <c r="M12" s="34">
        <f t="shared" si="2"/>
        <v>168721.45</v>
      </c>
      <c r="N12" t="e">
        <f>A12-#REF!</f>
        <v>#REF!</v>
      </c>
    </row>
    <row r="13" spans="1:18" x14ac:dyDescent="0.25">
      <c r="A13" s="12">
        <v>105</v>
      </c>
      <c r="B13" s="12">
        <v>49</v>
      </c>
      <c r="C13" s="12">
        <v>5</v>
      </c>
      <c r="D13" s="13">
        <v>1</v>
      </c>
      <c r="E13" s="12" t="s">
        <v>435</v>
      </c>
      <c r="F13" s="25">
        <v>108.69240045607933</v>
      </c>
      <c r="G13" s="14">
        <v>462</v>
      </c>
      <c r="H13" s="30">
        <f t="shared" si="0"/>
        <v>4.2505271579376522</v>
      </c>
      <c r="I13">
        <f t="shared" si="1"/>
        <v>1</v>
      </c>
      <c r="J13">
        <v>0</v>
      </c>
      <c r="K13" s="34">
        <v>0</v>
      </c>
      <c r="L13" s="34">
        <f t="shared" si="3"/>
        <v>138600</v>
      </c>
      <c r="M13" s="34">
        <f t="shared" si="2"/>
        <v>136993.51</v>
      </c>
      <c r="N13" t="e">
        <f>A13-#REF!</f>
        <v>#REF!</v>
      </c>
    </row>
    <row r="14" spans="1:18" x14ac:dyDescent="0.25">
      <c r="A14" s="12">
        <v>112</v>
      </c>
      <c r="B14" s="12">
        <v>18</v>
      </c>
      <c r="C14" s="12">
        <v>10</v>
      </c>
      <c r="D14" s="13">
        <v>1</v>
      </c>
      <c r="E14" s="12" t="s">
        <v>436</v>
      </c>
      <c r="F14" s="25">
        <v>14.772608878106771</v>
      </c>
      <c r="G14" s="14">
        <v>1490</v>
      </c>
      <c r="H14" s="30">
        <f t="shared" si="0"/>
        <v>100.86234681324315</v>
      </c>
      <c r="I14">
        <f t="shared" si="1"/>
        <v>0</v>
      </c>
      <c r="J14">
        <v>0</v>
      </c>
      <c r="K14" s="34">
        <v>0</v>
      </c>
      <c r="L14" s="34">
        <f t="shared" si="3"/>
        <v>0</v>
      </c>
      <c r="M14" s="34">
        <f t="shared" si="2"/>
        <v>0</v>
      </c>
      <c r="N14" t="e">
        <f>A14-#REF!</f>
        <v>#REF!</v>
      </c>
    </row>
    <row r="15" spans="1:18" x14ac:dyDescent="0.25">
      <c r="A15" s="12">
        <v>119</v>
      </c>
      <c r="B15" s="12">
        <v>48</v>
      </c>
      <c r="C15" s="12">
        <v>11</v>
      </c>
      <c r="D15" s="13">
        <v>1</v>
      </c>
      <c r="E15" s="12" t="s">
        <v>437</v>
      </c>
      <c r="F15" s="25">
        <v>161.73414769810128</v>
      </c>
      <c r="G15" s="14">
        <v>1601</v>
      </c>
      <c r="H15" s="30">
        <f t="shared" si="0"/>
        <v>9.8989608736708075</v>
      </c>
      <c r="I15">
        <f t="shared" si="1"/>
        <v>0</v>
      </c>
      <c r="J15">
        <v>0</v>
      </c>
      <c r="K15" s="34">
        <v>0</v>
      </c>
      <c r="L15" s="34">
        <f t="shared" si="3"/>
        <v>0</v>
      </c>
      <c r="M15" s="34">
        <f t="shared" si="2"/>
        <v>0</v>
      </c>
      <c r="N15" t="e">
        <f>A15-#REF!</f>
        <v>#REF!</v>
      </c>
    </row>
    <row r="16" spans="1:18" x14ac:dyDescent="0.25">
      <c r="A16" s="12">
        <v>126</v>
      </c>
      <c r="B16" s="12">
        <v>49</v>
      </c>
      <c r="C16" s="12">
        <v>5</v>
      </c>
      <c r="D16" s="13">
        <v>1</v>
      </c>
      <c r="E16" s="12" t="s">
        <v>438</v>
      </c>
      <c r="F16" s="25">
        <v>99.987622586803496</v>
      </c>
      <c r="G16" s="14">
        <v>985</v>
      </c>
      <c r="H16" s="30">
        <f t="shared" si="0"/>
        <v>9.8512193261208871</v>
      </c>
      <c r="I16">
        <f t="shared" si="1"/>
        <v>0</v>
      </c>
      <c r="J16">
        <v>0</v>
      </c>
      <c r="K16" s="34">
        <v>0</v>
      </c>
      <c r="L16" s="34">
        <f t="shared" si="3"/>
        <v>0</v>
      </c>
      <c r="M16" s="34">
        <f t="shared" si="2"/>
        <v>0</v>
      </c>
      <c r="N16" t="e">
        <f>A16-#REF!</f>
        <v>#REF!</v>
      </c>
    </row>
    <row r="17" spans="1:14" x14ac:dyDescent="0.25">
      <c r="A17" s="12">
        <v>140</v>
      </c>
      <c r="B17" s="12">
        <v>34</v>
      </c>
      <c r="C17" s="12">
        <v>9</v>
      </c>
      <c r="D17" s="13">
        <v>1</v>
      </c>
      <c r="E17" s="12" t="s">
        <v>439</v>
      </c>
      <c r="F17" s="25">
        <v>541.91676483741242</v>
      </c>
      <c r="G17" s="14">
        <v>2427</v>
      </c>
      <c r="H17" s="30">
        <f t="shared" si="0"/>
        <v>4.4785475509844321</v>
      </c>
      <c r="I17">
        <f t="shared" si="1"/>
        <v>0</v>
      </c>
      <c r="J17">
        <v>0</v>
      </c>
      <c r="K17" s="34">
        <v>0</v>
      </c>
      <c r="L17" s="34">
        <f t="shared" si="3"/>
        <v>0</v>
      </c>
      <c r="M17" s="34">
        <f t="shared" si="2"/>
        <v>0</v>
      </c>
      <c r="N17" t="e">
        <f>A17-#REF!</f>
        <v>#REF!</v>
      </c>
    </row>
    <row r="18" spans="1:14" x14ac:dyDescent="0.25">
      <c r="A18" s="12">
        <v>147</v>
      </c>
      <c r="B18" s="12">
        <v>44</v>
      </c>
      <c r="C18" s="12">
        <v>6</v>
      </c>
      <c r="D18" s="13">
        <v>1</v>
      </c>
      <c r="E18" s="12" t="s">
        <v>440</v>
      </c>
      <c r="F18" s="25">
        <v>44.481926929927859</v>
      </c>
      <c r="G18" s="14">
        <v>15497</v>
      </c>
      <c r="H18" s="30">
        <f t="shared" si="0"/>
        <v>348.38868433942491</v>
      </c>
      <c r="I18">
        <f t="shared" si="1"/>
        <v>0</v>
      </c>
      <c r="J18">
        <v>0</v>
      </c>
      <c r="K18" s="34">
        <v>0</v>
      </c>
      <c r="L18" s="34">
        <f t="shared" si="3"/>
        <v>0</v>
      </c>
      <c r="M18" s="34">
        <f t="shared" si="2"/>
        <v>0</v>
      </c>
      <c r="N18" t="e">
        <f>A18-#REF!</f>
        <v>#REF!</v>
      </c>
    </row>
    <row r="19" spans="1:14" x14ac:dyDescent="0.25">
      <c r="A19" s="12">
        <v>154</v>
      </c>
      <c r="B19" s="12">
        <v>61</v>
      </c>
      <c r="C19" s="12">
        <v>4</v>
      </c>
      <c r="D19" s="13">
        <v>1</v>
      </c>
      <c r="E19" s="12" t="s">
        <v>441</v>
      </c>
      <c r="F19" s="25">
        <v>201.77519682619379</v>
      </c>
      <c r="G19" s="14">
        <v>1249</v>
      </c>
      <c r="H19" s="30">
        <f t="shared" si="0"/>
        <v>6.1900571509583031</v>
      </c>
      <c r="I19">
        <f t="shared" si="1"/>
        <v>0</v>
      </c>
      <c r="J19">
        <v>0</v>
      </c>
      <c r="K19" s="34">
        <v>0</v>
      </c>
      <c r="L19" s="34">
        <f t="shared" si="3"/>
        <v>0</v>
      </c>
      <c r="M19" s="34">
        <f t="shared" si="2"/>
        <v>0</v>
      </c>
      <c r="N19" t="e">
        <f>A19-#REF!</f>
        <v>#REF!</v>
      </c>
    </row>
    <row r="20" spans="1:14" x14ac:dyDescent="0.25">
      <c r="A20" s="12">
        <v>161</v>
      </c>
      <c r="B20" s="12">
        <v>33</v>
      </c>
      <c r="C20" s="12">
        <v>3</v>
      </c>
      <c r="D20" s="13">
        <v>1</v>
      </c>
      <c r="E20" s="12" t="s">
        <v>442</v>
      </c>
      <c r="F20" s="25">
        <v>83.179936554165508</v>
      </c>
      <c r="G20" s="14">
        <v>311</v>
      </c>
      <c r="H20" s="30">
        <f t="shared" si="0"/>
        <v>3.7388823901961206</v>
      </c>
      <c r="I20">
        <f t="shared" si="1"/>
        <v>1</v>
      </c>
      <c r="J20">
        <v>0</v>
      </c>
      <c r="K20" s="34">
        <v>0</v>
      </c>
      <c r="L20" s="34">
        <f t="shared" si="3"/>
        <v>93300</v>
      </c>
      <c r="M20" s="34">
        <f t="shared" si="2"/>
        <v>92218.58</v>
      </c>
      <c r="N20" t="e">
        <f>A20-#REF!</f>
        <v>#REF!</v>
      </c>
    </row>
    <row r="21" spans="1:14" x14ac:dyDescent="0.25">
      <c r="A21" s="12">
        <v>170</v>
      </c>
      <c r="B21" s="12">
        <v>2</v>
      </c>
      <c r="C21" s="12">
        <v>12</v>
      </c>
      <c r="D21" s="13">
        <v>1</v>
      </c>
      <c r="E21" s="12" t="s">
        <v>443</v>
      </c>
      <c r="F21" s="26">
        <v>409.00887760152938</v>
      </c>
      <c r="G21" s="14">
        <v>2123</v>
      </c>
      <c r="H21" s="30">
        <f t="shared" si="0"/>
        <v>5.1905963813047116</v>
      </c>
      <c r="I21">
        <f t="shared" si="1"/>
        <v>0</v>
      </c>
      <c r="J21">
        <v>0</v>
      </c>
      <c r="K21" s="34">
        <v>0</v>
      </c>
      <c r="L21" s="34">
        <f t="shared" si="3"/>
        <v>0</v>
      </c>
      <c r="M21" s="34">
        <f t="shared" si="2"/>
        <v>0</v>
      </c>
      <c r="N21" t="e">
        <f>A21-#REF!</f>
        <v>#REF!</v>
      </c>
    </row>
    <row r="22" spans="1:14" x14ac:dyDescent="0.25">
      <c r="A22" s="12">
        <v>182</v>
      </c>
      <c r="B22" s="12">
        <v>5</v>
      </c>
      <c r="C22" s="12">
        <v>7</v>
      </c>
      <c r="D22" s="13">
        <v>1</v>
      </c>
      <c r="E22" s="12" t="s">
        <v>444</v>
      </c>
      <c r="F22" s="25">
        <v>10.078263214447325</v>
      </c>
      <c r="G22" s="14">
        <v>2316</v>
      </c>
      <c r="H22" s="30">
        <f t="shared" si="0"/>
        <v>229.8014995956826</v>
      </c>
      <c r="I22">
        <f t="shared" si="1"/>
        <v>0</v>
      </c>
      <c r="J22">
        <v>0</v>
      </c>
      <c r="K22" s="34">
        <v>0</v>
      </c>
      <c r="L22" s="34">
        <f t="shared" si="3"/>
        <v>0</v>
      </c>
      <c r="M22" s="34">
        <f t="shared" si="2"/>
        <v>0</v>
      </c>
      <c r="N22" t="e">
        <f>A22-#REF!</f>
        <v>#REF!</v>
      </c>
    </row>
    <row r="23" spans="1:14" x14ac:dyDescent="0.25">
      <c r="A23" s="12">
        <v>196</v>
      </c>
      <c r="B23" s="12">
        <v>37</v>
      </c>
      <c r="C23" s="12">
        <v>9</v>
      </c>
      <c r="D23" s="13">
        <v>1</v>
      </c>
      <c r="E23" s="12" t="s">
        <v>445</v>
      </c>
      <c r="F23" s="25">
        <v>127.86390451675065</v>
      </c>
      <c r="G23" s="14">
        <v>440</v>
      </c>
      <c r="H23" s="30">
        <f t="shared" si="0"/>
        <v>3.4411587981998339</v>
      </c>
      <c r="I23">
        <f t="shared" si="1"/>
        <v>1</v>
      </c>
      <c r="J23">
        <v>0</v>
      </c>
      <c r="K23" s="34">
        <v>0</v>
      </c>
      <c r="L23" s="34">
        <f t="shared" si="3"/>
        <v>132000</v>
      </c>
      <c r="M23" s="34">
        <f t="shared" si="2"/>
        <v>130470.01</v>
      </c>
      <c r="N23" t="e">
        <f>A23-#REF!</f>
        <v>#REF!</v>
      </c>
    </row>
    <row r="24" spans="1:14" x14ac:dyDescent="0.25">
      <c r="A24" s="12">
        <v>203</v>
      </c>
      <c r="B24" s="12">
        <v>71</v>
      </c>
      <c r="C24" s="12">
        <v>5</v>
      </c>
      <c r="D24" s="13">
        <v>1</v>
      </c>
      <c r="E24" s="12" t="s">
        <v>446</v>
      </c>
      <c r="F24" s="25">
        <v>150.27300125478573</v>
      </c>
      <c r="G24" s="14">
        <v>822</v>
      </c>
      <c r="H24" s="30">
        <f t="shared" si="0"/>
        <v>5.4700444733003684</v>
      </c>
      <c r="I24">
        <f t="shared" si="1"/>
        <v>0</v>
      </c>
      <c r="J24">
        <v>0</v>
      </c>
      <c r="K24" s="34">
        <v>0</v>
      </c>
      <c r="L24" s="34">
        <f t="shared" si="3"/>
        <v>0</v>
      </c>
      <c r="M24" s="34">
        <f t="shared" si="2"/>
        <v>0</v>
      </c>
      <c r="N24" t="e">
        <f>A24-#REF!</f>
        <v>#REF!</v>
      </c>
    </row>
    <row r="25" spans="1:14" x14ac:dyDescent="0.25">
      <c r="A25" s="12">
        <v>217</v>
      </c>
      <c r="B25" s="12">
        <v>18</v>
      </c>
      <c r="C25" s="12">
        <v>10</v>
      </c>
      <c r="D25" s="13">
        <v>1</v>
      </c>
      <c r="E25" s="12" t="s">
        <v>447</v>
      </c>
      <c r="F25" s="25">
        <v>161.51203870483184</v>
      </c>
      <c r="G25" s="14">
        <v>618</v>
      </c>
      <c r="H25" s="30">
        <f t="shared" si="0"/>
        <v>3.8263401598775793</v>
      </c>
      <c r="I25">
        <f t="shared" si="1"/>
        <v>1</v>
      </c>
      <c r="J25">
        <v>0</v>
      </c>
      <c r="K25" s="34">
        <v>0</v>
      </c>
      <c r="L25" s="34">
        <f t="shared" si="3"/>
        <v>185400</v>
      </c>
      <c r="M25" s="34">
        <f t="shared" si="2"/>
        <v>183251.06</v>
      </c>
      <c r="N25" t="e">
        <f>A25-#REF!</f>
        <v>#REF!</v>
      </c>
    </row>
    <row r="26" spans="1:14" x14ac:dyDescent="0.25">
      <c r="A26" s="12">
        <v>231</v>
      </c>
      <c r="B26" s="12">
        <v>55</v>
      </c>
      <c r="C26" s="12">
        <v>11</v>
      </c>
      <c r="D26" s="13">
        <v>1</v>
      </c>
      <c r="E26" s="12" t="s">
        <v>448</v>
      </c>
      <c r="F26" s="25">
        <v>116.33932160782598</v>
      </c>
      <c r="G26" s="14">
        <v>1663</v>
      </c>
      <c r="H26" s="30">
        <f t="shared" si="0"/>
        <v>14.294393133955943</v>
      </c>
      <c r="I26">
        <f t="shared" si="1"/>
        <v>0</v>
      </c>
      <c r="J26">
        <v>0</v>
      </c>
      <c r="K26" s="34">
        <v>0</v>
      </c>
      <c r="L26" s="34">
        <f t="shared" si="3"/>
        <v>0</v>
      </c>
      <c r="M26" s="34">
        <f t="shared" si="2"/>
        <v>0</v>
      </c>
      <c r="N26" t="e">
        <f>A26-#REF!</f>
        <v>#REF!</v>
      </c>
    </row>
    <row r="27" spans="1:14" x14ac:dyDescent="0.25">
      <c r="A27" s="12">
        <v>238</v>
      </c>
      <c r="B27" s="12">
        <v>48</v>
      </c>
      <c r="C27" s="12">
        <v>11</v>
      </c>
      <c r="D27" s="13">
        <v>1</v>
      </c>
      <c r="E27" s="12" t="s">
        <v>449</v>
      </c>
      <c r="F27" s="25">
        <v>147.30441609172317</v>
      </c>
      <c r="G27" s="14">
        <v>1083</v>
      </c>
      <c r="H27" s="30">
        <f t="shared" si="0"/>
        <v>7.352121740366834</v>
      </c>
      <c r="I27">
        <f t="shared" si="1"/>
        <v>0</v>
      </c>
      <c r="J27">
        <v>0</v>
      </c>
      <c r="K27" s="34">
        <v>0</v>
      </c>
      <c r="L27" s="34">
        <f t="shared" si="3"/>
        <v>0</v>
      </c>
      <c r="M27" s="34">
        <f t="shared" si="2"/>
        <v>0</v>
      </c>
      <c r="N27" t="e">
        <f>A27-#REF!</f>
        <v>#REF!</v>
      </c>
    </row>
    <row r="28" spans="1:14" x14ac:dyDescent="0.25">
      <c r="A28" s="12">
        <v>245</v>
      </c>
      <c r="B28" s="12">
        <v>32</v>
      </c>
      <c r="C28" s="12">
        <v>4</v>
      </c>
      <c r="D28" s="13">
        <v>1</v>
      </c>
      <c r="E28" s="12" t="s">
        <v>450</v>
      </c>
      <c r="F28" s="25">
        <v>92.017476572455152</v>
      </c>
      <c r="G28" s="14">
        <v>608</v>
      </c>
      <c r="H28" s="30">
        <f t="shared" si="0"/>
        <v>6.6074404846481185</v>
      </c>
      <c r="I28">
        <f t="shared" si="1"/>
        <v>1</v>
      </c>
      <c r="J28">
        <v>0</v>
      </c>
      <c r="K28" s="34">
        <v>0</v>
      </c>
      <c r="L28" s="34">
        <f t="shared" si="3"/>
        <v>182400</v>
      </c>
      <c r="M28" s="34">
        <f t="shared" si="2"/>
        <v>180285.84</v>
      </c>
      <c r="N28" t="e">
        <f>A28-#REF!</f>
        <v>#REF!</v>
      </c>
    </row>
    <row r="29" spans="1:14" x14ac:dyDescent="0.25">
      <c r="A29" s="12">
        <v>280</v>
      </c>
      <c r="B29" s="12">
        <v>56</v>
      </c>
      <c r="C29" s="12">
        <v>5</v>
      </c>
      <c r="D29" s="13">
        <v>1</v>
      </c>
      <c r="E29" s="12" t="s">
        <v>451</v>
      </c>
      <c r="F29" s="25">
        <v>160.09079096075348</v>
      </c>
      <c r="G29" s="14">
        <v>2997</v>
      </c>
      <c r="H29" s="30">
        <f t="shared" si="0"/>
        <v>18.720627101747031</v>
      </c>
      <c r="I29">
        <f t="shared" si="1"/>
        <v>0</v>
      </c>
      <c r="J29">
        <v>0</v>
      </c>
      <c r="K29" s="34">
        <v>0</v>
      </c>
      <c r="L29" s="34">
        <f t="shared" si="3"/>
        <v>0</v>
      </c>
      <c r="M29" s="34">
        <f t="shared" si="2"/>
        <v>0</v>
      </c>
      <c r="N29" t="e">
        <f>A29-#REF!</f>
        <v>#REF!</v>
      </c>
    </row>
    <row r="30" spans="1:14" x14ac:dyDescent="0.25">
      <c r="A30" s="12">
        <v>287</v>
      </c>
      <c r="B30" s="12">
        <v>25</v>
      </c>
      <c r="C30" s="12">
        <v>3</v>
      </c>
      <c r="D30" s="13">
        <v>1</v>
      </c>
      <c r="E30" s="12" t="s">
        <v>452</v>
      </c>
      <c r="F30" s="25">
        <v>67.57851614682771</v>
      </c>
      <c r="G30" s="14">
        <v>442</v>
      </c>
      <c r="H30" s="30">
        <f t="shared" si="0"/>
        <v>6.5405401775864309</v>
      </c>
      <c r="I30">
        <f t="shared" si="1"/>
        <v>1</v>
      </c>
      <c r="J30">
        <v>0</v>
      </c>
      <c r="K30" s="34">
        <v>0</v>
      </c>
      <c r="L30" s="34">
        <f t="shared" si="3"/>
        <v>132600</v>
      </c>
      <c r="M30" s="34">
        <f t="shared" si="2"/>
        <v>131063.06</v>
      </c>
      <c r="N30" t="e">
        <f>A30-#REF!</f>
        <v>#REF!</v>
      </c>
    </row>
    <row r="31" spans="1:14" x14ac:dyDescent="0.25">
      <c r="A31" s="12">
        <v>308</v>
      </c>
      <c r="B31" s="12">
        <v>3</v>
      </c>
      <c r="C31" s="12">
        <v>11</v>
      </c>
      <c r="D31" s="13">
        <v>1</v>
      </c>
      <c r="E31" s="12" t="s">
        <v>453</v>
      </c>
      <c r="F31" s="25">
        <v>180.66722160711555</v>
      </c>
      <c r="G31" s="14">
        <v>1437</v>
      </c>
      <c r="H31" s="30">
        <f t="shared" si="0"/>
        <v>7.9538501074917951</v>
      </c>
      <c r="I31">
        <f t="shared" si="1"/>
        <v>0</v>
      </c>
      <c r="J31">
        <v>0</v>
      </c>
      <c r="K31" s="34">
        <v>0</v>
      </c>
      <c r="L31" s="34">
        <f t="shared" si="3"/>
        <v>0</v>
      </c>
      <c r="M31" s="34">
        <f t="shared" si="2"/>
        <v>0</v>
      </c>
      <c r="N31" t="e">
        <f>A31-#REF!</f>
        <v>#REF!</v>
      </c>
    </row>
    <row r="32" spans="1:14" x14ac:dyDescent="0.25">
      <c r="A32" s="12">
        <v>315</v>
      </c>
      <c r="B32" s="12">
        <v>4</v>
      </c>
      <c r="C32" s="12">
        <v>12</v>
      </c>
      <c r="D32" s="13">
        <v>1</v>
      </c>
      <c r="E32" s="12" t="s">
        <v>454</v>
      </c>
      <c r="F32" s="25">
        <v>157.07516736303413</v>
      </c>
      <c r="G32" s="14">
        <v>403</v>
      </c>
      <c r="H32" s="30">
        <f t="shared" si="0"/>
        <v>2.5656506166158097</v>
      </c>
      <c r="I32">
        <f t="shared" si="1"/>
        <v>1</v>
      </c>
      <c r="J32">
        <v>0</v>
      </c>
      <c r="K32" s="34">
        <v>0</v>
      </c>
      <c r="L32" s="34">
        <f t="shared" si="3"/>
        <v>120900</v>
      </c>
      <c r="M32" s="34">
        <f t="shared" si="2"/>
        <v>119498.67</v>
      </c>
      <c r="N32" t="e">
        <f>A32-#REF!</f>
        <v>#REF!</v>
      </c>
    </row>
    <row r="33" spans="1:14" x14ac:dyDescent="0.25">
      <c r="A33" s="12">
        <v>336</v>
      </c>
      <c r="B33" s="12">
        <v>14</v>
      </c>
      <c r="C33" s="12">
        <v>6</v>
      </c>
      <c r="D33" s="13">
        <v>1</v>
      </c>
      <c r="E33" s="12" t="s">
        <v>455</v>
      </c>
      <c r="F33" s="25">
        <v>117.13395523908218</v>
      </c>
      <c r="G33" s="14">
        <v>3535</v>
      </c>
      <c r="H33" s="30">
        <f t="shared" si="0"/>
        <v>30.179122636000034</v>
      </c>
      <c r="I33">
        <f t="shared" si="1"/>
        <v>0</v>
      </c>
      <c r="J33">
        <v>0</v>
      </c>
      <c r="K33" s="34">
        <v>0</v>
      </c>
      <c r="L33" s="34">
        <f t="shared" si="3"/>
        <v>0</v>
      </c>
      <c r="M33" s="34">
        <f t="shared" si="2"/>
        <v>0</v>
      </c>
      <c r="N33" t="e">
        <f>A33-#REF!</f>
        <v>#REF!</v>
      </c>
    </row>
    <row r="34" spans="1:14" x14ac:dyDescent="0.25">
      <c r="A34" s="12">
        <v>350</v>
      </c>
      <c r="B34" s="12">
        <v>13</v>
      </c>
      <c r="C34" s="12">
        <v>2</v>
      </c>
      <c r="D34" s="13">
        <v>1</v>
      </c>
      <c r="E34" s="12" t="s">
        <v>456</v>
      </c>
      <c r="F34" s="25">
        <v>72.363567177658737</v>
      </c>
      <c r="G34" s="14">
        <v>987</v>
      </c>
      <c r="H34" s="30">
        <f t="shared" si="0"/>
        <v>13.639460276700161</v>
      </c>
      <c r="I34">
        <f t="shared" si="1"/>
        <v>0</v>
      </c>
      <c r="J34">
        <v>0</v>
      </c>
      <c r="K34" s="34">
        <v>0</v>
      </c>
      <c r="L34" s="34">
        <f t="shared" si="3"/>
        <v>0</v>
      </c>
      <c r="M34" s="34">
        <f t="shared" si="2"/>
        <v>0</v>
      </c>
      <c r="N34" t="e">
        <f>A34-#REF!</f>
        <v>#REF!</v>
      </c>
    </row>
    <row r="35" spans="1:14" x14ac:dyDescent="0.25">
      <c r="A35" s="12">
        <v>364</v>
      </c>
      <c r="B35" s="12">
        <v>33</v>
      </c>
      <c r="C35" s="12">
        <v>3</v>
      </c>
      <c r="D35" s="13">
        <v>1</v>
      </c>
      <c r="E35" s="12" t="s">
        <v>457</v>
      </c>
      <c r="F35" s="25">
        <v>101.85794302138851</v>
      </c>
      <c r="G35" s="14">
        <v>365</v>
      </c>
      <c r="H35" s="30">
        <f t="shared" si="0"/>
        <v>3.5834220599109874</v>
      </c>
      <c r="I35">
        <f t="shared" si="1"/>
        <v>1</v>
      </c>
      <c r="J35">
        <v>0</v>
      </c>
      <c r="K35" s="34">
        <v>0</v>
      </c>
      <c r="L35" s="34">
        <f t="shared" si="3"/>
        <v>109500</v>
      </c>
      <c r="M35" s="34">
        <f t="shared" si="2"/>
        <v>108230.81</v>
      </c>
      <c r="N35" t="e">
        <f>A35-#REF!</f>
        <v>#REF!</v>
      </c>
    </row>
    <row r="36" spans="1:14" x14ac:dyDescent="0.25">
      <c r="A36" s="12">
        <v>413</v>
      </c>
      <c r="B36" s="12">
        <v>53</v>
      </c>
      <c r="C36" s="12">
        <v>2</v>
      </c>
      <c r="D36" s="13">
        <v>1</v>
      </c>
      <c r="E36" s="12" t="s">
        <v>458</v>
      </c>
      <c r="F36" s="25">
        <v>16.721677161137425</v>
      </c>
      <c r="G36" s="14">
        <v>7428</v>
      </c>
      <c r="H36" s="30">
        <f t="shared" si="0"/>
        <v>444.21381470414298</v>
      </c>
      <c r="I36">
        <f t="shared" si="1"/>
        <v>0</v>
      </c>
      <c r="J36">
        <v>0</v>
      </c>
      <c r="K36" s="34">
        <v>0</v>
      </c>
      <c r="L36" s="34">
        <f t="shared" si="3"/>
        <v>0</v>
      </c>
      <c r="M36" s="34">
        <f t="shared" si="2"/>
        <v>0</v>
      </c>
      <c r="N36" t="e">
        <f>A36-#REF!</f>
        <v>#REF!</v>
      </c>
    </row>
    <row r="37" spans="1:14" x14ac:dyDescent="0.25">
      <c r="A37" s="12">
        <v>422</v>
      </c>
      <c r="B37" s="12">
        <v>53</v>
      </c>
      <c r="C37" s="12">
        <v>2</v>
      </c>
      <c r="D37" s="13">
        <v>1</v>
      </c>
      <c r="E37" s="12" t="s">
        <v>459</v>
      </c>
      <c r="F37" s="25">
        <v>31.518577195878891</v>
      </c>
      <c r="G37" s="14">
        <v>1225</v>
      </c>
      <c r="H37" s="30">
        <f t="shared" si="0"/>
        <v>38.865967597045305</v>
      </c>
      <c r="I37">
        <f t="shared" si="1"/>
        <v>0</v>
      </c>
      <c r="J37">
        <v>0</v>
      </c>
      <c r="K37" s="34">
        <v>0</v>
      </c>
      <c r="L37" s="34">
        <f t="shared" si="3"/>
        <v>0</v>
      </c>
      <c r="M37" s="34">
        <f t="shared" si="2"/>
        <v>0</v>
      </c>
      <c r="N37" t="e">
        <f>A37-#REF!</f>
        <v>#REF!</v>
      </c>
    </row>
    <row r="38" spans="1:14" x14ac:dyDescent="0.25">
      <c r="A38" s="12">
        <v>427</v>
      </c>
      <c r="B38" s="12">
        <v>33</v>
      </c>
      <c r="C38" s="12">
        <v>3</v>
      </c>
      <c r="D38" s="13">
        <v>1</v>
      </c>
      <c r="E38" s="12" t="s">
        <v>460</v>
      </c>
      <c r="F38" s="25">
        <v>32.306965397469021</v>
      </c>
      <c r="G38" s="14">
        <v>241</v>
      </c>
      <c r="H38" s="30">
        <f t="shared" si="0"/>
        <v>7.4596916496180823</v>
      </c>
      <c r="I38">
        <f t="shared" si="1"/>
        <v>1</v>
      </c>
      <c r="J38">
        <v>0</v>
      </c>
      <c r="K38" s="34">
        <v>0</v>
      </c>
      <c r="L38" s="34">
        <f t="shared" si="3"/>
        <v>72300</v>
      </c>
      <c r="M38" s="34">
        <f t="shared" si="2"/>
        <v>71461.98</v>
      </c>
      <c r="N38" t="e">
        <f>A38-#REF!</f>
        <v>#REF!</v>
      </c>
    </row>
    <row r="39" spans="1:14" x14ac:dyDescent="0.25">
      <c r="A39" s="12">
        <v>434</v>
      </c>
      <c r="B39" s="12">
        <v>24</v>
      </c>
      <c r="C39" s="12">
        <v>6</v>
      </c>
      <c r="D39" s="13">
        <v>1</v>
      </c>
      <c r="E39" s="12" t="s">
        <v>461</v>
      </c>
      <c r="F39" s="25">
        <v>206.76706436015147</v>
      </c>
      <c r="G39" s="14">
        <v>1625</v>
      </c>
      <c r="H39" s="30">
        <f t="shared" si="0"/>
        <v>7.8590853191663976</v>
      </c>
      <c r="I39">
        <f t="shared" si="1"/>
        <v>0</v>
      </c>
      <c r="J39">
        <v>0</v>
      </c>
      <c r="K39" s="34">
        <v>0</v>
      </c>
      <c r="L39" s="34">
        <f t="shared" si="3"/>
        <v>0</v>
      </c>
      <c r="M39" s="34">
        <f t="shared" si="2"/>
        <v>0</v>
      </c>
      <c r="N39" t="e">
        <f>A39-#REF!</f>
        <v>#REF!</v>
      </c>
    </row>
    <row r="40" spans="1:14" x14ac:dyDescent="0.25">
      <c r="A40" s="12">
        <v>441</v>
      </c>
      <c r="B40" s="12">
        <v>65</v>
      </c>
      <c r="C40" s="12">
        <v>11</v>
      </c>
      <c r="D40" s="13">
        <v>1</v>
      </c>
      <c r="E40" s="12" t="s">
        <v>462</v>
      </c>
      <c r="F40" s="25">
        <v>194.79435356242578</v>
      </c>
      <c r="G40" s="14">
        <v>227</v>
      </c>
      <c r="H40" s="30">
        <f t="shared" si="0"/>
        <v>1.1653315193617932</v>
      </c>
      <c r="I40">
        <f t="shared" si="1"/>
        <v>1</v>
      </c>
      <c r="J40">
        <v>0</v>
      </c>
      <c r="K40" s="34">
        <v>0</v>
      </c>
      <c r="L40" s="34">
        <f t="shared" si="3"/>
        <v>68100</v>
      </c>
      <c r="M40" s="34">
        <f t="shared" si="2"/>
        <v>67310.67</v>
      </c>
      <c r="N40" t="e">
        <f>A40-#REF!</f>
        <v>#REF!</v>
      </c>
    </row>
    <row r="41" spans="1:14" x14ac:dyDescent="0.25">
      <c r="A41" s="12">
        <v>469</v>
      </c>
      <c r="B41" s="12">
        <v>13</v>
      </c>
      <c r="C41" s="12">
        <v>2</v>
      </c>
      <c r="D41" s="13">
        <v>1</v>
      </c>
      <c r="E41" s="12" t="s">
        <v>463</v>
      </c>
      <c r="F41" s="25">
        <v>104.52670546689792</v>
      </c>
      <c r="G41" s="14">
        <v>779</v>
      </c>
      <c r="H41" s="30">
        <f t="shared" si="0"/>
        <v>7.4526408970834526</v>
      </c>
      <c r="I41">
        <f t="shared" si="1"/>
        <v>0</v>
      </c>
      <c r="J41">
        <v>0</v>
      </c>
      <c r="K41" s="34">
        <v>0</v>
      </c>
      <c r="L41" s="34">
        <f t="shared" si="3"/>
        <v>0</v>
      </c>
      <c r="M41" s="34">
        <f t="shared" si="2"/>
        <v>0</v>
      </c>
      <c r="N41" t="e">
        <f>A41-#REF!</f>
        <v>#REF!</v>
      </c>
    </row>
    <row r="42" spans="1:14" x14ac:dyDescent="0.25">
      <c r="A42" s="12">
        <v>476</v>
      </c>
      <c r="B42" s="12">
        <v>27</v>
      </c>
      <c r="C42" s="12">
        <v>4</v>
      </c>
      <c r="D42" s="13">
        <v>1</v>
      </c>
      <c r="E42" s="12" t="s">
        <v>464</v>
      </c>
      <c r="F42" s="25">
        <v>462.22322036532211</v>
      </c>
      <c r="G42" s="14">
        <v>1758</v>
      </c>
      <c r="H42" s="30">
        <f t="shared" si="0"/>
        <v>3.8033571714777756</v>
      </c>
      <c r="I42">
        <f t="shared" si="1"/>
        <v>0</v>
      </c>
      <c r="J42">
        <v>0</v>
      </c>
      <c r="K42" s="34">
        <v>0</v>
      </c>
      <c r="L42" s="34">
        <f t="shared" si="3"/>
        <v>0</v>
      </c>
      <c r="M42" s="34">
        <f t="shared" si="2"/>
        <v>0</v>
      </c>
      <c r="N42" t="e">
        <f>A42-#REF!</f>
        <v>#REF!</v>
      </c>
    </row>
    <row r="43" spans="1:14" x14ac:dyDescent="0.25">
      <c r="A43" s="12">
        <v>485</v>
      </c>
      <c r="B43" s="12">
        <v>61</v>
      </c>
      <c r="C43" s="12">
        <v>4</v>
      </c>
      <c r="D43" s="13">
        <v>1</v>
      </c>
      <c r="E43" s="12" t="s">
        <v>465</v>
      </c>
      <c r="F43" s="26">
        <v>178.12675141693322</v>
      </c>
      <c r="G43" s="14">
        <v>618</v>
      </c>
      <c r="H43" s="30">
        <f t="shared" si="0"/>
        <v>3.4694395708900312</v>
      </c>
      <c r="I43">
        <f t="shared" si="1"/>
        <v>1</v>
      </c>
      <c r="J43">
        <v>0</v>
      </c>
      <c r="K43" s="34">
        <v>0</v>
      </c>
      <c r="L43" s="34">
        <f t="shared" si="3"/>
        <v>185400</v>
      </c>
      <c r="M43" s="34">
        <f t="shared" si="2"/>
        <v>183251.06</v>
      </c>
      <c r="N43" t="e">
        <f>A43-#REF!</f>
        <v>#REF!</v>
      </c>
    </row>
    <row r="44" spans="1:14" x14ac:dyDescent="0.25">
      <c r="A44" s="12">
        <v>490</v>
      </c>
      <c r="B44" s="12">
        <v>33</v>
      </c>
      <c r="C44" s="12">
        <v>3</v>
      </c>
      <c r="D44" s="13">
        <v>1</v>
      </c>
      <c r="E44" s="12" t="s">
        <v>466</v>
      </c>
      <c r="F44" s="25">
        <v>112.7608486781985</v>
      </c>
      <c r="G44" s="14">
        <v>468</v>
      </c>
      <c r="H44" s="30">
        <f t="shared" si="0"/>
        <v>4.1503767086357914</v>
      </c>
      <c r="I44">
        <f t="shared" si="1"/>
        <v>1</v>
      </c>
      <c r="J44">
        <v>0</v>
      </c>
      <c r="K44" s="34">
        <v>0</v>
      </c>
      <c r="L44" s="34">
        <f t="shared" si="3"/>
        <v>140400</v>
      </c>
      <c r="M44" s="34">
        <f t="shared" si="2"/>
        <v>138772.65</v>
      </c>
      <c r="N44" t="e">
        <f>A44-#REF!</f>
        <v>#REF!</v>
      </c>
    </row>
    <row r="45" spans="1:14" x14ac:dyDescent="0.25">
      <c r="A45" s="12">
        <v>497</v>
      </c>
      <c r="B45" s="12">
        <v>9</v>
      </c>
      <c r="C45" s="12">
        <v>10</v>
      </c>
      <c r="D45" s="13">
        <v>1</v>
      </c>
      <c r="E45" s="12" t="s">
        <v>467</v>
      </c>
      <c r="F45" s="25">
        <v>166.70133261394648</v>
      </c>
      <c r="G45" s="14">
        <v>1268</v>
      </c>
      <c r="H45" s="30">
        <f t="shared" si="0"/>
        <v>7.6064178979089769</v>
      </c>
      <c r="I45">
        <f t="shared" si="1"/>
        <v>0</v>
      </c>
      <c r="J45">
        <v>0</v>
      </c>
      <c r="K45" s="34">
        <v>0</v>
      </c>
      <c r="L45" s="34">
        <f t="shared" si="3"/>
        <v>0</v>
      </c>
      <c r="M45" s="34">
        <f t="shared" si="2"/>
        <v>0</v>
      </c>
      <c r="N45" t="e">
        <f>A45-#REF!</f>
        <v>#REF!</v>
      </c>
    </row>
    <row r="46" spans="1:14" x14ac:dyDescent="0.25">
      <c r="A46" s="12">
        <v>602</v>
      </c>
      <c r="B46" s="12">
        <v>58</v>
      </c>
      <c r="C46" s="12">
        <v>8</v>
      </c>
      <c r="D46" s="13">
        <v>1</v>
      </c>
      <c r="E46" s="12" t="s">
        <v>468</v>
      </c>
      <c r="F46" s="25">
        <v>152.05329634633827</v>
      </c>
      <c r="G46" s="14">
        <v>845</v>
      </c>
      <c r="H46" s="30">
        <f t="shared" si="0"/>
        <v>5.5572619621169377</v>
      </c>
      <c r="I46">
        <f t="shared" si="1"/>
        <v>0</v>
      </c>
      <c r="J46">
        <v>0</v>
      </c>
      <c r="K46" s="34">
        <v>0</v>
      </c>
      <c r="L46" s="34">
        <f t="shared" si="3"/>
        <v>0</v>
      </c>
      <c r="M46" s="34">
        <f t="shared" si="2"/>
        <v>0</v>
      </c>
      <c r="N46" t="e">
        <f>A46-#REF!</f>
        <v>#REF!</v>
      </c>
    </row>
    <row r="47" spans="1:14" x14ac:dyDescent="0.25">
      <c r="A47" s="12">
        <v>609</v>
      </c>
      <c r="B47" s="12">
        <v>22</v>
      </c>
      <c r="C47" s="12">
        <v>3</v>
      </c>
      <c r="D47" s="13">
        <v>1</v>
      </c>
      <c r="E47" s="12" t="s">
        <v>469</v>
      </c>
      <c r="F47" s="25">
        <v>175.52008901597614</v>
      </c>
      <c r="G47" s="14">
        <v>842</v>
      </c>
      <c r="H47" s="30">
        <f t="shared" si="0"/>
        <v>4.7971716782992271</v>
      </c>
      <c r="I47">
        <f t="shared" si="1"/>
        <v>0</v>
      </c>
      <c r="J47">
        <v>0</v>
      </c>
      <c r="K47" s="34">
        <v>0</v>
      </c>
      <c r="L47" s="34">
        <f t="shared" si="3"/>
        <v>0</v>
      </c>
      <c r="M47" s="34">
        <f t="shared" si="2"/>
        <v>0</v>
      </c>
      <c r="N47" t="e">
        <f>A47-#REF!</f>
        <v>#REF!</v>
      </c>
    </row>
    <row r="48" spans="1:14" x14ac:dyDescent="0.25">
      <c r="A48" s="12">
        <v>616</v>
      </c>
      <c r="B48" s="12">
        <v>63</v>
      </c>
      <c r="C48" s="12">
        <v>9</v>
      </c>
      <c r="D48" s="13">
        <v>3</v>
      </c>
      <c r="E48" s="12" t="s">
        <v>470</v>
      </c>
      <c r="F48" s="25">
        <v>265.7</v>
      </c>
      <c r="G48" s="14">
        <v>148</v>
      </c>
      <c r="H48" s="30">
        <f t="shared" si="0"/>
        <v>0.55701919458035376</v>
      </c>
      <c r="I48">
        <f t="shared" si="1"/>
        <v>1</v>
      </c>
      <c r="J48">
        <v>0</v>
      </c>
      <c r="K48" s="34">
        <v>0</v>
      </c>
      <c r="L48" s="34">
        <f t="shared" si="3"/>
        <v>44400</v>
      </c>
      <c r="M48" s="34">
        <f t="shared" si="2"/>
        <v>43885.37</v>
      </c>
      <c r="N48" t="e">
        <f>A48-#REF!</f>
        <v>#REF!</v>
      </c>
    </row>
    <row r="49" spans="1:14" x14ac:dyDescent="0.25">
      <c r="A49" s="12">
        <v>623</v>
      </c>
      <c r="B49" s="12">
        <v>58</v>
      </c>
      <c r="C49" s="12">
        <v>8</v>
      </c>
      <c r="D49" s="13">
        <v>1</v>
      </c>
      <c r="E49" s="12" t="s">
        <v>471</v>
      </c>
      <c r="F49" s="25">
        <v>132.44433995569477</v>
      </c>
      <c r="G49" s="14">
        <v>418</v>
      </c>
      <c r="H49" s="30">
        <f t="shared" si="0"/>
        <v>3.1560427583377981</v>
      </c>
      <c r="I49">
        <f t="shared" si="1"/>
        <v>1</v>
      </c>
      <c r="J49">
        <v>0</v>
      </c>
      <c r="K49" s="34">
        <v>0</v>
      </c>
      <c r="L49" s="34">
        <f t="shared" si="3"/>
        <v>125400</v>
      </c>
      <c r="M49" s="34">
        <f t="shared" si="2"/>
        <v>123946.51</v>
      </c>
      <c r="N49" t="e">
        <f>A49-#REF!</f>
        <v>#REF!</v>
      </c>
    </row>
    <row r="50" spans="1:14" x14ac:dyDescent="0.25">
      <c r="A50" s="12">
        <v>637</v>
      </c>
      <c r="B50" s="12">
        <v>17</v>
      </c>
      <c r="C50" s="12">
        <v>11</v>
      </c>
      <c r="D50" s="13">
        <v>1</v>
      </c>
      <c r="E50" s="12" t="s">
        <v>472</v>
      </c>
      <c r="F50" s="25">
        <v>159.64436540927991</v>
      </c>
      <c r="G50" s="14">
        <v>742</v>
      </c>
      <c r="H50" s="30">
        <f t="shared" si="0"/>
        <v>4.6478308087963907</v>
      </c>
      <c r="I50">
        <f t="shared" si="1"/>
        <v>1</v>
      </c>
      <c r="J50">
        <v>0</v>
      </c>
      <c r="K50" s="34">
        <v>0</v>
      </c>
      <c r="L50" s="34">
        <f t="shared" si="3"/>
        <v>222600</v>
      </c>
      <c r="M50" s="34">
        <f t="shared" si="2"/>
        <v>220019.89</v>
      </c>
      <c r="N50" t="e">
        <f>A50-#REF!</f>
        <v>#REF!</v>
      </c>
    </row>
    <row r="51" spans="1:14" x14ac:dyDescent="0.25">
      <c r="A51" s="12">
        <v>657</v>
      </c>
      <c r="B51" s="12">
        <v>30</v>
      </c>
      <c r="C51" s="12">
        <v>2</v>
      </c>
      <c r="D51" s="13">
        <v>3</v>
      </c>
      <c r="E51" s="12" t="s">
        <v>473</v>
      </c>
      <c r="F51" s="25">
        <v>33.700000000000003</v>
      </c>
      <c r="G51" s="14">
        <v>96</v>
      </c>
      <c r="H51" s="30">
        <f t="shared" si="0"/>
        <v>2.8486646884272995</v>
      </c>
      <c r="I51">
        <f t="shared" si="1"/>
        <v>1</v>
      </c>
      <c r="J51">
        <v>0</v>
      </c>
      <c r="K51" s="34">
        <v>0</v>
      </c>
      <c r="L51" s="34">
        <f t="shared" si="3"/>
        <v>28800</v>
      </c>
      <c r="M51" s="34">
        <f t="shared" si="2"/>
        <v>28466.18</v>
      </c>
      <c r="N51" t="e">
        <f>A51-#REF!</f>
        <v>#REF!</v>
      </c>
    </row>
    <row r="52" spans="1:14" x14ac:dyDescent="0.25">
      <c r="A52" s="12">
        <v>658</v>
      </c>
      <c r="B52" s="12">
        <v>8</v>
      </c>
      <c r="C52" s="12">
        <v>7</v>
      </c>
      <c r="D52" s="13">
        <v>1</v>
      </c>
      <c r="E52" s="12" t="s">
        <v>474</v>
      </c>
      <c r="F52" s="25">
        <v>62.846641459253874</v>
      </c>
      <c r="G52" s="14">
        <v>908</v>
      </c>
      <c r="H52" s="30">
        <f t="shared" si="0"/>
        <v>14.447868317493063</v>
      </c>
      <c r="I52">
        <f t="shared" si="1"/>
        <v>0</v>
      </c>
      <c r="J52">
        <v>0</v>
      </c>
      <c r="K52" s="34">
        <v>0</v>
      </c>
      <c r="L52" s="34">
        <f t="shared" si="3"/>
        <v>0</v>
      </c>
      <c r="M52" s="34">
        <f t="shared" si="2"/>
        <v>0</v>
      </c>
      <c r="N52" t="e">
        <f>A52-#REF!</f>
        <v>#REF!</v>
      </c>
    </row>
    <row r="53" spans="1:14" x14ac:dyDescent="0.25">
      <c r="A53" s="12">
        <v>665</v>
      </c>
      <c r="B53" s="12">
        <v>30</v>
      </c>
      <c r="C53" s="12">
        <v>2</v>
      </c>
      <c r="D53" s="13">
        <v>3</v>
      </c>
      <c r="E53" s="12" t="s">
        <v>475</v>
      </c>
      <c r="F53" s="25">
        <v>32.659999999999997</v>
      </c>
      <c r="G53" s="14">
        <v>661</v>
      </c>
      <c r="H53" s="30">
        <f t="shared" si="0"/>
        <v>20.23882424984691</v>
      </c>
      <c r="I53">
        <f t="shared" si="1"/>
        <v>0</v>
      </c>
      <c r="J53">
        <v>0</v>
      </c>
      <c r="K53" s="34">
        <v>0</v>
      </c>
      <c r="L53" s="34">
        <f t="shared" si="3"/>
        <v>0</v>
      </c>
      <c r="M53" s="34">
        <f t="shared" si="2"/>
        <v>0</v>
      </c>
      <c r="N53" t="e">
        <f>A53-#REF!</f>
        <v>#REF!</v>
      </c>
    </row>
    <row r="54" spans="1:14" x14ac:dyDescent="0.25">
      <c r="A54" s="12">
        <v>700</v>
      </c>
      <c r="B54" s="12">
        <v>23</v>
      </c>
      <c r="C54" s="12">
        <v>2</v>
      </c>
      <c r="D54" s="13">
        <v>1</v>
      </c>
      <c r="E54" s="12" t="s">
        <v>476</v>
      </c>
      <c r="F54" s="25">
        <v>101.27748297771264</v>
      </c>
      <c r="G54" s="14">
        <v>1056</v>
      </c>
      <c r="H54" s="30">
        <f t="shared" si="0"/>
        <v>10.42679941238652</v>
      </c>
      <c r="I54">
        <f t="shared" si="1"/>
        <v>0</v>
      </c>
      <c r="J54">
        <v>0</v>
      </c>
      <c r="K54" s="34">
        <v>0</v>
      </c>
      <c r="L54" s="34">
        <f t="shared" si="3"/>
        <v>0</v>
      </c>
      <c r="M54" s="34">
        <f t="shared" si="2"/>
        <v>0</v>
      </c>
      <c r="N54" t="e">
        <f>A54-#REF!</f>
        <v>#REF!</v>
      </c>
    </row>
    <row r="55" spans="1:14" x14ac:dyDescent="0.25">
      <c r="A55" s="12">
        <v>714</v>
      </c>
      <c r="B55" s="12">
        <v>67</v>
      </c>
      <c r="C55" s="12">
        <v>1</v>
      </c>
      <c r="D55" s="13">
        <v>1</v>
      </c>
      <c r="E55" s="12" t="s">
        <v>477</v>
      </c>
      <c r="F55" s="25">
        <v>32.367478627279354</v>
      </c>
      <c r="G55" s="14">
        <v>6820</v>
      </c>
      <c r="H55" s="30">
        <f t="shared" si="0"/>
        <v>210.70532179952056</v>
      </c>
      <c r="I55">
        <f t="shared" si="1"/>
        <v>0</v>
      </c>
      <c r="J55">
        <v>0</v>
      </c>
      <c r="K55" s="34">
        <v>0</v>
      </c>
      <c r="L55" s="34">
        <f t="shared" si="3"/>
        <v>0</v>
      </c>
      <c r="M55" s="34">
        <f t="shared" si="2"/>
        <v>0</v>
      </c>
      <c r="N55" t="e">
        <f>A55-#REF!</f>
        <v>#REF!</v>
      </c>
    </row>
    <row r="56" spans="1:14" x14ac:dyDescent="0.25">
      <c r="A56" s="12">
        <v>721</v>
      </c>
      <c r="B56" s="12">
        <v>40</v>
      </c>
      <c r="C56" s="12">
        <v>1</v>
      </c>
      <c r="D56" s="13">
        <v>1</v>
      </c>
      <c r="E56" s="12" t="s">
        <v>478</v>
      </c>
      <c r="F56" s="25">
        <v>4.4006273441846062</v>
      </c>
      <c r="G56" s="14">
        <v>1686</v>
      </c>
      <c r="H56" s="30">
        <f t="shared" si="0"/>
        <v>383.1271925872195</v>
      </c>
      <c r="I56">
        <f t="shared" si="1"/>
        <v>0</v>
      </c>
      <c r="J56">
        <v>0</v>
      </c>
      <c r="K56" s="34">
        <v>0</v>
      </c>
      <c r="L56" s="34">
        <f t="shared" si="3"/>
        <v>0</v>
      </c>
      <c r="M56" s="34">
        <f t="shared" si="2"/>
        <v>0</v>
      </c>
      <c r="N56" t="e">
        <f>A56-#REF!</f>
        <v>#REF!</v>
      </c>
    </row>
    <row r="57" spans="1:14" x14ac:dyDescent="0.25">
      <c r="A57" s="12">
        <v>735</v>
      </c>
      <c r="B57" s="12">
        <v>54</v>
      </c>
      <c r="C57" s="12">
        <v>10</v>
      </c>
      <c r="D57" s="13">
        <v>1</v>
      </c>
      <c r="E57" s="12" t="s">
        <v>479</v>
      </c>
      <c r="F57" s="25">
        <v>270.91445449287795</v>
      </c>
      <c r="G57" s="14">
        <v>500</v>
      </c>
      <c r="H57" s="30">
        <f t="shared" si="0"/>
        <v>1.8456010438274508</v>
      </c>
      <c r="I57">
        <f t="shared" si="1"/>
        <v>1</v>
      </c>
      <c r="J57">
        <v>0</v>
      </c>
      <c r="K57" s="34">
        <v>0</v>
      </c>
      <c r="L57" s="34">
        <f t="shared" si="3"/>
        <v>150000</v>
      </c>
      <c r="M57" s="34">
        <f t="shared" si="2"/>
        <v>148261.38</v>
      </c>
      <c r="N57" t="e">
        <f>A57-#REF!</f>
        <v>#REF!</v>
      </c>
    </row>
    <row r="58" spans="1:14" x14ac:dyDescent="0.25">
      <c r="A58" s="12">
        <v>777</v>
      </c>
      <c r="B58" s="12">
        <v>51</v>
      </c>
      <c r="C58" s="12">
        <v>2</v>
      </c>
      <c r="D58" s="13">
        <v>1</v>
      </c>
      <c r="E58" s="12" t="s">
        <v>480</v>
      </c>
      <c r="F58" s="25">
        <v>100.19682194203602</v>
      </c>
      <c r="G58" s="14">
        <v>3280</v>
      </c>
      <c r="H58" s="30">
        <f t="shared" si="0"/>
        <v>32.735569216930692</v>
      </c>
      <c r="I58">
        <f t="shared" si="1"/>
        <v>0</v>
      </c>
      <c r="J58">
        <v>0</v>
      </c>
      <c r="K58" s="34">
        <v>0</v>
      </c>
      <c r="L58" s="34">
        <f t="shared" si="3"/>
        <v>0</v>
      </c>
      <c r="M58" s="34">
        <f t="shared" si="2"/>
        <v>0</v>
      </c>
      <c r="N58" t="e">
        <f>A58-#REF!</f>
        <v>#REF!</v>
      </c>
    </row>
    <row r="59" spans="1:14" x14ac:dyDescent="0.25">
      <c r="A59" s="12">
        <v>840</v>
      </c>
      <c r="B59" s="12">
        <v>2</v>
      </c>
      <c r="C59" s="12">
        <v>12</v>
      </c>
      <c r="D59" s="13">
        <v>1</v>
      </c>
      <c r="E59" s="12" t="s">
        <v>481</v>
      </c>
      <c r="F59" s="25">
        <v>231.21429073746287</v>
      </c>
      <c r="G59" s="14">
        <v>196</v>
      </c>
      <c r="H59" s="30">
        <f t="shared" si="0"/>
        <v>0.84769846783628233</v>
      </c>
      <c r="I59">
        <f t="shared" si="1"/>
        <v>1</v>
      </c>
      <c r="J59">
        <v>0</v>
      </c>
      <c r="K59" s="34">
        <v>0</v>
      </c>
      <c r="L59" s="34">
        <f t="shared" si="3"/>
        <v>58800</v>
      </c>
      <c r="M59" s="34">
        <f t="shared" si="2"/>
        <v>58118.46</v>
      </c>
      <c r="N59" t="e">
        <f>A59-#REF!</f>
        <v>#REF!</v>
      </c>
    </row>
    <row r="60" spans="1:14" x14ac:dyDescent="0.25">
      <c r="A60" s="12">
        <v>870</v>
      </c>
      <c r="B60" s="12">
        <v>9</v>
      </c>
      <c r="C60" s="12">
        <v>10</v>
      </c>
      <c r="D60" s="13">
        <v>1</v>
      </c>
      <c r="E60" s="12" t="s">
        <v>482</v>
      </c>
      <c r="F60" s="25">
        <v>151.78799813753579</v>
      </c>
      <c r="G60" s="14">
        <v>851</v>
      </c>
      <c r="H60" s="30">
        <f t="shared" si="0"/>
        <v>5.606503876735399</v>
      </c>
      <c r="I60">
        <f t="shared" si="1"/>
        <v>0</v>
      </c>
      <c r="J60">
        <v>0</v>
      </c>
      <c r="K60" s="34">
        <v>0</v>
      </c>
      <c r="L60" s="34">
        <f t="shared" si="3"/>
        <v>0</v>
      </c>
      <c r="M60" s="34">
        <f t="shared" si="2"/>
        <v>0</v>
      </c>
      <c r="N60" t="e">
        <f>A60-#REF!</f>
        <v>#REF!</v>
      </c>
    </row>
    <row r="61" spans="1:14" x14ac:dyDescent="0.25">
      <c r="A61" s="12">
        <v>882</v>
      </c>
      <c r="B61" s="12">
        <v>11</v>
      </c>
      <c r="C61" s="12">
        <v>5</v>
      </c>
      <c r="D61" s="13">
        <v>1</v>
      </c>
      <c r="E61" s="12" t="s">
        <v>483</v>
      </c>
      <c r="F61" s="25">
        <v>83.230428337131286</v>
      </c>
      <c r="G61" s="14">
        <v>386</v>
      </c>
      <c r="H61" s="30">
        <f t="shared" si="0"/>
        <v>4.6377269432818142</v>
      </c>
      <c r="I61">
        <f t="shared" si="1"/>
        <v>1</v>
      </c>
      <c r="J61">
        <v>0</v>
      </c>
      <c r="K61" s="34">
        <v>0</v>
      </c>
      <c r="L61" s="34">
        <f t="shared" si="3"/>
        <v>115800</v>
      </c>
      <c r="M61" s="34">
        <f t="shared" si="2"/>
        <v>114457.78</v>
      </c>
      <c r="N61" t="e">
        <f>A61-#REF!</f>
        <v>#REF!</v>
      </c>
    </row>
    <row r="62" spans="1:14" x14ac:dyDescent="0.25">
      <c r="A62" s="12">
        <v>896</v>
      </c>
      <c r="B62" s="12">
        <v>13</v>
      </c>
      <c r="C62" s="12">
        <v>2</v>
      </c>
      <c r="D62" s="13">
        <v>1</v>
      </c>
      <c r="E62" s="12" t="s">
        <v>484</v>
      </c>
      <c r="F62" s="25">
        <v>65.27705352004719</v>
      </c>
      <c r="G62" s="14">
        <v>864</v>
      </c>
      <c r="H62" s="30">
        <f t="shared" si="0"/>
        <v>13.235891533227026</v>
      </c>
      <c r="I62">
        <f t="shared" si="1"/>
        <v>0</v>
      </c>
      <c r="J62">
        <v>0</v>
      </c>
      <c r="K62" s="34">
        <v>0</v>
      </c>
      <c r="L62" s="34">
        <f t="shared" si="3"/>
        <v>0</v>
      </c>
      <c r="M62" s="34">
        <f t="shared" si="2"/>
        <v>0</v>
      </c>
      <c r="N62" t="e">
        <f>A62-#REF!</f>
        <v>#REF!</v>
      </c>
    </row>
    <row r="63" spans="1:14" x14ac:dyDescent="0.25">
      <c r="A63" s="12">
        <v>903</v>
      </c>
      <c r="B63" s="12">
        <v>3</v>
      </c>
      <c r="C63" s="12">
        <v>11</v>
      </c>
      <c r="D63" s="13">
        <v>1</v>
      </c>
      <c r="E63" s="12" t="s">
        <v>485</v>
      </c>
      <c r="F63" s="25">
        <v>68.859355154193764</v>
      </c>
      <c r="G63" s="14">
        <v>909</v>
      </c>
      <c r="H63" s="30">
        <f t="shared" si="0"/>
        <v>13.200820686811774</v>
      </c>
      <c r="I63">
        <f t="shared" si="1"/>
        <v>0</v>
      </c>
      <c r="J63">
        <v>0</v>
      </c>
      <c r="K63" s="34">
        <v>0</v>
      </c>
      <c r="L63" s="34">
        <f t="shared" si="3"/>
        <v>0</v>
      </c>
      <c r="M63" s="34">
        <f t="shared" si="2"/>
        <v>0</v>
      </c>
      <c r="N63" t="e">
        <f>A63-#REF!</f>
        <v>#REF!</v>
      </c>
    </row>
    <row r="64" spans="1:14" x14ac:dyDescent="0.25">
      <c r="A64" s="12">
        <v>910</v>
      </c>
      <c r="B64" s="12">
        <v>20</v>
      </c>
      <c r="C64" s="12">
        <v>6</v>
      </c>
      <c r="D64" s="13">
        <v>1</v>
      </c>
      <c r="E64" s="12" t="s">
        <v>486</v>
      </c>
      <c r="F64" s="25">
        <v>178.53901303356233</v>
      </c>
      <c r="G64" s="14">
        <v>1352</v>
      </c>
      <c r="H64" s="30">
        <f t="shared" si="0"/>
        <v>7.5725746268455438</v>
      </c>
      <c r="I64">
        <f t="shared" si="1"/>
        <v>0</v>
      </c>
      <c r="J64">
        <v>0</v>
      </c>
      <c r="K64" s="34">
        <v>0</v>
      </c>
      <c r="L64" s="34">
        <f t="shared" si="3"/>
        <v>0</v>
      </c>
      <c r="M64" s="34">
        <f t="shared" si="2"/>
        <v>0</v>
      </c>
      <c r="N64" t="e">
        <f>A64-#REF!</f>
        <v>#REF!</v>
      </c>
    </row>
    <row r="65" spans="1:14" x14ac:dyDescent="0.25">
      <c r="A65" s="12">
        <v>980</v>
      </c>
      <c r="B65" s="12">
        <v>41</v>
      </c>
      <c r="C65" s="12">
        <v>4</v>
      </c>
      <c r="D65" s="13">
        <v>1</v>
      </c>
      <c r="E65" s="12" t="s">
        <v>487</v>
      </c>
      <c r="F65" s="25">
        <v>118.0073714239294</v>
      </c>
      <c r="G65" s="14">
        <v>602</v>
      </c>
      <c r="H65" s="30">
        <f t="shared" si="0"/>
        <v>5.1013762338403135</v>
      </c>
      <c r="I65">
        <f t="shared" si="1"/>
        <v>1</v>
      </c>
      <c r="J65">
        <v>0</v>
      </c>
      <c r="K65" s="34">
        <v>0</v>
      </c>
      <c r="L65" s="34">
        <f t="shared" si="3"/>
        <v>180600</v>
      </c>
      <c r="M65" s="34">
        <f t="shared" si="2"/>
        <v>178506.7</v>
      </c>
      <c r="N65" t="e">
        <f>A65-#REF!</f>
        <v>#REF!</v>
      </c>
    </row>
    <row r="66" spans="1:14" x14ac:dyDescent="0.25">
      <c r="A66" s="12">
        <v>994</v>
      </c>
      <c r="B66" s="12">
        <v>22</v>
      </c>
      <c r="C66" s="12">
        <v>3</v>
      </c>
      <c r="D66" s="13">
        <v>1</v>
      </c>
      <c r="E66" s="12" t="s">
        <v>488</v>
      </c>
      <c r="F66" s="25">
        <v>99.959163200528351</v>
      </c>
      <c r="G66" s="14">
        <v>213</v>
      </c>
      <c r="H66" s="30">
        <f t="shared" si="0"/>
        <v>2.1308701791820739</v>
      </c>
      <c r="I66">
        <f t="shared" si="1"/>
        <v>1</v>
      </c>
      <c r="J66">
        <v>0</v>
      </c>
      <c r="K66" s="34">
        <v>0</v>
      </c>
      <c r="L66" s="34">
        <f t="shared" si="3"/>
        <v>63900</v>
      </c>
      <c r="M66" s="34">
        <f t="shared" si="2"/>
        <v>63159.35</v>
      </c>
      <c r="N66" t="e">
        <f>A66-#REF!</f>
        <v>#REF!</v>
      </c>
    </row>
    <row r="67" spans="1:14" x14ac:dyDescent="0.25">
      <c r="A67" s="12">
        <v>1015</v>
      </c>
      <c r="B67" s="12">
        <v>45</v>
      </c>
      <c r="C67" s="12">
        <v>1</v>
      </c>
      <c r="D67" s="13">
        <v>1</v>
      </c>
      <c r="E67" s="12" t="s">
        <v>489</v>
      </c>
      <c r="F67" s="25">
        <v>35.544042899287568</v>
      </c>
      <c r="G67" s="14">
        <v>2945</v>
      </c>
      <c r="H67" s="30">
        <f t="shared" si="0"/>
        <v>82.854952891670877</v>
      </c>
      <c r="I67">
        <f t="shared" si="1"/>
        <v>0</v>
      </c>
      <c r="J67">
        <v>0</v>
      </c>
      <c r="K67" s="34">
        <v>0</v>
      </c>
      <c r="L67" s="34">
        <f t="shared" si="3"/>
        <v>0</v>
      </c>
      <c r="M67" s="34">
        <f t="shared" si="2"/>
        <v>0</v>
      </c>
      <c r="N67" t="e">
        <f>A67-#REF!</f>
        <v>#REF!</v>
      </c>
    </row>
    <row r="68" spans="1:14" x14ac:dyDescent="0.25">
      <c r="A68" s="12">
        <v>1029</v>
      </c>
      <c r="B68" s="12">
        <v>59</v>
      </c>
      <c r="C68" s="12">
        <v>7</v>
      </c>
      <c r="D68" s="13">
        <v>1</v>
      </c>
      <c r="E68" s="12" t="s">
        <v>61</v>
      </c>
      <c r="F68" s="25">
        <v>38.111918036149198</v>
      </c>
      <c r="G68" s="14">
        <v>1091</v>
      </c>
      <c r="H68" s="30">
        <f t="shared" si="0"/>
        <v>28.626216055701665</v>
      </c>
      <c r="I68">
        <f t="shared" si="1"/>
        <v>0</v>
      </c>
      <c r="J68">
        <v>0</v>
      </c>
      <c r="K68" s="34">
        <v>0</v>
      </c>
      <c r="L68" s="34">
        <f t="shared" si="3"/>
        <v>0</v>
      </c>
      <c r="M68" s="34">
        <f t="shared" si="2"/>
        <v>0</v>
      </c>
      <c r="N68" t="e">
        <f>A68-#REF!</f>
        <v>#REF!</v>
      </c>
    </row>
    <row r="69" spans="1:14" x14ac:dyDescent="0.25">
      <c r="A69" s="12">
        <v>1071</v>
      </c>
      <c r="B69" s="12">
        <v>50</v>
      </c>
      <c r="C69" s="12">
        <v>12</v>
      </c>
      <c r="D69" s="13">
        <v>1</v>
      </c>
      <c r="E69" s="12" t="s">
        <v>490</v>
      </c>
      <c r="F69" s="25">
        <f>290.82+449.82</f>
        <v>740.64</v>
      </c>
      <c r="G69" s="14">
        <v>702</v>
      </c>
      <c r="H69" s="30">
        <f t="shared" si="0"/>
        <v>0.94782890473104342</v>
      </c>
      <c r="I69">
        <f t="shared" si="1"/>
        <v>1</v>
      </c>
      <c r="J69">
        <v>0</v>
      </c>
      <c r="K69" s="34">
        <v>0</v>
      </c>
      <c r="L69" s="34">
        <f t="shared" si="3"/>
        <v>210600</v>
      </c>
      <c r="M69" s="34">
        <f t="shared" si="2"/>
        <v>208158.98</v>
      </c>
      <c r="N69" t="e">
        <f>A69-#REF!</f>
        <v>#REF!</v>
      </c>
    </row>
    <row r="70" spans="1:14" x14ac:dyDescent="0.25">
      <c r="A70" s="12">
        <v>1080</v>
      </c>
      <c r="B70" s="12">
        <v>3</v>
      </c>
      <c r="C70" s="12">
        <v>11</v>
      </c>
      <c r="D70" s="13">
        <v>1</v>
      </c>
      <c r="E70" s="12" t="s">
        <v>491</v>
      </c>
      <c r="F70" s="25">
        <f>168.240599531423+(118.16)</f>
        <v>286.40059953142298</v>
      </c>
      <c r="G70" s="14">
        <v>1068</v>
      </c>
      <c r="H70" s="30">
        <f t="shared" si="0"/>
        <v>3.7290424731908507</v>
      </c>
      <c r="I70">
        <f t="shared" si="1"/>
        <v>0</v>
      </c>
      <c r="J70">
        <v>0</v>
      </c>
      <c r="K70" s="34">
        <v>0</v>
      </c>
      <c r="L70" s="34">
        <f t="shared" si="3"/>
        <v>0</v>
      </c>
      <c r="M70" s="34">
        <f t="shared" si="2"/>
        <v>0</v>
      </c>
      <c r="N70" t="e">
        <f>A70-#REF!</f>
        <v>#REF!</v>
      </c>
    </row>
    <row r="71" spans="1:14" x14ac:dyDescent="0.25">
      <c r="A71" s="12">
        <v>1085</v>
      </c>
      <c r="B71" s="12">
        <v>8</v>
      </c>
      <c r="C71" s="12">
        <v>7</v>
      </c>
      <c r="D71" s="13">
        <v>1</v>
      </c>
      <c r="E71" s="12" t="s">
        <v>492</v>
      </c>
      <c r="F71" s="25">
        <v>119.15803852245647</v>
      </c>
      <c r="G71" s="14">
        <v>1129</v>
      </c>
      <c r="H71" s="30">
        <f t="shared" ref="H71:H134" si="4">G71/F71</f>
        <v>9.4748118884755659</v>
      </c>
      <c r="I71">
        <f t="shared" ref="I71:I134" si="5">IF(AND(G71&lt;=745,H71&lt;10),1,0)</f>
        <v>0</v>
      </c>
      <c r="J71">
        <v>0</v>
      </c>
      <c r="K71" s="34">
        <v>0</v>
      </c>
      <c r="L71" s="34">
        <f t="shared" si="3"/>
        <v>0</v>
      </c>
      <c r="M71" s="34">
        <f t="shared" ref="M71:M134" si="6">ROUND(L71*$M$4,2)</f>
        <v>0</v>
      </c>
      <c r="N71" t="e">
        <f>A71-#REF!</f>
        <v>#REF!</v>
      </c>
    </row>
    <row r="72" spans="1:14" x14ac:dyDescent="0.25">
      <c r="A72" s="12">
        <v>1092</v>
      </c>
      <c r="B72" s="12">
        <v>9</v>
      </c>
      <c r="C72" s="12">
        <v>10</v>
      </c>
      <c r="D72" s="13">
        <v>1</v>
      </c>
      <c r="E72" s="12" t="s">
        <v>493</v>
      </c>
      <c r="F72" s="25">
        <v>227.41064893694102</v>
      </c>
      <c r="G72" s="14">
        <v>5276</v>
      </c>
      <c r="H72" s="30">
        <f t="shared" si="4"/>
        <v>23.200320761861018</v>
      </c>
      <c r="I72">
        <f t="shared" si="5"/>
        <v>0</v>
      </c>
      <c r="J72">
        <v>0</v>
      </c>
      <c r="K72" s="34">
        <v>0</v>
      </c>
      <c r="L72" s="34">
        <f t="shared" ref="L72:L135" si="7">G72*$L$3*I72</f>
        <v>0</v>
      </c>
      <c r="M72" s="34">
        <f t="shared" si="6"/>
        <v>0</v>
      </c>
      <c r="N72" t="e">
        <f>A72-#REF!</f>
        <v>#REF!</v>
      </c>
    </row>
    <row r="73" spans="1:14" x14ac:dyDescent="0.25">
      <c r="A73" s="12">
        <v>1120</v>
      </c>
      <c r="B73" s="12">
        <v>48</v>
      </c>
      <c r="C73" s="12">
        <v>11</v>
      </c>
      <c r="D73" s="13">
        <v>1</v>
      </c>
      <c r="E73" s="12" t="s">
        <v>494</v>
      </c>
      <c r="F73" s="25">
        <v>57.441081192380032</v>
      </c>
      <c r="G73" s="14">
        <v>338</v>
      </c>
      <c r="H73" s="30">
        <f t="shared" si="4"/>
        <v>5.8842903542845937</v>
      </c>
      <c r="I73">
        <f t="shared" si="5"/>
        <v>1</v>
      </c>
      <c r="J73">
        <v>0</v>
      </c>
      <c r="K73" s="34">
        <v>0</v>
      </c>
      <c r="L73" s="34">
        <f t="shared" si="7"/>
        <v>101400</v>
      </c>
      <c r="M73" s="34">
        <f t="shared" si="6"/>
        <v>100224.69</v>
      </c>
      <c r="N73" t="e">
        <f>A73-#REF!</f>
        <v>#REF!</v>
      </c>
    </row>
    <row r="74" spans="1:14" x14ac:dyDescent="0.25">
      <c r="A74" s="12">
        <v>1127</v>
      </c>
      <c r="B74" s="12">
        <v>48</v>
      </c>
      <c r="C74" s="12">
        <v>11</v>
      </c>
      <c r="D74" s="13">
        <v>1</v>
      </c>
      <c r="E74" s="12" t="s">
        <v>495</v>
      </c>
      <c r="F74" s="25">
        <v>107.79072999678763</v>
      </c>
      <c r="G74" s="14">
        <v>650</v>
      </c>
      <c r="H74" s="30">
        <f t="shared" si="4"/>
        <v>6.0302031540130701</v>
      </c>
      <c r="I74">
        <f t="shared" si="5"/>
        <v>1</v>
      </c>
      <c r="J74">
        <v>0</v>
      </c>
      <c r="K74" s="34">
        <v>0</v>
      </c>
      <c r="L74" s="34">
        <f t="shared" si="7"/>
        <v>195000</v>
      </c>
      <c r="M74" s="34">
        <f t="shared" si="6"/>
        <v>192739.79</v>
      </c>
      <c r="N74" t="e">
        <f>A74-#REF!</f>
        <v>#REF!</v>
      </c>
    </row>
    <row r="75" spans="1:14" x14ac:dyDescent="0.25">
      <c r="A75" s="12">
        <v>1134</v>
      </c>
      <c r="B75" s="12">
        <v>53</v>
      </c>
      <c r="C75" s="12">
        <v>2</v>
      </c>
      <c r="D75" s="13">
        <v>1</v>
      </c>
      <c r="E75" s="12" t="s">
        <v>496</v>
      </c>
      <c r="F75" s="25">
        <v>111.44298609041431</v>
      </c>
      <c r="G75" s="14">
        <v>1058</v>
      </c>
      <c r="H75" s="30">
        <f t="shared" si="4"/>
        <v>9.4936436748171733</v>
      </c>
      <c r="I75">
        <f t="shared" si="5"/>
        <v>0</v>
      </c>
      <c r="J75">
        <v>0</v>
      </c>
      <c r="K75" s="34">
        <v>0</v>
      </c>
      <c r="L75" s="34">
        <f t="shared" si="7"/>
        <v>0</v>
      </c>
      <c r="M75" s="34">
        <f t="shared" si="6"/>
        <v>0</v>
      </c>
      <c r="N75" t="e">
        <f>A75-#REF!</f>
        <v>#REF!</v>
      </c>
    </row>
    <row r="76" spans="1:14" x14ac:dyDescent="0.25">
      <c r="A76" s="12">
        <v>1141</v>
      </c>
      <c r="B76" s="12">
        <v>68</v>
      </c>
      <c r="C76" s="12">
        <v>8</v>
      </c>
      <c r="D76" s="13">
        <v>1</v>
      </c>
      <c r="E76" s="12" t="s">
        <v>497</v>
      </c>
      <c r="F76" s="25">
        <v>162.38899706783971</v>
      </c>
      <c r="G76" s="14">
        <v>1399</v>
      </c>
      <c r="H76" s="30">
        <f t="shared" si="4"/>
        <v>8.6151157114145676</v>
      </c>
      <c r="I76">
        <f t="shared" si="5"/>
        <v>0</v>
      </c>
      <c r="J76">
        <v>0</v>
      </c>
      <c r="K76" s="34">
        <v>0</v>
      </c>
      <c r="L76" s="34">
        <f t="shared" si="7"/>
        <v>0</v>
      </c>
      <c r="M76" s="34">
        <f t="shared" si="6"/>
        <v>0</v>
      </c>
      <c r="N76" t="e">
        <f>A76-#REF!</f>
        <v>#REF!</v>
      </c>
    </row>
    <row r="77" spans="1:14" x14ac:dyDescent="0.25">
      <c r="A77" s="12">
        <v>1155</v>
      </c>
      <c r="B77" s="12">
        <v>6</v>
      </c>
      <c r="C77" s="12">
        <v>4</v>
      </c>
      <c r="D77" s="13">
        <v>1</v>
      </c>
      <c r="E77" s="12" t="s">
        <v>498</v>
      </c>
      <c r="F77" s="25">
        <v>173.90345721182877</v>
      </c>
      <c r="G77" s="14">
        <v>664</v>
      </c>
      <c r="H77" s="30">
        <f t="shared" si="4"/>
        <v>3.8182104637010936</v>
      </c>
      <c r="I77">
        <f t="shared" si="5"/>
        <v>1</v>
      </c>
      <c r="J77">
        <v>0</v>
      </c>
      <c r="K77" s="34">
        <v>0</v>
      </c>
      <c r="L77" s="34">
        <f t="shared" si="7"/>
        <v>199200</v>
      </c>
      <c r="M77" s="34">
        <f t="shared" si="6"/>
        <v>196891.11</v>
      </c>
      <c r="N77" t="e">
        <f>A77-#REF!</f>
        <v>#REF!</v>
      </c>
    </row>
    <row r="78" spans="1:14" x14ac:dyDescent="0.25">
      <c r="A78" s="12">
        <v>1162</v>
      </c>
      <c r="B78" s="12">
        <v>10</v>
      </c>
      <c r="C78" s="12">
        <v>10</v>
      </c>
      <c r="D78" s="13">
        <v>1</v>
      </c>
      <c r="E78" s="12" t="s">
        <v>499</v>
      </c>
      <c r="F78" s="25">
        <v>164.9251774203085</v>
      </c>
      <c r="G78" s="14">
        <v>960</v>
      </c>
      <c r="H78" s="30">
        <f t="shared" si="4"/>
        <v>5.8208213871036758</v>
      </c>
      <c r="I78">
        <f t="shared" si="5"/>
        <v>0</v>
      </c>
      <c r="J78">
        <v>0</v>
      </c>
      <c r="K78" s="34">
        <v>0</v>
      </c>
      <c r="L78" s="34">
        <f t="shared" si="7"/>
        <v>0</v>
      </c>
      <c r="M78" s="34">
        <f t="shared" si="6"/>
        <v>0</v>
      </c>
      <c r="N78" t="e">
        <f>A78-#REF!</f>
        <v>#REF!</v>
      </c>
    </row>
    <row r="79" spans="1:14" x14ac:dyDescent="0.25">
      <c r="A79" s="12">
        <v>1169</v>
      </c>
      <c r="B79" s="12">
        <v>38</v>
      </c>
      <c r="C79" s="12">
        <v>8</v>
      </c>
      <c r="D79" s="13">
        <v>1</v>
      </c>
      <c r="E79" s="12" t="s">
        <v>500</v>
      </c>
      <c r="F79" s="25">
        <v>191.6760505573655</v>
      </c>
      <c r="G79" s="14">
        <v>693</v>
      </c>
      <c r="H79" s="30">
        <f t="shared" si="4"/>
        <v>3.615475162310883</v>
      </c>
      <c r="I79">
        <f t="shared" si="5"/>
        <v>1</v>
      </c>
      <c r="J79">
        <v>0</v>
      </c>
      <c r="K79" s="34">
        <v>0</v>
      </c>
      <c r="L79" s="34">
        <f t="shared" si="7"/>
        <v>207900</v>
      </c>
      <c r="M79" s="34">
        <f t="shared" si="6"/>
        <v>205490.27</v>
      </c>
      <c r="N79" t="e">
        <f>A79-#REF!</f>
        <v>#REF!</v>
      </c>
    </row>
    <row r="80" spans="1:14" x14ac:dyDescent="0.25">
      <c r="A80" s="12">
        <v>1176</v>
      </c>
      <c r="B80" s="12">
        <v>17</v>
      </c>
      <c r="C80" s="12">
        <v>11</v>
      </c>
      <c r="D80" s="13">
        <v>1</v>
      </c>
      <c r="E80" s="12" t="s">
        <v>501</v>
      </c>
      <c r="F80" s="25">
        <v>184.11033665545941</v>
      </c>
      <c r="G80" s="14">
        <v>829</v>
      </c>
      <c r="H80" s="30">
        <f t="shared" si="4"/>
        <v>4.5027346919221323</v>
      </c>
      <c r="I80">
        <f t="shared" si="5"/>
        <v>0</v>
      </c>
      <c r="J80">
        <v>0</v>
      </c>
      <c r="K80" s="34">
        <v>0</v>
      </c>
      <c r="L80" s="34">
        <f t="shared" si="7"/>
        <v>0</v>
      </c>
      <c r="M80" s="34">
        <f t="shared" si="6"/>
        <v>0</v>
      </c>
      <c r="N80" t="e">
        <f>A80-#REF!</f>
        <v>#REF!</v>
      </c>
    </row>
    <row r="81" spans="1:14" x14ac:dyDescent="0.25">
      <c r="A81" s="12">
        <v>1183</v>
      </c>
      <c r="B81" s="12">
        <v>11</v>
      </c>
      <c r="C81" s="12">
        <v>5</v>
      </c>
      <c r="D81" s="13">
        <v>1</v>
      </c>
      <c r="E81" s="12" t="s">
        <v>502</v>
      </c>
      <c r="F81" s="25">
        <v>133.73755555097165</v>
      </c>
      <c r="G81" s="14">
        <v>1282</v>
      </c>
      <c r="H81" s="30">
        <f t="shared" si="4"/>
        <v>9.5859386297171323</v>
      </c>
      <c r="I81">
        <f t="shared" si="5"/>
        <v>0</v>
      </c>
      <c r="J81">
        <v>0</v>
      </c>
      <c r="K81" s="34">
        <v>0</v>
      </c>
      <c r="L81" s="34">
        <f t="shared" si="7"/>
        <v>0</v>
      </c>
      <c r="M81" s="34">
        <f t="shared" si="6"/>
        <v>0</v>
      </c>
      <c r="N81" t="e">
        <f>A81-#REF!</f>
        <v>#REF!</v>
      </c>
    </row>
    <row r="82" spans="1:14" x14ac:dyDescent="0.25">
      <c r="A82" s="12">
        <v>1204</v>
      </c>
      <c r="B82" s="12">
        <v>9</v>
      </c>
      <c r="C82" s="12">
        <v>10</v>
      </c>
      <c r="D82" s="13">
        <v>1</v>
      </c>
      <c r="E82" s="12" t="s">
        <v>503</v>
      </c>
      <c r="F82" s="25">
        <v>100.88856236149742</v>
      </c>
      <c r="G82" s="14">
        <v>432</v>
      </c>
      <c r="H82" s="30">
        <f t="shared" si="4"/>
        <v>4.2819521845507653</v>
      </c>
      <c r="I82">
        <f t="shared" si="5"/>
        <v>1</v>
      </c>
      <c r="J82">
        <v>0</v>
      </c>
      <c r="K82" s="34">
        <v>0</v>
      </c>
      <c r="L82" s="34">
        <f t="shared" si="7"/>
        <v>129600</v>
      </c>
      <c r="M82" s="34">
        <f t="shared" si="6"/>
        <v>128097.83</v>
      </c>
      <c r="N82" t="e">
        <f>A82-#REF!</f>
        <v>#REF!</v>
      </c>
    </row>
    <row r="83" spans="1:14" x14ac:dyDescent="0.25">
      <c r="A83" s="12">
        <v>1218</v>
      </c>
      <c r="B83" s="12">
        <v>21</v>
      </c>
      <c r="C83" s="12">
        <v>8</v>
      </c>
      <c r="D83" s="13">
        <v>1</v>
      </c>
      <c r="E83" s="12" t="s">
        <v>504</v>
      </c>
      <c r="F83" s="25">
        <v>529.79715311181747</v>
      </c>
      <c r="G83" s="14">
        <v>918</v>
      </c>
      <c r="H83" s="30">
        <f t="shared" si="4"/>
        <v>1.7327386427202065</v>
      </c>
      <c r="I83">
        <f t="shared" si="5"/>
        <v>0</v>
      </c>
      <c r="J83">
        <v>0</v>
      </c>
      <c r="K83" s="34">
        <v>0</v>
      </c>
      <c r="L83" s="34">
        <f t="shared" si="7"/>
        <v>0</v>
      </c>
      <c r="M83" s="34">
        <f t="shared" si="6"/>
        <v>0</v>
      </c>
      <c r="N83" t="e">
        <f>A83-#REF!</f>
        <v>#REF!</v>
      </c>
    </row>
    <row r="84" spans="1:14" x14ac:dyDescent="0.25">
      <c r="A84" s="12">
        <v>1232</v>
      </c>
      <c r="B84" s="12">
        <v>38</v>
      </c>
      <c r="C84" s="12">
        <v>8</v>
      </c>
      <c r="D84" s="13">
        <v>1</v>
      </c>
      <c r="E84" s="12" t="s">
        <v>505</v>
      </c>
      <c r="F84" s="25">
        <v>285.75733951297457</v>
      </c>
      <c r="G84" s="14">
        <v>738</v>
      </c>
      <c r="H84" s="30">
        <f t="shared" si="4"/>
        <v>2.5826108307762006</v>
      </c>
      <c r="I84">
        <f t="shared" si="5"/>
        <v>1</v>
      </c>
      <c r="J84">
        <v>0</v>
      </c>
      <c r="K84" s="34">
        <v>0</v>
      </c>
      <c r="L84" s="34">
        <f t="shared" si="7"/>
        <v>221400</v>
      </c>
      <c r="M84" s="34">
        <f t="shared" si="6"/>
        <v>218833.79</v>
      </c>
      <c r="N84" t="e">
        <f>A84-#REF!</f>
        <v>#REF!</v>
      </c>
    </row>
    <row r="85" spans="1:14" x14ac:dyDescent="0.25">
      <c r="A85" s="12">
        <v>1246</v>
      </c>
      <c r="B85" s="12">
        <v>22</v>
      </c>
      <c r="C85" s="12">
        <v>3</v>
      </c>
      <c r="D85" s="13">
        <v>1</v>
      </c>
      <c r="E85" s="12" t="s">
        <v>506</v>
      </c>
      <c r="F85" s="25">
        <v>78.75996223818413</v>
      </c>
      <c r="G85" s="14">
        <v>657</v>
      </c>
      <c r="H85" s="30">
        <f t="shared" si="4"/>
        <v>8.3418018664497975</v>
      </c>
      <c r="I85">
        <f t="shared" si="5"/>
        <v>1</v>
      </c>
      <c r="J85">
        <v>0</v>
      </c>
      <c r="K85" s="34">
        <v>0</v>
      </c>
      <c r="L85" s="34">
        <f t="shared" si="7"/>
        <v>197100</v>
      </c>
      <c r="M85" s="34">
        <f t="shared" si="6"/>
        <v>194815.45</v>
      </c>
      <c r="N85" t="e">
        <f>A85-#REF!</f>
        <v>#REF!</v>
      </c>
    </row>
    <row r="86" spans="1:14" x14ac:dyDescent="0.25">
      <c r="A86" s="12">
        <v>1253</v>
      </c>
      <c r="B86" s="12">
        <v>40</v>
      </c>
      <c r="C86" s="12">
        <v>1</v>
      </c>
      <c r="D86" s="13">
        <v>1</v>
      </c>
      <c r="E86" s="12" t="s">
        <v>507</v>
      </c>
      <c r="F86" s="25">
        <v>4.7493629076389547</v>
      </c>
      <c r="G86" s="14">
        <v>2517</v>
      </c>
      <c r="H86" s="30">
        <f t="shared" si="4"/>
        <v>529.96581835252368</v>
      </c>
      <c r="I86">
        <f t="shared" si="5"/>
        <v>0</v>
      </c>
      <c r="J86">
        <v>0</v>
      </c>
      <c r="K86" s="34">
        <v>0</v>
      </c>
      <c r="L86" s="34">
        <f t="shared" si="7"/>
        <v>0</v>
      </c>
      <c r="M86" s="34">
        <f t="shared" si="6"/>
        <v>0</v>
      </c>
      <c r="N86" t="e">
        <f>A86-#REF!</f>
        <v>#REF!</v>
      </c>
    </row>
    <row r="87" spans="1:14" x14ac:dyDescent="0.25">
      <c r="A87" s="12">
        <v>1260</v>
      </c>
      <c r="B87" s="12">
        <v>3</v>
      </c>
      <c r="C87" s="12">
        <v>11</v>
      </c>
      <c r="D87" s="13">
        <v>1</v>
      </c>
      <c r="E87" s="12" t="s">
        <v>508</v>
      </c>
      <c r="F87" s="25">
        <v>187.78766667432052</v>
      </c>
      <c r="G87" s="14">
        <v>954</v>
      </c>
      <c r="H87" s="30">
        <f t="shared" si="4"/>
        <v>5.0802058351069395</v>
      </c>
      <c r="I87">
        <f t="shared" si="5"/>
        <v>0</v>
      </c>
      <c r="J87">
        <v>0</v>
      </c>
      <c r="K87" s="34">
        <v>0</v>
      </c>
      <c r="L87" s="34">
        <f t="shared" si="7"/>
        <v>0</v>
      </c>
      <c r="M87" s="34">
        <f t="shared" si="6"/>
        <v>0</v>
      </c>
      <c r="N87" t="e">
        <f>A87-#REF!</f>
        <v>#REF!</v>
      </c>
    </row>
    <row r="88" spans="1:14" x14ac:dyDescent="0.25">
      <c r="A88" s="12">
        <v>1295</v>
      </c>
      <c r="B88" s="12">
        <v>33</v>
      </c>
      <c r="C88" s="12">
        <v>3</v>
      </c>
      <c r="D88" s="13">
        <v>1</v>
      </c>
      <c r="E88" s="12" t="s">
        <v>509</v>
      </c>
      <c r="F88" s="25">
        <v>160.48974780073496</v>
      </c>
      <c r="G88" s="14">
        <v>813</v>
      </c>
      <c r="H88" s="30">
        <f t="shared" si="4"/>
        <v>5.0657441434167225</v>
      </c>
      <c r="I88">
        <f t="shared" si="5"/>
        <v>0</v>
      </c>
      <c r="J88">
        <v>0</v>
      </c>
      <c r="K88" s="34">
        <v>0</v>
      </c>
      <c r="L88" s="34">
        <f t="shared" si="7"/>
        <v>0</v>
      </c>
      <c r="M88" s="34">
        <f t="shared" si="6"/>
        <v>0</v>
      </c>
      <c r="N88" t="e">
        <f>A88-#REF!</f>
        <v>#REF!</v>
      </c>
    </row>
    <row r="89" spans="1:14" x14ac:dyDescent="0.25">
      <c r="A89" s="12">
        <v>1309</v>
      </c>
      <c r="B89" s="12">
        <v>13</v>
      </c>
      <c r="C89" s="12">
        <v>2</v>
      </c>
      <c r="D89" s="13">
        <v>1</v>
      </c>
      <c r="E89" s="12" t="s">
        <v>510</v>
      </c>
      <c r="F89" s="25">
        <v>40.297820553956235</v>
      </c>
      <c r="G89" s="14">
        <v>798</v>
      </c>
      <c r="H89" s="30">
        <f t="shared" si="4"/>
        <v>19.802559767010933</v>
      </c>
      <c r="I89">
        <f t="shared" si="5"/>
        <v>0</v>
      </c>
      <c r="J89">
        <v>0</v>
      </c>
      <c r="K89" s="34">
        <v>0</v>
      </c>
      <c r="L89" s="34">
        <f t="shared" si="7"/>
        <v>0</v>
      </c>
      <c r="M89" s="34">
        <f t="shared" si="6"/>
        <v>0</v>
      </c>
      <c r="N89" t="e">
        <f>A89-#REF!</f>
        <v>#REF!</v>
      </c>
    </row>
    <row r="90" spans="1:14" x14ac:dyDescent="0.25">
      <c r="A90" s="12">
        <v>1316</v>
      </c>
      <c r="B90" s="12">
        <v>13</v>
      </c>
      <c r="C90" s="12">
        <v>2</v>
      </c>
      <c r="D90" s="13">
        <v>1</v>
      </c>
      <c r="E90" s="12" t="s">
        <v>511</v>
      </c>
      <c r="F90" s="25">
        <v>90.723494453399013</v>
      </c>
      <c r="G90" s="14">
        <v>3565</v>
      </c>
      <c r="H90" s="30">
        <f t="shared" si="4"/>
        <v>39.29522359647639</v>
      </c>
      <c r="I90">
        <f t="shared" si="5"/>
        <v>0</v>
      </c>
      <c r="J90">
        <v>0</v>
      </c>
      <c r="K90" s="34">
        <v>0</v>
      </c>
      <c r="L90" s="34">
        <f t="shared" si="7"/>
        <v>0</v>
      </c>
      <c r="M90" s="34">
        <f t="shared" si="6"/>
        <v>0</v>
      </c>
      <c r="N90" t="e">
        <f>A90-#REF!</f>
        <v>#REF!</v>
      </c>
    </row>
    <row r="91" spans="1:14" x14ac:dyDescent="0.25">
      <c r="A91" s="12">
        <v>1376</v>
      </c>
      <c r="B91" s="12">
        <v>67</v>
      </c>
      <c r="C91" s="12">
        <v>1</v>
      </c>
      <c r="D91" s="13">
        <v>1</v>
      </c>
      <c r="E91" s="12" t="s">
        <v>512</v>
      </c>
      <c r="F91" s="25">
        <v>83.429506230021147</v>
      </c>
      <c r="G91" s="14">
        <v>3781</v>
      </c>
      <c r="H91" s="30">
        <f t="shared" si="4"/>
        <v>45.3196976807643</v>
      </c>
      <c r="I91">
        <f t="shared" si="5"/>
        <v>0</v>
      </c>
      <c r="J91">
        <v>0</v>
      </c>
      <c r="K91" s="34">
        <v>0</v>
      </c>
      <c r="L91" s="34">
        <f t="shared" si="7"/>
        <v>0</v>
      </c>
      <c r="M91" s="34">
        <f t="shared" si="6"/>
        <v>0</v>
      </c>
      <c r="N91" t="e">
        <f>A91-#REF!</f>
        <v>#REF!</v>
      </c>
    </row>
    <row r="92" spans="1:14" x14ac:dyDescent="0.25">
      <c r="A92" s="12">
        <v>1380</v>
      </c>
      <c r="B92" s="12">
        <v>64</v>
      </c>
      <c r="C92" s="12">
        <v>2</v>
      </c>
      <c r="D92" s="13">
        <v>1</v>
      </c>
      <c r="E92" s="12" t="s">
        <v>513</v>
      </c>
      <c r="F92" s="25">
        <v>98.846607937376547</v>
      </c>
      <c r="G92" s="14">
        <v>2664</v>
      </c>
      <c r="H92" s="30">
        <f t="shared" si="4"/>
        <v>26.950848952629261</v>
      </c>
      <c r="I92">
        <f t="shared" si="5"/>
        <v>0</v>
      </c>
      <c r="J92">
        <v>0</v>
      </c>
      <c r="K92" s="34">
        <v>0</v>
      </c>
      <c r="L92" s="34">
        <f t="shared" si="7"/>
        <v>0</v>
      </c>
      <c r="M92" s="34">
        <f t="shared" si="6"/>
        <v>0</v>
      </c>
      <c r="N92" t="e">
        <f>A92-#REF!</f>
        <v>#REF!</v>
      </c>
    </row>
    <row r="93" spans="1:14" x14ac:dyDescent="0.25">
      <c r="A93" s="12">
        <v>1407</v>
      </c>
      <c r="B93" s="12">
        <v>5</v>
      </c>
      <c r="C93" s="12">
        <v>7</v>
      </c>
      <c r="D93" s="13">
        <v>1</v>
      </c>
      <c r="E93" s="12" t="s">
        <v>514</v>
      </c>
      <c r="F93" s="25">
        <v>141.61940587776468</v>
      </c>
      <c r="G93" s="14">
        <v>1456</v>
      </c>
      <c r="H93" s="30">
        <f t="shared" si="4"/>
        <v>10.281076883324245</v>
      </c>
      <c r="I93">
        <f t="shared" si="5"/>
        <v>0</v>
      </c>
      <c r="J93">
        <v>0</v>
      </c>
      <c r="K93" s="34">
        <v>0</v>
      </c>
      <c r="L93" s="34">
        <f t="shared" si="7"/>
        <v>0</v>
      </c>
      <c r="M93" s="34">
        <f t="shared" si="6"/>
        <v>0</v>
      </c>
      <c r="N93" t="e">
        <f>A93-#REF!</f>
        <v>#REF!</v>
      </c>
    </row>
    <row r="94" spans="1:14" x14ac:dyDescent="0.25">
      <c r="A94" s="12">
        <v>1414</v>
      </c>
      <c r="B94" s="12">
        <v>5</v>
      </c>
      <c r="C94" s="12">
        <v>7</v>
      </c>
      <c r="D94" s="13">
        <v>1</v>
      </c>
      <c r="E94" s="12" t="s">
        <v>515</v>
      </c>
      <c r="F94" s="25">
        <v>64.67638631404084</v>
      </c>
      <c r="G94" s="14">
        <v>3994</v>
      </c>
      <c r="H94" s="30">
        <f t="shared" si="4"/>
        <v>61.753604794906849</v>
      </c>
      <c r="I94">
        <f t="shared" si="5"/>
        <v>0</v>
      </c>
      <c r="J94">
        <v>0</v>
      </c>
      <c r="K94" s="34">
        <v>0</v>
      </c>
      <c r="L94" s="34">
        <f t="shared" si="7"/>
        <v>0</v>
      </c>
      <c r="M94" s="34">
        <f t="shared" si="6"/>
        <v>0</v>
      </c>
      <c r="N94" t="e">
        <f>A94-#REF!</f>
        <v>#REF!</v>
      </c>
    </row>
    <row r="95" spans="1:14" x14ac:dyDescent="0.25">
      <c r="A95" s="12">
        <v>1421</v>
      </c>
      <c r="B95" s="12">
        <v>62</v>
      </c>
      <c r="C95" s="12">
        <v>4</v>
      </c>
      <c r="D95" s="13">
        <v>1</v>
      </c>
      <c r="E95" s="12" t="s">
        <v>516</v>
      </c>
      <c r="F95" s="25">
        <v>192.98117638545429</v>
      </c>
      <c r="G95" s="14">
        <v>560</v>
      </c>
      <c r="H95" s="30">
        <f t="shared" si="4"/>
        <v>2.9018374252288437</v>
      </c>
      <c r="I95">
        <f t="shared" si="5"/>
        <v>1</v>
      </c>
      <c r="J95">
        <v>0</v>
      </c>
      <c r="K95" s="34">
        <v>0</v>
      </c>
      <c r="L95" s="34">
        <f t="shared" si="7"/>
        <v>168000</v>
      </c>
      <c r="M95" s="34">
        <f t="shared" si="6"/>
        <v>166052.74</v>
      </c>
      <c r="N95" t="e">
        <f>A95-#REF!</f>
        <v>#REF!</v>
      </c>
    </row>
    <row r="96" spans="1:14" x14ac:dyDescent="0.25">
      <c r="A96" s="12">
        <v>1428</v>
      </c>
      <c r="B96" s="12">
        <v>25</v>
      </c>
      <c r="C96" s="12">
        <v>3</v>
      </c>
      <c r="D96" s="13">
        <v>1</v>
      </c>
      <c r="E96" s="12" t="s">
        <v>517</v>
      </c>
      <c r="F96" s="25">
        <v>191.54296280984698</v>
      </c>
      <c r="G96" s="14">
        <v>1302</v>
      </c>
      <c r="H96" s="30">
        <f t="shared" si="4"/>
        <v>6.7974306176549639</v>
      </c>
      <c r="I96">
        <f t="shared" si="5"/>
        <v>0</v>
      </c>
      <c r="J96">
        <v>0</v>
      </c>
      <c r="K96" s="34">
        <v>0</v>
      </c>
      <c r="L96" s="34">
        <f t="shared" si="7"/>
        <v>0</v>
      </c>
      <c r="M96" s="34">
        <f t="shared" si="6"/>
        <v>0</v>
      </c>
      <c r="N96" t="e">
        <f>A96-#REF!</f>
        <v>#REF!</v>
      </c>
    </row>
    <row r="97" spans="1:14" x14ac:dyDescent="0.25">
      <c r="A97" s="12">
        <v>1449</v>
      </c>
      <c r="B97" s="12">
        <v>51</v>
      </c>
      <c r="C97" s="12">
        <v>2</v>
      </c>
      <c r="D97" s="13">
        <v>3</v>
      </c>
      <c r="E97" s="12" t="s">
        <v>518</v>
      </c>
      <c r="F97" s="25">
        <v>11.14</v>
      </c>
      <c r="G97" s="14">
        <v>110</v>
      </c>
      <c r="H97" s="30">
        <f t="shared" si="4"/>
        <v>9.8743267504488319</v>
      </c>
      <c r="I97">
        <f t="shared" si="5"/>
        <v>1</v>
      </c>
      <c r="J97">
        <v>0</v>
      </c>
      <c r="K97" s="34">
        <v>0</v>
      </c>
      <c r="L97" s="34">
        <f t="shared" si="7"/>
        <v>33000</v>
      </c>
      <c r="M97" s="34">
        <f t="shared" si="6"/>
        <v>32617.5</v>
      </c>
      <c r="N97" t="e">
        <f>A97-#REF!</f>
        <v>#REF!</v>
      </c>
    </row>
    <row r="98" spans="1:14" x14ac:dyDescent="0.25">
      <c r="A98" s="12">
        <v>1491</v>
      </c>
      <c r="B98" s="12">
        <v>4</v>
      </c>
      <c r="C98" s="12">
        <v>12</v>
      </c>
      <c r="D98" s="13">
        <v>1</v>
      </c>
      <c r="E98" s="12" t="s">
        <v>519</v>
      </c>
      <c r="F98" s="26">
        <v>673.00577013455666</v>
      </c>
      <c r="G98" s="14">
        <v>417</v>
      </c>
      <c r="H98" s="30">
        <f t="shared" si="4"/>
        <v>0.61960835776582956</v>
      </c>
      <c r="I98">
        <f t="shared" si="5"/>
        <v>1</v>
      </c>
      <c r="J98">
        <v>0</v>
      </c>
      <c r="K98" s="34">
        <v>0</v>
      </c>
      <c r="L98" s="34">
        <f t="shared" si="7"/>
        <v>125100</v>
      </c>
      <c r="M98" s="34">
        <f t="shared" si="6"/>
        <v>123649.99</v>
      </c>
      <c r="N98" t="e">
        <f>A98-#REF!</f>
        <v>#REF!</v>
      </c>
    </row>
    <row r="99" spans="1:14" x14ac:dyDescent="0.25">
      <c r="A99" s="12">
        <v>1499</v>
      </c>
      <c r="B99" s="12">
        <v>46</v>
      </c>
      <c r="C99" s="12">
        <v>11</v>
      </c>
      <c r="D99" s="13">
        <v>1</v>
      </c>
      <c r="E99" s="12" t="s">
        <v>520</v>
      </c>
      <c r="F99" s="26">
        <v>293.74510324113857</v>
      </c>
      <c r="G99" s="14">
        <v>965</v>
      </c>
      <c r="H99" s="30">
        <f t="shared" si="4"/>
        <v>3.2851611460151591</v>
      </c>
      <c r="I99">
        <f t="shared" si="5"/>
        <v>0</v>
      </c>
      <c r="J99">
        <v>0</v>
      </c>
      <c r="K99" s="34">
        <v>0</v>
      </c>
      <c r="L99" s="34">
        <f t="shared" si="7"/>
        <v>0</v>
      </c>
      <c r="M99" s="34">
        <f t="shared" si="6"/>
        <v>0</v>
      </c>
      <c r="N99" t="e">
        <f>A99-#REF!</f>
        <v>#REF!</v>
      </c>
    </row>
    <row r="100" spans="1:14" x14ac:dyDescent="0.25">
      <c r="A100" s="12">
        <v>1526</v>
      </c>
      <c r="B100" s="12">
        <v>63</v>
      </c>
      <c r="C100" s="12">
        <v>9</v>
      </c>
      <c r="D100" s="13">
        <v>1</v>
      </c>
      <c r="E100" s="12" t="s">
        <v>521</v>
      </c>
      <c r="F100" s="25">
        <v>473.91527288763501</v>
      </c>
      <c r="G100" s="14">
        <v>1316</v>
      </c>
      <c r="H100" s="30">
        <f t="shared" si="4"/>
        <v>2.7768676708421309</v>
      </c>
      <c r="I100">
        <f t="shared" si="5"/>
        <v>0</v>
      </c>
      <c r="J100">
        <v>0</v>
      </c>
      <c r="K100" s="34">
        <v>0</v>
      </c>
      <c r="L100" s="34">
        <f t="shared" si="7"/>
        <v>0</v>
      </c>
      <c r="M100" s="34">
        <f t="shared" si="6"/>
        <v>0</v>
      </c>
      <c r="N100" t="e">
        <f>A100-#REF!</f>
        <v>#REF!</v>
      </c>
    </row>
    <row r="101" spans="1:14" x14ac:dyDescent="0.25">
      <c r="A101" s="12">
        <v>1540</v>
      </c>
      <c r="B101" s="12">
        <v>64</v>
      </c>
      <c r="C101" s="12">
        <v>2</v>
      </c>
      <c r="D101" s="13">
        <v>1</v>
      </c>
      <c r="E101" s="12" t="s">
        <v>522</v>
      </c>
      <c r="F101" s="27">
        <v>91.843886916970277</v>
      </c>
      <c r="G101" s="14">
        <v>1776</v>
      </c>
      <c r="H101" s="30">
        <f t="shared" si="4"/>
        <v>19.337160693183197</v>
      </c>
      <c r="I101">
        <f t="shared" si="5"/>
        <v>0</v>
      </c>
      <c r="J101">
        <v>0</v>
      </c>
      <c r="K101" s="34">
        <v>0</v>
      </c>
      <c r="L101" s="34">
        <f t="shared" si="7"/>
        <v>0</v>
      </c>
      <c r="M101" s="34">
        <f t="shared" si="6"/>
        <v>0</v>
      </c>
      <c r="N101" t="e">
        <f>A101-#REF!</f>
        <v>#REF!</v>
      </c>
    </row>
    <row r="102" spans="1:14" x14ac:dyDescent="0.25">
      <c r="A102" s="12">
        <v>1554</v>
      </c>
      <c r="B102" s="12">
        <v>18</v>
      </c>
      <c r="C102" s="12">
        <v>10</v>
      </c>
      <c r="D102" s="13">
        <v>1</v>
      </c>
      <c r="E102" s="12" t="s">
        <v>523</v>
      </c>
      <c r="F102" s="25">
        <v>196.39136561169397</v>
      </c>
      <c r="G102" s="14">
        <v>11381</v>
      </c>
      <c r="H102" s="30">
        <f t="shared" si="4"/>
        <v>57.950612872169607</v>
      </c>
      <c r="I102">
        <f t="shared" si="5"/>
        <v>0</v>
      </c>
      <c r="J102">
        <v>0</v>
      </c>
      <c r="K102" s="34">
        <v>0</v>
      </c>
      <c r="L102" s="34">
        <f t="shared" si="7"/>
        <v>0</v>
      </c>
      <c r="M102" s="34">
        <f t="shared" si="6"/>
        <v>0</v>
      </c>
      <c r="N102" t="e">
        <f>A102-#REF!</f>
        <v>#REF!</v>
      </c>
    </row>
    <row r="103" spans="1:14" x14ac:dyDescent="0.25">
      <c r="A103" s="12">
        <v>1561</v>
      </c>
      <c r="B103" s="12">
        <v>37</v>
      </c>
      <c r="C103" s="12">
        <v>9</v>
      </c>
      <c r="D103" s="13">
        <v>1</v>
      </c>
      <c r="E103" s="12" t="s">
        <v>524</v>
      </c>
      <c r="F103" s="25">
        <v>81.439108150964415</v>
      </c>
      <c r="G103" s="14">
        <v>621</v>
      </c>
      <c r="H103" s="30">
        <f t="shared" si="4"/>
        <v>7.6253290845087189</v>
      </c>
      <c r="I103">
        <f t="shared" si="5"/>
        <v>1</v>
      </c>
      <c r="J103">
        <v>0</v>
      </c>
      <c r="K103" s="34">
        <v>0</v>
      </c>
      <c r="L103" s="34">
        <f t="shared" si="7"/>
        <v>186300</v>
      </c>
      <c r="M103" s="34">
        <f t="shared" si="6"/>
        <v>184140.63</v>
      </c>
      <c r="N103" t="e">
        <f>A103-#REF!</f>
        <v>#REF!</v>
      </c>
    </row>
    <row r="104" spans="1:14" x14ac:dyDescent="0.25">
      <c r="A104" s="12">
        <v>1568</v>
      </c>
      <c r="B104" s="12">
        <v>53</v>
      </c>
      <c r="C104" s="12">
        <v>2</v>
      </c>
      <c r="D104" s="13">
        <v>1</v>
      </c>
      <c r="E104" s="12" t="s">
        <v>525</v>
      </c>
      <c r="F104" s="25">
        <v>88.869603837156774</v>
      </c>
      <c r="G104" s="14">
        <v>1910</v>
      </c>
      <c r="H104" s="30">
        <f t="shared" si="4"/>
        <v>21.49216287156915</v>
      </c>
      <c r="I104">
        <f t="shared" si="5"/>
        <v>0</v>
      </c>
      <c r="J104">
        <v>0</v>
      </c>
      <c r="K104" s="34">
        <v>0</v>
      </c>
      <c r="L104" s="34">
        <f t="shared" si="7"/>
        <v>0</v>
      </c>
      <c r="M104" s="34">
        <f t="shared" si="6"/>
        <v>0</v>
      </c>
      <c r="N104" t="e">
        <f>A104-#REF!</f>
        <v>#REF!</v>
      </c>
    </row>
    <row r="105" spans="1:14" x14ac:dyDescent="0.25">
      <c r="A105" s="12">
        <v>1582</v>
      </c>
      <c r="B105" s="12">
        <v>34</v>
      </c>
      <c r="C105" s="12">
        <v>9</v>
      </c>
      <c r="D105" s="13">
        <v>1</v>
      </c>
      <c r="E105" s="12" t="s">
        <v>526</v>
      </c>
      <c r="F105" s="25">
        <v>322.06076533041079</v>
      </c>
      <c r="G105" s="14">
        <v>343</v>
      </c>
      <c r="H105" s="30">
        <f t="shared" si="4"/>
        <v>1.0650164097079851</v>
      </c>
      <c r="I105">
        <f t="shared" si="5"/>
        <v>1</v>
      </c>
      <c r="J105">
        <v>0</v>
      </c>
      <c r="K105" s="34">
        <v>0</v>
      </c>
      <c r="L105" s="34">
        <f t="shared" si="7"/>
        <v>102900</v>
      </c>
      <c r="M105" s="34">
        <f t="shared" si="6"/>
        <v>101707.31</v>
      </c>
      <c r="N105" t="e">
        <f>A105-#REF!</f>
        <v>#REF!</v>
      </c>
    </row>
    <row r="106" spans="1:14" x14ac:dyDescent="0.25">
      <c r="A106" s="12">
        <v>1600</v>
      </c>
      <c r="B106" s="12">
        <v>61</v>
      </c>
      <c r="C106" s="12">
        <v>10</v>
      </c>
      <c r="D106" s="13">
        <v>1</v>
      </c>
      <c r="E106" s="12" t="s">
        <v>527</v>
      </c>
      <c r="F106" s="25">
        <v>125.00532015949494</v>
      </c>
      <c r="G106" s="14">
        <v>638</v>
      </c>
      <c r="H106" s="30">
        <f t="shared" si="4"/>
        <v>5.1037827764928121</v>
      </c>
      <c r="I106">
        <f t="shared" si="5"/>
        <v>1</v>
      </c>
      <c r="J106">
        <v>0</v>
      </c>
      <c r="K106" s="34">
        <v>0</v>
      </c>
      <c r="L106" s="34">
        <f t="shared" si="7"/>
        <v>191400</v>
      </c>
      <c r="M106" s="34">
        <f t="shared" si="6"/>
        <v>189181.52</v>
      </c>
      <c r="N106" t="e">
        <f>A106-#REF!</f>
        <v>#REF!</v>
      </c>
    </row>
    <row r="107" spans="1:14" x14ac:dyDescent="0.25">
      <c r="A107" s="12">
        <v>1631</v>
      </c>
      <c r="B107" s="12">
        <v>59</v>
      </c>
      <c r="C107" s="12">
        <v>7</v>
      </c>
      <c r="D107" s="13">
        <v>1</v>
      </c>
      <c r="E107" s="12" t="s">
        <v>528</v>
      </c>
      <c r="F107" s="25">
        <v>59.136382577019667</v>
      </c>
      <c r="G107" s="14">
        <v>467</v>
      </c>
      <c r="H107" s="30">
        <f t="shared" si="4"/>
        <v>7.89699977660581</v>
      </c>
      <c r="I107">
        <f t="shared" si="5"/>
        <v>1</v>
      </c>
      <c r="J107">
        <v>0</v>
      </c>
      <c r="K107" s="34">
        <v>0</v>
      </c>
      <c r="L107" s="34">
        <f t="shared" si="7"/>
        <v>140100</v>
      </c>
      <c r="M107" s="34">
        <f t="shared" si="6"/>
        <v>138476.13</v>
      </c>
      <c r="N107" t="e">
        <f>A107-#REF!</f>
        <v>#REF!</v>
      </c>
    </row>
    <row r="108" spans="1:14" x14ac:dyDescent="0.25">
      <c r="A108" s="12">
        <v>1638</v>
      </c>
      <c r="B108" s="12">
        <v>64</v>
      </c>
      <c r="C108" s="12">
        <v>2</v>
      </c>
      <c r="D108" s="13">
        <v>1</v>
      </c>
      <c r="E108" s="12" t="s">
        <v>529</v>
      </c>
      <c r="F108" s="25">
        <v>87.147715775798957</v>
      </c>
      <c r="G108" s="14">
        <v>3081</v>
      </c>
      <c r="H108" s="30">
        <f t="shared" si="4"/>
        <v>35.353766562583822</v>
      </c>
      <c r="I108">
        <f t="shared" si="5"/>
        <v>0</v>
      </c>
      <c r="J108">
        <v>0</v>
      </c>
      <c r="K108" s="34">
        <v>0</v>
      </c>
      <c r="L108" s="34">
        <f t="shared" si="7"/>
        <v>0</v>
      </c>
      <c r="M108" s="34">
        <f t="shared" si="6"/>
        <v>0</v>
      </c>
      <c r="N108" t="e">
        <f>A108-#REF!</f>
        <v>#REF!</v>
      </c>
    </row>
    <row r="109" spans="1:14" x14ac:dyDescent="0.25">
      <c r="A109" s="12">
        <v>1645</v>
      </c>
      <c r="B109" s="12">
        <v>17</v>
      </c>
      <c r="C109" s="12">
        <v>11</v>
      </c>
      <c r="D109" s="13">
        <v>1</v>
      </c>
      <c r="E109" s="12" t="s">
        <v>530</v>
      </c>
      <c r="F109" s="25">
        <v>89.045835855749147</v>
      </c>
      <c r="G109" s="14">
        <v>1108</v>
      </c>
      <c r="H109" s="30">
        <f t="shared" si="4"/>
        <v>12.443029922195549</v>
      </c>
      <c r="I109">
        <f t="shared" si="5"/>
        <v>0</v>
      </c>
      <c r="J109">
        <v>0</v>
      </c>
      <c r="K109" s="34">
        <v>0</v>
      </c>
      <c r="L109" s="34">
        <f t="shared" si="7"/>
        <v>0</v>
      </c>
      <c r="M109" s="34">
        <f t="shared" si="6"/>
        <v>0</v>
      </c>
      <c r="N109" t="e">
        <f>A109-#REF!</f>
        <v>#REF!</v>
      </c>
    </row>
    <row r="110" spans="1:14" x14ac:dyDescent="0.25">
      <c r="A110" s="12">
        <v>1659</v>
      </c>
      <c r="B110" s="12">
        <v>47</v>
      </c>
      <c r="C110" s="12">
        <v>11</v>
      </c>
      <c r="D110" s="13">
        <v>1</v>
      </c>
      <c r="E110" s="12" t="s">
        <v>531</v>
      </c>
      <c r="F110" s="25">
        <v>230.29590694534105</v>
      </c>
      <c r="G110" s="14">
        <v>1714</v>
      </c>
      <c r="H110" s="30">
        <f t="shared" si="4"/>
        <v>7.4425986233737307</v>
      </c>
      <c r="I110">
        <f t="shared" si="5"/>
        <v>0</v>
      </c>
      <c r="J110">
        <v>0</v>
      </c>
      <c r="K110" s="34">
        <v>0</v>
      </c>
      <c r="L110" s="34">
        <f t="shared" si="7"/>
        <v>0</v>
      </c>
      <c r="M110" s="34">
        <f t="shared" si="6"/>
        <v>0</v>
      </c>
      <c r="N110" t="e">
        <f>A110-#REF!</f>
        <v>#REF!</v>
      </c>
    </row>
    <row r="111" spans="1:14" x14ac:dyDescent="0.25">
      <c r="A111" s="12">
        <v>1666</v>
      </c>
      <c r="B111" s="12">
        <v>47</v>
      </c>
      <c r="C111" s="12">
        <v>11</v>
      </c>
      <c r="D111" s="13">
        <v>1</v>
      </c>
      <c r="E111" s="12" t="s">
        <v>532</v>
      </c>
      <c r="F111" s="25">
        <v>94.759842256566444</v>
      </c>
      <c r="G111" s="14">
        <v>332</v>
      </c>
      <c r="H111" s="30">
        <f t="shared" si="4"/>
        <v>3.5035938441211774</v>
      </c>
      <c r="I111">
        <f t="shared" si="5"/>
        <v>1</v>
      </c>
      <c r="J111">
        <v>0</v>
      </c>
      <c r="K111" s="34">
        <v>0</v>
      </c>
      <c r="L111" s="34">
        <f t="shared" si="7"/>
        <v>99600</v>
      </c>
      <c r="M111" s="34">
        <f t="shared" si="6"/>
        <v>98445.56</v>
      </c>
      <c r="N111" t="e">
        <f>A111-#REF!</f>
        <v>#REF!</v>
      </c>
    </row>
    <row r="112" spans="1:14" x14ac:dyDescent="0.25">
      <c r="A112" s="12">
        <v>1673</v>
      </c>
      <c r="B112" s="12">
        <v>29</v>
      </c>
      <c r="C112" s="12">
        <v>4</v>
      </c>
      <c r="D112" s="13">
        <v>1</v>
      </c>
      <c r="E112" s="12" t="s">
        <v>533</v>
      </c>
      <c r="F112" s="25">
        <v>118.01142741801891</v>
      </c>
      <c r="G112" s="14">
        <v>610</v>
      </c>
      <c r="H112" s="30">
        <f t="shared" si="4"/>
        <v>5.168990947285673</v>
      </c>
      <c r="I112">
        <f t="shared" si="5"/>
        <v>1</v>
      </c>
      <c r="J112">
        <v>0</v>
      </c>
      <c r="K112" s="34">
        <v>0</v>
      </c>
      <c r="L112" s="34">
        <f t="shared" si="7"/>
        <v>183000</v>
      </c>
      <c r="M112" s="34">
        <f t="shared" si="6"/>
        <v>180878.88</v>
      </c>
      <c r="N112" t="e">
        <f>A112-#REF!</f>
        <v>#REF!</v>
      </c>
    </row>
    <row r="113" spans="1:14" x14ac:dyDescent="0.25">
      <c r="A113" s="12">
        <v>1687</v>
      </c>
      <c r="B113" s="12">
        <v>66</v>
      </c>
      <c r="C113" s="12">
        <v>6</v>
      </c>
      <c r="D113" s="13">
        <v>3</v>
      </c>
      <c r="E113" s="12" t="s">
        <v>534</v>
      </c>
      <c r="F113" s="25">
        <v>23.87</v>
      </c>
      <c r="G113" s="14">
        <v>221</v>
      </c>
      <c r="H113" s="30">
        <f t="shared" si="4"/>
        <v>9.2584834520318395</v>
      </c>
      <c r="I113">
        <f t="shared" si="5"/>
        <v>1</v>
      </c>
      <c r="J113">
        <v>0</v>
      </c>
      <c r="K113" s="34">
        <v>0</v>
      </c>
      <c r="L113" s="34">
        <f t="shared" si="7"/>
        <v>66300</v>
      </c>
      <c r="M113" s="34">
        <f t="shared" si="6"/>
        <v>65531.53</v>
      </c>
      <c r="N113" t="e">
        <f>A113-#REF!</f>
        <v>#REF!</v>
      </c>
    </row>
    <row r="114" spans="1:14" x14ac:dyDescent="0.25">
      <c r="A114" s="12">
        <v>1694</v>
      </c>
      <c r="B114" s="12">
        <v>53</v>
      </c>
      <c r="C114" s="12">
        <v>2</v>
      </c>
      <c r="D114" s="13">
        <v>1</v>
      </c>
      <c r="E114" s="12" t="s">
        <v>535</v>
      </c>
      <c r="F114" s="25">
        <v>103.1897248161922</v>
      </c>
      <c r="G114" s="14">
        <v>1874</v>
      </c>
      <c r="H114" s="30">
        <f t="shared" si="4"/>
        <v>18.160722914399496</v>
      </c>
      <c r="I114">
        <f t="shared" si="5"/>
        <v>0</v>
      </c>
      <c r="J114">
        <v>0</v>
      </c>
      <c r="K114" s="34">
        <v>0</v>
      </c>
      <c r="L114" s="34">
        <f t="shared" si="7"/>
        <v>0</v>
      </c>
      <c r="M114" s="34">
        <f t="shared" si="6"/>
        <v>0</v>
      </c>
      <c r="N114" t="e">
        <f>A114-#REF!</f>
        <v>#REF!</v>
      </c>
    </row>
    <row r="115" spans="1:14" x14ac:dyDescent="0.25">
      <c r="A115" s="12">
        <v>1729</v>
      </c>
      <c r="B115" s="12">
        <v>18</v>
      </c>
      <c r="C115" s="12">
        <v>10</v>
      </c>
      <c r="D115" s="13">
        <v>1</v>
      </c>
      <c r="E115" s="12" t="s">
        <v>536</v>
      </c>
      <c r="F115" s="25">
        <v>105.05398576674486</v>
      </c>
      <c r="G115" s="14">
        <v>791</v>
      </c>
      <c r="H115" s="30">
        <f t="shared" si="4"/>
        <v>7.5294620592148283</v>
      </c>
      <c r="I115">
        <f t="shared" si="5"/>
        <v>0</v>
      </c>
      <c r="J115">
        <v>0</v>
      </c>
      <c r="K115" s="34">
        <v>0</v>
      </c>
      <c r="L115" s="34">
        <f t="shared" si="7"/>
        <v>0</v>
      </c>
      <c r="M115" s="34">
        <f t="shared" si="6"/>
        <v>0</v>
      </c>
      <c r="N115" t="e">
        <f>A115-#REF!</f>
        <v>#REF!</v>
      </c>
    </row>
    <row r="116" spans="1:14" x14ac:dyDescent="0.25">
      <c r="A116" s="12">
        <v>1736</v>
      </c>
      <c r="B116" s="12">
        <v>11</v>
      </c>
      <c r="C116" s="12">
        <v>5</v>
      </c>
      <c r="D116" s="13">
        <v>1</v>
      </c>
      <c r="E116" s="12" t="s">
        <v>537</v>
      </c>
      <c r="F116" s="25">
        <v>48.638925449890117</v>
      </c>
      <c r="G116" s="14">
        <v>527</v>
      </c>
      <c r="H116" s="30">
        <f t="shared" si="4"/>
        <v>10.834943311873486</v>
      </c>
      <c r="I116">
        <f t="shared" si="5"/>
        <v>0</v>
      </c>
      <c r="J116">
        <v>0</v>
      </c>
      <c r="K116" s="34">
        <v>0</v>
      </c>
      <c r="L116" s="34">
        <f t="shared" si="7"/>
        <v>0</v>
      </c>
      <c r="M116" s="34">
        <f t="shared" si="6"/>
        <v>0</v>
      </c>
      <c r="N116" t="e">
        <f>A116-#REF!</f>
        <v>#REF!</v>
      </c>
    </row>
    <row r="117" spans="1:14" x14ac:dyDescent="0.25">
      <c r="A117" s="12">
        <v>1813</v>
      </c>
      <c r="B117" s="12">
        <v>22</v>
      </c>
      <c r="C117" s="12">
        <v>3</v>
      </c>
      <c r="D117" s="13">
        <v>1</v>
      </c>
      <c r="E117" s="12" t="s">
        <v>538</v>
      </c>
      <c r="F117" s="25">
        <v>148.16078473697175</v>
      </c>
      <c r="G117" s="14">
        <v>777</v>
      </c>
      <c r="H117" s="30">
        <f t="shared" si="4"/>
        <v>5.2443026768479912</v>
      </c>
      <c r="I117">
        <f t="shared" si="5"/>
        <v>0</v>
      </c>
      <c r="J117">
        <v>0</v>
      </c>
      <c r="K117" s="34">
        <v>0</v>
      </c>
      <c r="L117" s="34">
        <f t="shared" si="7"/>
        <v>0</v>
      </c>
      <c r="M117" s="34">
        <f t="shared" si="6"/>
        <v>0</v>
      </c>
      <c r="N117" t="e">
        <f>A117-#REF!</f>
        <v>#REF!</v>
      </c>
    </row>
    <row r="118" spans="1:14" x14ac:dyDescent="0.25">
      <c r="A118" s="12">
        <v>1848</v>
      </c>
      <c r="B118" s="12">
        <v>63</v>
      </c>
      <c r="C118" s="12">
        <v>9</v>
      </c>
      <c r="D118" s="13">
        <v>3</v>
      </c>
      <c r="E118" s="12" t="s">
        <v>539</v>
      </c>
      <c r="F118" s="25">
        <v>127.6</v>
      </c>
      <c r="G118" s="14">
        <v>539</v>
      </c>
      <c r="H118" s="30">
        <f t="shared" si="4"/>
        <v>4.2241379310344831</v>
      </c>
      <c r="I118">
        <f t="shared" si="5"/>
        <v>1</v>
      </c>
      <c r="J118">
        <v>0</v>
      </c>
      <c r="K118" s="34">
        <v>0</v>
      </c>
      <c r="L118" s="34">
        <f t="shared" si="7"/>
        <v>161700</v>
      </c>
      <c r="M118" s="34">
        <f t="shared" si="6"/>
        <v>159825.76999999999</v>
      </c>
      <c r="N118" t="e">
        <f>A118-#REF!</f>
        <v>#REF!</v>
      </c>
    </row>
    <row r="119" spans="1:14" x14ac:dyDescent="0.25">
      <c r="A119" s="12">
        <v>1855</v>
      </c>
      <c r="B119" s="12">
        <v>19</v>
      </c>
      <c r="C119" s="12">
        <v>8</v>
      </c>
      <c r="D119" s="13">
        <v>1</v>
      </c>
      <c r="E119" s="12" t="s">
        <v>540</v>
      </c>
      <c r="F119" s="25">
        <v>497.25202461910641</v>
      </c>
      <c r="G119" s="14">
        <v>447</v>
      </c>
      <c r="H119" s="30">
        <f t="shared" si="4"/>
        <v>0.89894053290662956</v>
      </c>
      <c r="I119">
        <f t="shared" si="5"/>
        <v>1</v>
      </c>
      <c r="J119">
        <v>0</v>
      </c>
      <c r="K119" s="34">
        <v>0</v>
      </c>
      <c r="L119" s="34">
        <f t="shared" si="7"/>
        <v>134100</v>
      </c>
      <c r="M119" s="34">
        <f t="shared" si="6"/>
        <v>132545.67000000001</v>
      </c>
      <c r="N119" t="e">
        <f>A119-#REF!</f>
        <v>#REF!</v>
      </c>
    </row>
    <row r="120" spans="1:14" x14ac:dyDescent="0.25">
      <c r="A120" s="12">
        <v>1862</v>
      </c>
      <c r="B120" s="12">
        <v>20</v>
      </c>
      <c r="C120" s="12">
        <v>6</v>
      </c>
      <c r="D120" s="13">
        <v>1</v>
      </c>
      <c r="E120" s="12" t="s">
        <v>541</v>
      </c>
      <c r="F120" s="25">
        <v>100.16648692106295</v>
      </c>
      <c r="G120" s="14">
        <v>7552</v>
      </c>
      <c r="H120" s="30">
        <f t="shared" si="4"/>
        <v>75.39447805483502</v>
      </c>
      <c r="I120">
        <f t="shared" si="5"/>
        <v>0</v>
      </c>
      <c r="J120">
        <v>0</v>
      </c>
      <c r="K120" s="34">
        <v>0</v>
      </c>
      <c r="L120" s="34">
        <f t="shared" si="7"/>
        <v>0</v>
      </c>
      <c r="M120" s="34">
        <f t="shared" si="6"/>
        <v>0</v>
      </c>
      <c r="N120" t="e">
        <f>A120-#REF!</f>
        <v>#REF!</v>
      </c>
    </row>
    <row r="121" spans="1:14" x14ac:dyDescent="0.25">
      <c r="A121" s="12">
        <v>1870</v>
      </c>
      <c r="B121" s="12">
        <v>64</v>
      </c>
      <c r="C121" s="12">
        <v>2</v>
      </c>
      <c r="D121" s="13">
        <v>3</v>
      </c>
      <c r="E121" s="12" t="s">
        <v>542</v>
      </c>
      <c r="F121" s="25">
        <v>12.1</v>
      </c>
      <c r="G121" s="14">
        <v>189</v>
      </c>
      <c r="H121" s="30">
        <f t="shared" si="4"/>
        <v>15.619834710743802</v>
      </c>
      <c r="I121">
        <f t="shared" si="5"/>
        <v>0</v>
      </c>
      <c r="J121">
        <v>0</v>
      </c>
      <c r="K121" s="34">
        <v>0</v>
      </c>
      <c r="L121" s="34">
        <f t="shared" si="7"/>
        <v>0</v>
      </c>
      <c r="M121" s="34">
        <f t="shared" si="6"/>
        <v>0</v>
      </c>
      <c r="N121" t="e">
        <f>A121-#REF!</f>
        <v>#REF!</v>
      </c>
    </row>
    <row r="122" spans="1:14" x14ac:dyDescent="0.25">
      <c r="A122" s="12">
        <v>1883</v>
      </c>
      <c r="B122" s="12">
        <v>28</v>
      </c>
      <c r="C122" s="12">
        <v>2</v>
      </c>
      <c r="D122" s="13">
        <v>1</v>
      </c>
      <c r="E122" s="12" t="s">
        <v>543</v>
      </c>
      <c r="F122" s="25">
        <v>112.3869908355251</v>
      </c>
      <c r="G122" s="14">
        <v>2865</v>
      </c>
      <c r="H122" s="30">
        <f t="shared" si="4"/>
        <v>25.492274316631889</v>
      </c>
      <c r="I122">
        <f t="shared" si="5"/>
        <v>0</v>
      </c>
      <c r="J122">
        <v>0</v>
      </c>
      <c r="K122" s="34">
        <v>0</v>
      </c>
      <c r="L122" s="34">
        <f t="shared" si="7"/>
        <v>0</v>
      </c>
      <c r="M122" s="34">
        <f t="shared" si="6"/>
        <v>0</v>
      </c>
      <c r="N122" t="e">
        <f>A122-#REF!</f>
        <v>#REF!</v>
      </c>
    </row>
    <row r="123" spans="1:14" x14ac:dyDescent="0.25">
      <c r="A123" s="12">
        <v>1890</v>
      </c>
      <c r="B123" s="12">
        <v>40</v>
      </c>
      <c r="C123" s="12">
        <v>1</v>
      </c>
      <c r="D123" s="13">
        <v>3</v>
      </c>
      <c r="E123" s="12" t="s">
        <v>544</v>
      </c>
      <c r="F123" s="25">
        <v>3.84</v>
      </c>
      <c r="G123" s="14">
        <v>679</v>
      </c>
      <c r="H123" s="30">
        <f t="shared" si="4"/>
        <v>176.82291666666669</v>
      </c>
      <c r="I123">
        <f t="shared" si="5"/>
        <v>0</v>
      </c>
      <c r="J123">
        <v>0</v>
      </c>
      <c r="K123" s="34">
        <v>0</v>
      </c>
      <c r="L123" s="34">
        <f t="shared" si="7"/>
        <v>0</v>
      </c>
      <c r="M123" s="34">
        <f t="shared" si="6"/>
        <v>0</v>
      </c>
      <c r="N123" t="e">
        <f>A123-#REF!</f>
        <v>#REF!</v>
      </c>
    </row>
    <row r="124" spans="1:14" x14ac:dyDescent="0.25">
      <c r="A124" s="12">
        <v>1897</v>
      </c>
      <c r="B124" s="12">
        <v>40</v>
      </c>
      <c r="C124" s="12">
        <v>1</v>
      </c>
      <c r="D124" s="13">
        <v>3</v>
      </c>
      <c r="E124" s="12" t="s">
        <v>545</v>
      </c>
      <c r="F124" s="26">
        <v>6.2</v>
      </c>
      <c r="G124" s="14">
        <v>437</v>
      </c>
      <c r="H124" s="30">
        <f t="shared" si="4"/>
        <v>70.483870967741936</v>
      </c>
      <c r="I124">
        <f t="shared" si="5"/>
        <v>0</v>
      </c>
      <c r="J124">
        <v>0</v>
      </c>
      <c r="K124" s="34">
        <v>0</v>
      </c>
      <c r="L124" s="34">
        <f t="shared" si="7"/>
        <v>0</v>
      </c>
      <c r="M124" s="34">
        <f t="shared" si="6"/>
        <v>0</v>
      </c>
      <c r="N124" t="e">
        <f>A124-#REF!</f>
        <v>#REF!</v>
      </c>
    </row>
    <row r="125" spans="1:14" x14ac:dyDescent="0.25">
      <c r="A125" s="12">
        <v>1900</v>
      </c>
      <c r="B125" s="12">
        <v>40</v>
      </c>
      <c r="C125" s="12">
        <v>1</v>
      </c>
      <c r="D125" s="13">
        <v>1</v>
      </c>
      <c r="E125" s="12" t="s">
        <v>546</v>
      </c>
      <c r="F125" s="25">
        <v>29.099108112261522</v>
      </c>
      <c r="G125" s="14">
        <v>4198</v>
      </c>
      <c r="H125" s="30">
        <f t="shared" si="4"/>
        <v>144.26558999006173</v>
      </c>
      <c r="I125">
        <f t="shared" si="5"/>
        <v>0</v>
      </c>
      <c r="J125">
        <v>0</v>
      </c>
      <c r="K125" s="34">
        <v>0</v>
      </c>
      <c r="L125" s="34">
        <f t="shared" si="7"/>
        <v>0</v>
      </c>
      <c r="M125" s="34">
        <f t="shared" si="6"/>
        <v>0</v>
      </c>
      <c r="N125" t="e">
        <f>A125-#REF!</f>
        <v>#REF!</v>
      </c>
    </row>
    <row r="126" spans="1:14" x14ac:dyDescent="0.25">
      <c r="A126" s="12">
        <v>1939</v>
      </c>
      <c r="B126" s="12">
        <v>48</v>
      </c>
      <c r="C126" s="12">
        <v>11</v>
      </c>
      <c r="D126" s="13">
        <v>1</v>
      </c>
      <c r="E126" s="12" t="s">
        <v>547</v>
      </c>
      <c r="F126" s="25">
        <v>151.70787478772874</v>
      </c>
      <c r="G126" s="14">
        <v>548</v>
      </c>
      <c r="H126" s="30">
        <f t="shared" si="4"/>
        <v>3.6122053701349874</v>
      </c>
      <c r="I126">
        <f t="shared" si="5"/>
        <v>1</v>
      </c>
      <c r="J126">
        <v>0</v>
      </c>
      <c r="K126" s="34">
        <v>0</v>
      </c>
      <c r="L126" s="34">
        <f t="shared" si="7"/>
        <v>164400</v>
      </c>
      <c r="M126" s="34">
        <f t="shared" si="6"/>
        <v>162494.47</v>
      </c>
      <c r="N126" t="e">
        <f>A126-#REF!</f>
        <v>#REF!</v>
      </c>
    </row>
    <row r="127" spans="1:14" x14ac:dyDescent="0.25">
      <c r="A127" s="12">
        <v>1945</v>
      </c>
      <c r="B127" s="12">
        <v>45</v>
      </c>
      <c r="C127" s="12">
        <v>1</v>
      </c>
      <c r="D127" s="13">
        <v>1</v>
      </c>
      <c r="E127" s="12" t="s">
        <v>548</v>
      </c>
      <c r="F127" s="25">
        <v>62.975845851544491</v>
      </c>
      <c r="G127" s="14">
        <v>823</v>
      </c>
      <c r="H127" s="30">
        <f t="shared" si="4"/>
        <v>13.068502516664742</v>
      </c>
      <c r="I127">
        <f t="shared" si="5"/>
        <v>0</v>
      </c>
      <c r="J127">
        <v>0</v>
      </c>
      <c r="K127" s="34">
        <v>0</v>
      </c>
      <c r="L127" s="34">
        <f t="shared" si="7"/>
        <v>0</v>
      </c>
      <c r="M127" s="34">
        <f t="shared" si="6"/>
        <v>0</v>
      </c>
      <c r="N127" t="e">
        <f>A127-#REF!</f>
        <v>#REF!</v>
      </c>
    </row>
    <row r="128" spans="1:14" x14ac:dyDescent="0.25">
      <c r="A128" s="12">
        <v>1953</v>
      </c>
      <c r="B128" s="12">
        <v>44</v>
      </c>
      <c r="C128" s="12">
        <v>6</v>
      </c>
      <c r="D128" s="13">
        <v>1</v>
      </c>
      <c r="E128" s="12" t="s">
        <v>549</v>
      </c>
      <c r="F128" s="25">
        <v>74.962409795979752</v>
      </c>
      <c r="G128" s="14">
        <v>1677</v>
      </c>
      <c r="H128" s="30">
        <f t="shared" si="4"/>
        <v>22.371212512567038</v>
      </c>
      <c r="I128">
        <f t="shared" si="5"/>
        <v>0</v>
      </c>
      <c r="J128">
        <v>0</v>
      </c>
      <c r="K128" s="34">
        <v>0</v>
      </c>
      <c r="L128" s="34">
        <f t="shared" si="7"/>
        <v>0</v>
      </c>
      <c r="M128" s="34">
        <f t="shared" si="6"/>
        <v>0</v>
      </c>
      <c r="N128" t="e">
        <f>A128-#REF!</f>
        <v>#REF!</v>
      </c>
    </row>
    <row r="129" spans="1:14" x14ac:dyDescent="0.25">
      <c r="A129" s="12">
        <v>2009</v>
      </c>
      <c r="B129" s="12">
        <v>61</v>
      </c>
      <c r="C129" s="12">
        <v>4</v>
      </c>
      <c r="D129" s="13">
        <v>1</v>
      </c>
      <c r="E129" s="12" t="s">
        <v>550</v>
      </c>
      <c r="F129" s="25">
        <v>188.46307127293642</v>
      </c>
      <c r="G129" s="14">
        <v>1422</v>
      </c>
      <c r="H129" s="30">
        <f t="shared" si="4"/>
        <v>7.54524475482323</v>
      </c>
      <c r="I129">
        <f t="shared" si="5"/>
        <v>0</v>
      </c>
      <c r="J129">
        <v>0</v>
      </c>
      <c r="K129" s="34">
        <v>0</v>
      </c>
      <c r="L129" s="34">
        <f t="shared" si="7"/>
        <v>0</v>
      </c>
      <c r="M129" s="34">
        <f t="shared" si="6"/>
        <v>0</v>
      </c>
      <c r="N129" t="e">
        <f>A129-#REF!</f>
        <v>#REF!</v>
      </c>
    </row>
    <row r="130" spans="1:14" x14ac:dyDescent="0.25">
      <c r="A130" s="12">
        <v>2016</v>
      </c>
      <c r="B130" s="12">
        <v>12</v>
      </c>
      <c r="C130" s="12">
        <v>3</v>
      </c>
      <c r="D130" s="13">
        <v>1</v>
      </c>
      <c r="E130" s="12" t="s">
        <v>551</v>
      </c>
      <c r="F130" s="25">
        <v>148.69643670139016</v>
      </c>
      <c r="G130" s="14">
        <v>466</v>
      </c>
      <c r="H130" s="30">
        <f t="shared" si="4"/>
        <v>3.1339015939959198</v>
      </c>
      <c r="I130">
        <f t="shared" si="5"/>
        <v>1</v>
      </c>
      <c r="J130">
        <v>0</v>
      </c>
      <c r="K130" s="34">
        <v>0</v>
      </c>
      <c r="L130" s="34">
        <f t="shared" si="7"/>
        <v>139800</v>
      </c>
      <c r="M130" s="34">
        <f t="shared" si="6"/>
        <v>138179.6</v>
      </c>
      <c r="N130" t="e">
        <f>A130-#REF!</f>
        <v>#REF!</v>
      </c>
    </row>
    <row r="131" spans="1:14" x14ac:dyDescent="0.25">
      <c r="A131" s="12">
        <v>2044</v>
      </c>
      <c r="B131" s="12">
        <v>64</v>
      </c>
      <c r="C131" s="12">
        <v>2</v>
      </c>
      <c r="D131" s="13">
        <v>3</v>
      </c>
      <c r="E131" s="12" t="s">
        <v>552</v>
      </c>
      <c r="F131" s="25">
        <v>6.53</v>
      </c>
      <c r="G131" s="14">
        <v>121</v>
      </c>
      <c r="H131" s="30">
        <f t="shared" si="4"/>
        <v>18.529862174578867</v>
      </c>
      <c r="I131">
        <f t="shared" si="5"/>
        <v>0</v>
      </c>
      <c r="J131">
        <v>0</v>
      </c>
      <c r="K131" s="34">
        <v>0</v>
      </c>
      <c r="L131" s="34">
        <f t="shared" si="7"/>
        <v>0</v>
      </c>
      <c r="M131" s="34">
        <f t="shared" si="6"/>
        <v>0</v>
      </c>
      <c r="N131" t="e">
        <f>A131-#REF!</f>
        <v>#REF!</v>
      </c>
    </row>
    <row r="132" spans="1:14" x14ac:dyDescent="0.25">
      <c r="A132" s="12">
        <v>2051</v>
      </c>
      <c r="B132" s="12">
        <v>64</v>
      </c>
      <c r="C132" s="12">
        <v>2</v>
      </c>
      <c r="D132" s="13">
        <v>3</v>
      </c>
      <c r="E132" s="12" t="s">
        <v>553</v>
      </c>
      <c r="F132" s="25">
        <v>18.57</v>
      </c>
      <c r="G132" s="14">
        <v>670</v>
      </c>
      <c r="H132" s="30">
        <f t="shared" si="4"/>
        <v>36.07969843834141</v>
      </c>
      <c r="I132">
        <f t="shared" si="5"/>
        <v>0</v>
      </c>
      <c r="J132">
        <v>0</v>
      </c>
      <c r="K132" s="34">
        <v>0</v>
      </c>
      <c r="L132" s="34">
        <f t="shared" si="7"/>
        <v>0</v>
      </c>
      <c r="M132" s="34">
        <f t="shared" si="6"/>
        <v>0</v>
      </c>
      <c r="N132" t="e">
        <f>A132-#REF!</f>
        <v>#REF!</v>
      </c>
    </row>
    <row r="133" spans="1:14" x14ac:dyDescent="0.25">
      <c r="A133" s="12">
        <v>2058</v>
      </c>
      <c r="B133" s="12">
        <v>66</v>
      </c>
      <c r="C133" s="12">
        <v>1</v>
      </c>
      <c r="D133" s="13">
        <v>1</v>
      </c>
      <c r="E133" s="12" t="s">
        <v>554</v>
      </c>
      <c r="F133" s="25">
        <v>57.423486484130429</v>
      </c>
      <c r="G133" s="14">
        <v>3939</v>
      </c>
      <c r="H133" s="30">
        <f t="shared" si="4"/>
        <v>68.595625956786563</v>
      </c>
      <c r="I133">
        <f t="shared" si="5"/>
        <v>0</v>
      </c>
      <c r="J133">
        <v>0</v>
      </c>
      <c r="K133" s="34">
        <v>0</v>
      </c>
      <c r="L133" s="34">
        <f t="shared" si="7"/>
        <v>0</v>
      </c>
      <c r="M133" s="34">
        <f t="shared" si="6"/>
        <v>0</v>
      </c>
      <c r="N133" t="e">
        <f>A133-#REF!</f>
        <v>#REF!</v>
      </c>
    </row>
    <row r="134" spans="1:14" x14ac:dyDescent="0.25">
      <c r="A134" s="12">
        <v>2114</v>
      </c>
      <c r="B134" s="12">
        <v>15</v>
      </c>
      <c r="C134" s="12">
        <v>7</v>
      </c>
      <c r="D134" s="13">
        <v>1</v>
      </c>
      <c r="E134" s="12" t="s">
        <v>555</v>
      </c>
      <c r="F134" s="25">
        <v>139.31959861130625</v>
      </c>
      <c r="G134" s="14">
        <v>549</v>
      </c>
      <c r="H134" s="30">
        <f t="shared" si="4"/>
        <v>3.9405798284825582</v>
      </c>
      <c r="I134">
        <f t="shared" si="5"/>
        <v>1</v>
      </c>
      <c r="J134">
        <v>0</v>
      </c>
      <c r="K134" s="34">
        <v>0</v>
      </c>
      <c r="L134" s="34">
        <f t="shared" si="7"/>
        <v>164700</v>
      </c>
      <c r="M134" s="34">
        <f t="shared" si="6"/>
        <v>162790.99</v>
      </c>
      <c r="N134" t="e">
        <f>A134-#REF!</f>
        <v>#REF!</v>
      </c>
    </row>
    <row r="135" spans="1:14" x14ac:dyDescent="0.25">
      <c r="A135" s="12">
        <v>2128</v>
      </c>
      <c r="B135" s="12">
        <v>42</v>
      </c>
      <c r="C135" s="12">
        <v>8</v>
      </c>
      <c r="D135" s="13">
        <v>1</v>
      </c>
      <c r="E135" s="12" t="s">
        <v>556</v>
      </c>
      <c r="F135" s="25">
        <v>110.84410657268684</v>
      </c>
      <c r="G135" s="14">
        <v>591</v>
      </c>
      <c r="H135" s="30">
        <f t="shared" ref="H135:H198" si="8">G135/F135</f>
        <v>5.331812563372031</v>
      </c>
      <c r="I135">
        <f t="shared" ref="I135:I198" si="9">IF(AND(G135&lt;=745,H135&lt;10),1,0)</f>
        <v>1</v>
      </c>
      <c r="J135">
        <v>0</v>
      </c>
      <c r="K135" s="34">
        <v>0</v>
      </c>
      <c r="L135" s="34">
        <f t="shared" si="7"/>
        <v>177300</v>
      </c>
      <c r="M135" s="34">
        <f t="shared" ref="M135:M198" si="10">ROUND(L135*$M$4,2)</f>
        <v>175244.95</v>
      </c>
      <c r="N135" t="e">
        <f>A135-#REF!</f>
        <v>#REF!</v>
      </c>
    </row>
    <row r="136" spans="1:14" x14ac:dyDescent="0.25">
      <c r="A136" s="12">
        <v>2135</v>
      </c>
      <c r="B136" s="12">
        <v>60</v>
      </c>
      <c r="C136" s="12">
        <v>10</v>
      </c>
      <c r="D136" s="13">
        <v>1</v>
      </c>
      <c r="E136" s="12" t="s">
        <v>557</v>
      </c>
      <c r="F136" s="25">
        <v>335.84850066487564</v>
      </c>
      <c r="G136" s="14">
        <v>405</v>
      </c>
      <c r="H136" s="30">
        <f t="shared" si="8"/>
        <v>1.2059008725607703</v>
      </c>
      <c r="I136">
        <f t="shared" si="9"/>
        <v>1</v>
      </c>
      <c r="J136">
        <v>0</v>
      </c>
      <c r="K136" s="34">
        <v>0</v>
      </c>
      <c r="L136" s="34">
        <f t="shared" ref="L136:L199" si="11">G136*$L$3*I136</f>
        <v>121500</v>
      </c>
      <c r="M136" s="34">
        <f t="shared" si="10"/>
        <v>120091.72</v>
      </c>
      <c r="N136" t="e">
        <f>A136-#REF!</f>
        <v>#REF!</v>
      </c>
    </row>
    <row r="137" spans="1:14" x14ac:dyDescent="0.25">
      <c r="A137" s="12">
        <v>2142</v>
      </c>
      <c r="B137" s="12">
        <v>6</v>
      </c>
      <c r="C137" s="12">
        <v>10</v>
      </c>
      <c r="D137" s="13">
        <v>1</v>
      </c>
      <c r="E137" s="12" t="s">
        <v>558</v>
      </c>
      <c r="F137" s="25">
        <v>95.310673258296944</v>
      </c>
      <c r="G137" s="14">
        <v>164</v>
      </c>
      <c r="H137" s="30">
        <f t="shared" si="8"/>
        <v>1.7206887161058171</v>
      </c>
      <c r="I137">
        <f t="shared" si="9"/>
        <v>1</v>
      </c>
      <c r="J137">
        <v>0</v>
      </c>
      <c r="K137" s="34">
        <v>0</v>
      </c>
      <c r="L137" s="34">
        <f t="shared" si="11"/>
        <v>49200</v>
      </c>
      <c r="M137" s="34">
        <f t="shared" si="10"/>
        <v>48629.73</v>
      </c>
      <c r="N137" t="e">
        <f>A137-#REF!</f>
        <v>#REF!</v>
      </c>
    </row>
    <row r="138" spans="1:14" x14ac:dyDescent="0.25">
      <c r="A138" s="12">
        <v>2177</v>
      </c>
      <c r="B138" s="12">
        <v>40</v>
      </c>
      <c r="C138" s="12">
        <v>1</v>
      </c>
      <c r="D138" s="13">
        <v>2</v>
      </c>
      <c r="E138" s="12" t="s">
        <v>559</v>
      </c>
      <c r="F138" s="25">
        <v>16.555918680951418</v>
      </c>
      <c r="G138" s="14">
        <v>1068</v>
      </c>
      <c r="H138" s="30">
        <f t="shared" si="8"/>
        <v>64.508652197524881</v>
      </c>
      <c r="I138">
        <f t="shared" si="9"/>
        <v>0</v>
      </c>
      <c r="J138">
        <v>0</v>
      </c>
      <c r="K138" s="34">
        <v>0</v>
      </c>
      <c r="L138" s="34">
        <f t="shared" si="11"/>
        <v>0</v>
      </c>
      <c r="M138" s="34">
        <f t="shared" si="10"/>
        <v>0</v>
      </c>
      <c r="N138" t="e">
        <f>A138-#REF!</f>
        <v>#REF!</v>
      </c>
    </row>
    <row r="139" spans="1:14" x14ac:dyDescent="0.25">
      <c r="A139" s="12">
        <v>2184</v>
      </c>
      <c r="B139" s="12">
        <v>40</v>
      </c>
      <c r="C139" s="12">
        <v>1</v>
      </c>
      <c r="D139" s="13">
        <v>3</v>
      </c>
      <c r="E139" s="12" t="s">
        <v>560</v>
      </c>
      <c r="F139" s="25">
        <v>6.51</v>
      </c>
      <c r="G139" s="14">
        <v>936</v>
      </c>
      <c r="H139" s="30">
        <f t="shared" si="8"/>
        <v>143.77880184331798</v>
      </c>
      <c r="I139">
        <f t="shared" si="9"/>
        <v>0</v>
      </c>
      <c r="J139">
        <v>0</v>
      </c>
      <c r="K139" s="34">
        <v>0</v>
      </c>
      <c r="L139" s="34">
        <f t="shared" si="11"/>
        <v>0</v>
      </c>
      <c r="M139" s="34">
        <f t="shared" si="10"/>
        <v>0</v>
      </c>
      <c r="N139" t="e">
        <f>A139-#REF!</f>
        <v>#REF!</v>
      </c>
    </row>
    <row r="140" spans="1:14" x14ac:dyDescent="0.25">
      <c r="A140" s="12">
        <v>2198</v>
      </c>
      <c r="B140" s="12">
        <v>55</v>
      </c>
      <c r="C140" s="12">
        <v>11</v>
      </c>
      <c r="D140" s="13">
        <v>1</v>
      </c>
      <c r="E140" s="12" t="s">
        <v>561</v>
      </c>
      <c r="F140" s="25">
        <v>114.94394808582896</v>
      </c>
      <c r="G140" s="14">
        <v>743</v>
      </c>
      <c r="H140" s="30">
        <f t="shared" si="8"/>
        <v>6.4640201800376635</v>
      </c>
      <c r="I140">
        <f t="shared" si="9"/>
        <v>1</v>
      </c>
      <c r="J140">
        <v>0</v>
      </c>
      <c r="K140" s="34">
        <v>0</v>
      </c>
      <c r="L140" s="34">
        <f t="shared" si="11"/>
        <v>222900</v>
      </c>
      <c r="M140" s="34">
        <f t="shared" si="10"/>
        <v>220316.41</v>
      </c>
      <c r="N140" t="e">
        <f>A140-#REF!</f>
        <v>#REF!</v>
      </c>
    </row>
    <row r="141" spans="1:14" x14ac:dyDescent="0.25">
      <c r="A141" s="12">
        <v>2212</v>
      </c>
      <c r="B141" s="12">
        <v>38</v>
      </c>
      <c r="C141" s="12">
        <v>8</v>
      </c>
      <c r="D141" s="13">
        <v>1</v>
      </c>
      <c r="E141" s="12" t="s">
        <v>562</v>
      </c>
      <c r="F141" s="25">
        <v>159.31864731245471</v>
      </c>
      <c r="G141" s="14">
        <v>109</v>
      </c>
      <c r="H141" s="30">
        <f t="shared" si="8"/>
        <v>0.68416347890670881</v>
      </c>
      <c r="I141">
        <f t="shared" si="9"/>
        <v>1</v>
      </c>
      <c r="J141">
        <v>0</v>
      </c>
      <c r="K141" s="34">
        <v>0</v>
      </c>
      <c r="L141" s="34">
        <f t="shared" si="11"/>
        <v>32700</v>
      </c>
      <c r="M141" s="34">
        <f t="shared" si="10"/>
        <v>32320.98</v>
      </c>
      <c r="N141" t="e">
        <f>A141-#REF!</f>
        <v>#REF!</v>
      </c>
    </row>
    <row r="142" spans="1:14" x14ac:dyDescent="0.25">
      <c r="A142" s="12">
        <v>2217</v>
      </c>
      <c r="B142" s="12">
        <v>45</v>
      </c>
      <c r="C142" s="12">
        <v>1</v>
      </c>
      <c r="D142" s="13">
        <v>1</v>
      </c>
      <c r="E142" s="12" t="s">
        <v>563</v>
      </c>
      <c r="F142" s="25">
        <v>21.027733566796449</v>
      </c>
      <c r="G142" s="14">
        <v>2062</v>
      </c>
      <c r="H142" s="30">
        <f t="shared" si="8"/>
        <v>98.060972355859235</v>
      </c>
      <c r="I142">
        <f t="shared" si="9"/>
        <v>0</v>
      </c>
      <c r="J142">
        <v>0</v>
      </c>
      <c r="K142" s="34">
        <v>0</v>
      </c>
      <c r="L142" s="34">
        <f t="shared" si="11"/>
        <v>0</v>
      </c>
      <c r="M142" s="34">
        <f t="shared" si="10"/>
        <v>0</v>
      </c>
      <c r="N142" t="e">
        <f>A142-#REF!</f>
        <v>#REF!</v>
      </c>
    </row>
    <row r="143" spans="1:14" x14ac:dyDescent="0.25">
      <c r="A143" s="12">
        <v>2226</v>
      </c>
      <c r="B143" s="12">
        <v>10</v>
      </c>
      <c r="C143" s="12">
        <v>10</v>
      </c>
      <c r="D143" s="13">
        <v>1</v>
      </c>
      <c r="E143" s="12" t="s">
        <v>564</v>
      </c>
      <c r="F143" s="25">
        <v>74.00978053997548</v>
      </c>
      <c r="G143" s="14">
        <v>244</v>
      </c>
      <c r="H143" s="30">
        <f t="shared" si="8"/>
        <v>3.2968615528890317</v>
      </c>
      <c r="I143">
        <f t="shared" si="9"/>
        <v>1</v>
      </c>
      <c r="J143">
        <v>0</v>
      </c>
      <c r="K143" s="34">
        <v>0</v>
      </c>
      <c r="L143" s="34">
        <f t="shared" si="11"/>
        <v>73200</v>
      </c>
      <c r="M143" s="34">
        <f t="shared" si="10"/>
        <v>72351.55</v>
      </c>
      <c r="N143" t="e">
        <f>A143-#REF!</f>
        <v>#REF!</v>
      </c>
    </row>
    <row r="144" spans="1:14" x14ac:dyDescent="0.25">
      <c r="A144" s="12">
        <v>2233</v>
      </c>
      <c r="B144" s="12">
        <v>7</v>
      </c>
      <c r="C144" s="12">
        <v>11</v>
      </c>
      <c r="D144" s="13">
        <v>1</v>
      </c>
      <c r="E144" s="12" t="s">
        <v>565</v>
      </c>
      <c r="F144" s="25">
        <v>265.43355840892696</v>
      </c>
      <c r="G144" s="14">
        <v>878</v>
      </c>
      <c r="H144" s="30">
        <f t="shared" si="8"/>
        <v>3.3077957635159048</v>
      </c>
      <c r="I144">
        <f t="shared" si="9"/>
        <v>0</v>
      </c>
      <c r="J144">
        <v>0</v>
      </c>
      <c r="K144" s="34">
        <v>0</v>
      </c>
      <c r="L144" s="34">
        <f t="shared" si="11"/>
        <v>0</v>
      </c>
      <c r="M144" s="34">
        <f t="shared" si="10"/>
        <v>0</v>
      </c>
      <c r="N144" t="e">
        <f>A144-#REF!</f>
        <v>#REF!</v>
      </c>
    </row>
    <row r="145" spans="1:14" x14ac:dyDescent="0.25">
      <c r="A145" s="12">
        <v>2240</v>
      </c>
      <c r="B145" s="12">
        <v>33</v>
      </c>
      <c r="C145" s="12">
        <v>3</v>
      </c>
      <c r="D145" s="13">
        <v>1</v>
      </c>
      <c r="E145" s="12" t="s">
        <v>566</v>
      </c>
      <c r="F145" s="25">
        <v>134.27376681127095</v>
      </c>
      <c r="G145" s="14">
        <v>390</v>
      </c>
      <c r="H145" s="30">
        <f t="shared" si="8"/>
        <v>2.9045137353461317</v>
      </c>
      <c r="I145">
        <f t="shared" si="9"/>
        <v>1</v>
      </c>
      <c r="J145">
        <v>0</v>
      </c>
      <c r="K145" s="34">
        <v>0</v>
      </c>
      <c r="L145" s="34">
        <f t="shared" si="11"/>
        <v>117000</v>
      </c>
      <c r="M145" s="34">
        <f t="shared" si="10"/>
        <v>115643.88</v>
      </c>
      <c r="N145" t="e">
        <f>A145-#REF!</f>
        <v>#REF!</v>
      </c>
    </row>
    <row r="146" spans="1:14" x14ac:dyDescent="0.25">
      <c r="A146" s="12">
        <v>2289</v>
      </c>
      <c r="B146" s="12">
        <v>5</v>
      </c>
      <c r="C146" s="12">
        <v>7</v>
      </c>
      <c r="D146" s="13">
        <v>1</v>
      </c>
      <c r="E146" s="12" t="s">
        <v>567</v>
      </c>
      <c r="F146" s="25">
        <v>95.847194613276201</v>
      </c>
      <c r="G146" s="14">
        <v>22574</v>
      </c>
      <c r="H146" s="30">
        <f t="shared" si="8"/>
        <v>235.52071702339819</v>
      </c>
      <c r="I146">
        <f t="shared" si="9"/>
        <v>0</v>
      </c>
      <c r="J146">
        <v>0</v>
      </c>
      <c r="K146" s="34">
        <v>0</v>
      </c>
      <c r="L146" s="34">
        <f t="shared" si="11"/>
        <v>0</v>
      </c>
      <c r="M146" s="34">
        <f t="shared" si="10"/>
        <v>0</v>
      </c>
      <c r="N146" t="e">
        <f>A146-#REF!</f>
        <v>#REF!</v>
      </c>
    </row>
    <row r="147" spans="1:14" x14ac:dyDescent="0.25">
      <c r="A147" s="12">
        <v>2296</v>
      </c>
      <c r="B147" s="12">
        <v>40</v>
      </c>
      <c r="C147" s="12">
        <v>1</v>
      </c>
      <c r="D147" s="13">
        <v>1</v>
      </c>
      <c r="E147" s="12" t="s">
        <v>568</v>
      </c>
      <c r="F147" s="25">
        <v>5.6055863245505382</v>
      </c>
      <c r="G147" s="14">
        <v>2373</v>
      </c>
      <c r="H147" s="30">
        <f t="shared" si="8"/>
        <v>423.32770607903706</v>
      </c>
      <c r="I147">
        <f t="shared" si="9"/>
        <v>0</v>
      </c>
      <c r="J147">
        <v>0</v>
      </c>
      <c r="K147" s="34">
        <v>0</v>
      </c>
      <c r="L147" s="34">
        <f t="shared" si="11"/>
        <v>0</v>
      </c>
      <c r="M147" s="34">
        <f t="shared" si="10"/>
        <v>0</v>
      </c>
      <c r="N147" t="e">
        <f>A147-#REF!</f>
        <v>#REF!</v>
      </c>
    </row>
    <row r="148" spans="1:14" x14ac:dyDescent="0.25">
      <c r="A148" s="12">
        <v>2303</v>
      </c>
      <c r="B148" s="12">
        <v>40</v>
      </c>
      <c r="C148" s="12">
        <v>1</v>
      </c>
      <c r="D148" s="13">
        <v>1</v>
      </c>
      <c r="E148" s="12" t="s">
        <v>569</v>
      </c>
      <c r="F148" s="25">
        <v>7.374165452677774</v>
      </c>
      <c r="G148" s="14">
        <v>3352</v>
      </c>
      <c r="H148" s="30">
        <f t="shared" si="8"/>
        <v>454.55991210270327</v>
      </c>
      <c r="I148">
        <f t="shared" si="9"/>
        <v>0</v>
      </c>
      <c r="J148">
        <v>0</v>
      </c>
      <c r="K148" s="34">
        <v>0</v>
      </c>
      <c r="L148" s="34">
        <f t="shared" si="11"/>
        <v>0</v>
      </c>
      <c r="M148" s="34">
        <f t="shared" si="10"/>
        <v>0</v>
      </c>
      <c r="N148" t="e">
        <f>A148-#REF!</f>
        <v>#REF!</v>
      </c>
    </row>
    <row r="149" spans="1:14" x14ac:dyDescent="0.25">
      <c r="A149" s="12">
        <v>2310</v>
      </c>
      <c r="B149" s="12">
        <v>24</v>
      </c>
      <c r="C149" s="12">
        <v>6</v>
      </c>
      <c r="D149" s="13">
        <v>1</v>
      </c>
      <c r="E149" s="12" t="s">
        <v>570</v>
      </c>
      <c r="F149" s="25">
        <v>31.560413532491271</v>
      </c>
      <c r="G149" s="14">
        <v>253</v>
      </c>
      <c r="H149" s="30">
        <f t="shared" si="8"/>
        <v>8.0163715136222127</v>
      </c>
      <c r="I149">
        <f t="shared" si="9"/>
        <v>1</v>
      </c>
      <c r="J149">
        <v>0</v>
      </c>
      <c r="K149" s="34">
        <v>0</v>
      </c>
      <c r="L149" s="34">
        <f t="shared" si="11"/>
        <v>75900</v>
      </c>
      <c r="M149" s="34">
        <f t="shared" si="10"/>
        <v>75020.259999999995</v>
      </c>
      <c r="N149" t="e">
        <f>A149-#REF!</f>
        <v>#REF!</v>
      </c>
    </row>
    <row r="150" spans="1:14" x14ac:dyDescent="0.25">
      <c r="A150" s="12">
        <v>2394</v>
      </c>
      <c r="B150" s="12">
        <v>10</v>
      </c>
      <c r="C150" s="12">
        <v>10</v>
      </c>
      <c r="D150" s="13">
        <v>1</v>
      </c>
      <c r="E150" s="12" t="s">
        <v>571</v>
      </c>
      <c r="F150" s="25">
        <v>150.19295801376686</v>
      </c>
      <c r="G150" s="14">
        <v>443</v>
      </c>
      <c r="H150" s="30">
        <f t="shared" si="8"/>
        <v>2.9495390853104717</v>
      </c>
      <c r="I150">
        <f t="shared" si="9"/>
        <v>1</v>
      </c>
      <c r="J150">
        <v>0</v>
      </c>
      <c r="K150" s="34">
        <v>0</v>
      </c>
      <c r="L150" s="34">
        <f t="shared" si="11"/>
        <v>132900</v>
      </c>
      <c r="M150" s="34">
        <f t="shared" si="10"/>
        <v>131359.57999999999</v>
      </c>
      <c r="N150" t="e">
        <f>A150-#REF!</f>
        <v>#REF!</v>
      </c>
    </row>
    <row r="151" spans="1:14" x14ac:dyDescent="0.25">
      <c r="A151" s="12">
        <v>2415</v>
      </c>
      <c r="B151" s="12">
        <v>58</v>
      </c>
      <c r="C151" s="12">
        <v>8</v>
      </c>
      <c r="D151" s="13">
        <v>1</v>
      </c>
      <c r="E151" s="12" t="s">
        <v>572</v>
      </c>
      <c r="F151" s="25">
        <v>56</v>
      </c>
      <c r="G151" s="14">
        <v>312</v>
      </c>
      <c r="H151" s="30">
        <f t="shared" si="8"/>
        <v>5.5714285714285712</v>
      </c>
      <c r="I151">
        <f t="shared" si="9"/>
        <v>1</v>
      </c>
      <c r="J151">
        <v>0</v>
      </c>
      <c r="K151" s="34">
        <v>0</v>
      </c>
      <c r="L151" s="34">
        <f t="shared" si="11"/>
        <v>93600</v>
      </c>
      <c r="M151" s="34">
        <f t="shared" si="10"/>
        <v>92515.1</v>
      </c>
      <c r="N151" t="e">
        <f>A151-#REF!</f>
        <v>#REF!</v>
      </c>
    </row>
    <row r="152" spans="1:14" x14ac:dyDescent="0.25">
      <c r="A152" s="12">
        <v>2420</v>
      </c>
      <c r="B152" s="12">
        <v>67</v>
      </c>
      <c r="C152" s="12">
        <v>1</v>
      </c>
      <c r="D152" s="13">
        <v>1</v>
      </c>
      <c r="E152" s="12" t="s">
        <v>573</v>
      </c>
      <c r="F152" s="25">
        <v>37.937935728339284</v>
      </c>
      <c r="G152" s="14">
        <v>4692</v>
      </c>
      <c r="H152" s="30">
        <f t="shared" si="8"/>
        <v>123.67568002639426</v>
      </c>
      <c r="I152">
        <f t="shared" si="9"/>
        <v>0</v>
      </c>
      <c r="J152">
        <v>0</v>
      </c>
      <c r="K152" s="34">
        <v>0</v>
      </c>
      <c r="L152" s="34">
        <f t="shared" si="11"/>
        <v>0</v>
      </c>
      <c r="M152" s="34">
        <f t="shared" si="10"/>
        <v>0</v>
      </c>
      <c r="N152" t="e">
        <f>A152-#REF!</f>
        <v>#REF!</v>
      </c>
    </row>
    <row r="153" spans="1:14" x14ac:dyDescent="0.25">
      <c r="A153" s="12">
        <v>2422</v>
      </c>
      <c r="B153" s="12">
        <v>55</v>
      </c>
      <c r="C153" s="12">
        <v>11</v>
      </c>
      <c r="D153" s="13">
        <v>1</v>
      </c>
      <c r="E153" s="12" t="s">
        <v>574</v>
      </c>
      <c r="F153" s="25">
        <v>84.990505657925837</v>
      </c>
      <c r="G153" s="14">
        <v>1591</v>
      </c>
      <c r="H153" s="30">
        <f t="shared" si="8"/>
        <v>18.719738018779871</v>
      </c>
      <c r="I153">
        <f t="shared" si="9"/>
        <v>0</v>
      </c>
      <c r="J153">
        <v>0</v>
      </c>
      <c r="K153" s="34">
        <v>0</v>
      </c>
      <c r="L153" s="34">
        <f t="shared" si="11"/>
        <v>0</v>
      </c>
      <c r="M153" s="34">
        <f t="shared" si="10"/>
        <v>0</v>
      </c>
      <c r="N153" t="e">
        <f>A153-#REF!</f>
        <v>#REF!</v>
      </c>
    </row>
    <row r="154" spans="1:14" x14ac:dyDescent="0.25">
      <c r="A154" s="12">
        <v>2436</v>
      </c>
      <c r="B154" s="12">
        <v>66</v>
      </c>
      <c r="C154" s="12">
        <v>6</v>
      </c>
      <c r="D154" s="13">
        <v>2</v>
      </c>
      <c r="E154" s="12" t="s">
        <v>575</v>
      </c>
      <c r="F154" s="25">
        <v>180.49603849793127</v>
      </c>
      <c r="G154" s="14">
        <v>1529</v>
      </c>
      <c r="H154" s="30">
        <f t="shared" si="8"/>
        <v>8.4711000458745502</v>
      </c>
      <c r="I154">
        <f t="shared" si="9"/>
        <v>0</v>
      </c>
      <c r="J154">
        <v>0</v>
      </c>
      <c r="K154" s="34">
        <v>0</v>
      </c>
      <c r="L154" s="34">
        <f t="shared" si="11"/>
        <v>0</v>
      </c>
      <c r="M154" s="34">
        <f t="shared" si="10"/>
        <v>0</v>
      </c>
      <c r="N154" t="e">
        <f>A154-#REF!</f>
        <v>#REF!</v>
      </c>
    </row>
    <row r="155" spans="1:14" x14ac:dyDescent="0.25">
      <c r="A155" s="12">
        <v>2443</v>
      </c>
      <c r="B155" s="12">
        <v>66</v>
      </c>
      <c r="C155" s="12">
        <v>6</v>
      </c>
      <c r="D155" s="13">
        <v>3</v>
      </c>
      <c r="E155" s="12" t="s">
        <v>576</v>
      </c>
      <c r="F155" s="25">
        <v>50.25</v>
      </c>
      <c r="G155" s="14">
        <v>2057</v>
      </c>
      <c r="H155" s="30">
        <f t="shared" si="8"/>
        <v>40.93532338308458</v>
      </c>
      <c r="I155">
        <f t="shared" si="9"/>
        <v>0</v>
      </c>
      <c r="J155">
        <v>0</v>
      </c>
      <c r="K155" s="34">
        <v>0</v>
      </c>
      <c r="L155" s="34">
        <f t="shared" si="11"/>
        <v>0</v>
      </c>
      <c r="M155" s="34">
        <f t="shared" si="10"/>
        <v>0</v>
      </c>
      <c r="N155" t="e">
        <f>A155-#REF!</f>
        <v>#REF!</v>
      </c>
    </row>
    <row r="156" spans="1:14" x14ac:dyDescent="0.25">
      <c r="A156" s="12">
        <v>2450</v>
      </c>
      <c r="B156" s="12">
        <v>67</v>
      </c>
      <c r="C156" s="12">
        <v>1</v>
      </c>
      <c r="D156" s="13">
        <v>2</v>
      </c>
      <c r="E156" s="12" t="s">
        <v>577</v>
      </c>
      <c r="F156" s="26">
        <v>67.640457587131678</v>
      </c>
      <c r="G156" s="14">
        <v>2156</v>
      </c>
      <c r="H156" s="30">
        <f t="shared" si="8"/>
        <v>31.874414764606357</v>
      </c>
      <c r="I156">
        <f t="shared" si="9"/>
        <v>0</v>
      </c>
      <c r="J156">
        <v>0</v>
      </c>
      <c r="K156" s="34">
        <v>0</v>
      </c>
      <c r="L156" s="34">
        <f t="shared" si="11"/>
        <v>0</v>
      </c>
      <c r="M156" s="34">
        <f t="shared" si="10"/>
        <v>0</v>
      </c>
      <c r="N156" t="e">
        <f>A156-#REF!</f>
        <v>#REF!</v>
      </c>
    </row>
    <row r="157" spans="1:14" x14ac:dyDescent="0.25">
      <c r="A157" s="12">
        <v>2460</v>
      </c>
      <c r="B157" s="12">
        <v>67</v>
      </c>
      <c r="C157" s="12">
        <v>1</v>
      </c>
      <c r="D157" s="13">
        <v>3</v>
      </c>
      <c r="E157" s="12" t="s">
        <v>578</v>
      </c>
      <c r="F157" s="25">
        <v>9.23</v>
      </c>
      <c r="G157" s="14">
        <v>1232</v>
      </c>
      <c r="H157" s="30">
        <f t="shared" si="8"/>
        <v>133.47778981581797</v>
      </c>
      <c r="I157">
        <f t="shared" si="9"/>
        <v>0</v>
      </c>
      <c r="J157">
        <v>0</v>
      </c>
      <c r="K157" s="34">
        <v>0</v>
      </c>
      <c r="L157" s="34">
        <f t="shared" si="11"/>
        <v>0</v>
      </c>
      <c r="M157" s="34">
        <f t="shared" si="10"/>
        <v>0</v>
      </c>
      <c r="N157" t="e">
        <f>A157-#REF!</f>
        <v>#REF!</v>
      </c>
    </row>
    <row r="158" spans="1:14" x14ac:dyDescent="0.25">
      <c r="A158" s="12">
        <v>2478</v>
      </c>
      <c r="B158" s="12">
        <v>57</v>
      </c>
      <c r="C158" s="12">
        <v>12</v>
      </c>
      <c r="D158" s="13">
        <v>1</v>
      </c>
      <c r="E158" s="12" t="s">
        <v>579</v>
      </c>
      <c r="F158" s="25">
        <v>612.64541683839855</v>
      </c>
      <c r="G158" s="14">
        <v>1773</v>
      </c>
      <c r="H158" s="30">
        <f t="shared" si="8"/>
        <v>2.8940067962145153</v>
      </c>
      <c r="I158">
        <f t="shared" si="9"/>
        <v>0</v>
      </c>
      <c r="J158">
        <v>0</v>
      </c>
      <c r="K158" s="34">
        <v>0</v>
      </c>
      <c r="L158" s="34">
        <f t="shared" si="11"/>
        <v>0</v>
      </c>
      <c r="M158" s="34">
        <f t="shared" si="10"/>
        <v>0</v>
      </c>
      <c r="N158" t="e">
        <f>A158-#REF!</f>
        <v>#REF!</v>
      </c>
    </row>
    <row r="159" spans="1:14" x14ac:dyDescent="0.25">
      <c r="A159" s="12">
        <v>2485</v>
      </c>
      <c r="B159" s="12">
        <v>22</v>
      </c>
      <c r="C159" s="12">
        <v>3</v>
      </c>
      <c r="D159" s="13">
        <v>1</v>
      </c>
      <c r="E159" s="12" t="s">
        <v>580</v>
      </c>
      <c r="F159" s="25">
        <v>60.085579188671922</v>
      </c>
      <c r="G159" s="14">
        <v>550</v>
      </c>
      <c r="H159" s="30">
        <f t="shared" si="8"/>
        <v>9.1536106903949559</v>
      </c>
      <c r="I159">
        <f t="shared" si="9"/>
        <v>1</v>
      </c>
      <c r="J159">
        <v>0</v>
      </c>
      <c r="K159" s="34">
        <v>0</v>
      </c>
      <c r="L159" s="34">
        <f t="shared" si="11"/>
        <v>165000</v>
      </c>
      <c r="M159" s="34">
        <f t="shared" si="10"/>
        <v>163087.51999999999</v>
      </c>
      <c r="N159" t="e">
        <f>A159-#REF!</f>
        <v>#REF!</v>
      </c>
    </row>
    <row r="160" spans="1:14" x14ac:dyDescent="0.25">
      <c r="A160" s="12">
        <v>2525</v>
      </c>
      <c r="B160" s="12">
        <v>14</v>
      </c>
      <c r="C160" s="12">
        <v>6</v>
      </c>
      <c r="D160" s="13">
        <v>3</v>
      </c>
      <c r="E160" s="12" t="s">
        <v>153</v>
      </c>
      <c r="F160" s="25">
        <v>80.8</v>
      </c>
      <c r="G160" s="14">
        <v>355</v>
      </c>
      <c r="H160" s="30">
        <f t="shared" si="8"/>
        <v>4.3935643564356441</v>
      </c>
      <c r="I160">
        <f t="shared" si="9"/>
        <v>1</v>
      </c>
      <c r="J160">
        <v>0</v>
      </c>
      <c r="K160" s="34">
        <v>0</v>
      </c>
      <c r="L160" s="34">
        <f t="shared" si="11"/>
        <v>106500</v>
      </c>
      <c r="M160" s="34">
        <f t="shared" si="10"/>
        <v>105265.58</v>
      </c>
      <c r="N160" t="e">
        <f>A160-#REF!</f>
        <v>#REF!</v>
      </c>
    </row>
    <row r="161" spans="1:14" x14ac:dyDescent="0.25">
      <c r="A161" s="12">
        <v>2527</v>
      </c>
      <c r="B161" s="12">
        <v>25</v>
      </c>
      <c r="C161" s="12">
        <v>3</v>
      </c>
      <c r="D161" s="13">
        <v>1</v>
      </c>
      <c r="E161" s="12" t="s">
        <v>581</v>
      </c>
      <c r="F161" s="25">
        <v>72.131693843855643</v>
      </c>
      <c r="G161" s="14">
        <v>300</v>
      </c>
      <c r="H161" s="30">
        <f t="shared" si="8"/>
        <v>4.1590594094381546</v>
      </c>
      <c r="I161">
        <f t="shared" si="9"/>
        <v>1</v>
      </c>
      <c r="J161">
        <v>0</v>
      </c>
      <c r="K161" s="34">
        <v>0</v>
      </c>
      <c r="L161" s="34">
        <f t="shared" si="11"/>
        <v>90000</v>
      </c>
      <c r="M161" s="34">
        <f t="shared" si="10"/>
        <v>88956.83</v>
      </c>
      <c r="N161" t="e">
        <f>A161-#REF!</f>
        <v>#REF!</v>
      </c>
    </row>
    <row r="162" spans="1:14" x14ac:dyDescent="0.25">
      <c r="A162" s="12">
        <v>2534</v>
      </c>
      <c r="B162" s="12">
        <v>8</v>
      </c>
      <c r="C162" s="12">
        <v>7</v>
      </c>
      <c r="D162" s="13">
        <v>1</v>
      </c>
      <c r="E162" s="12" t="s">
        <v>582</v>
      </c>
      <c r="F162" s="25">
        <v>66.891320162348237</v>
      </c>
      <c r="G162" s="14">
        <v>441</v>
      </c>
      <c r="H162" s="30">
        <f t="shared" si="8"/>
        <v>6.5927836216967046</v>
      </c>
      <c r="I162">
        <f t="shared" si="9"/>
        <v>1</v>
      </c>
      <c r="J162">
        <v>0</v>
      </c>
      <c r="K162" s="34">
        <v>0</v>
      </c>
      <c r="L162" s="34">
        <f t="shared" si="11"/>
        <v>132300</v>
      </c>
      <c r="M162" s="34">
        <f t="shared" si="10"/>
        <v>130766.54</v>
      </c>
      <c r="N162" t="e">
        <f>A162-#REF!</f>
        <v>#REF!</v>
      </c>
    </row>
    <row r="163" spans="1:14" x14ac:dyDescent="0.25">
      <c r="A163" s="12">
        <v>2541</v>
      </c>
      <c r="B163" s="12">
        <v>62</v>
      </c>
      <c r="C163" s="12">
        <v>4</v>
      </c>
      <c r="D163" s="13">
        <v>1</v>
      </c>
      <c r="E163" s="12" t="s">
        <v>583</v>
      </c>
      <c r="F163" s="25">
        <v>140.57901081820842</v>
      </c>
      <c r="G163" s="14">
        <v>535</v>
      </c>
      <c r="H163" s="30">
        <f t="shared" si="8"/>
        <v>3.8056890348434891</v>
      </c>
      <c r="I163">
        <f t="shared" si="9"/>
        <v>1</v>
      </c>
      <c r="J163">
        <v>0</v>
      </c>
      <c r="K163" s="34">
        <v>0</v>
      </c>
      <c r="L163" s="34">
        <f t="shared" si="11"/>
        <v>160500</v>
      </c>
      <c r="M163" s="34">
        <f t="shared" si="10"/>
        <v>158639.67000000001</v>
      </c>
      <c r="N163" t="e">
        <f>A163-#REF!</f>
        <v>#REF!</v>
      </c>
    </row>
    <row r="164" spans="1:14" x14ac:dyDescent="0.25">
      <c r="A164" s="12">
        <v>2562</v>
      </c>
      <c r="B164" s="12">
        <v>32</v>
      </c>
      <c r="C164" s="12">
        <v>4</v>
      </c>
      <c r="D164" s="13">
        <v>1</v>
      </c>
      <c r="E164" s="12" t="s">
        <v>584</v>
      </c>
      <c r="F164" s="25">
        <v>99.027468002515832</v>
      </c>
      <c r="G164" s="14">
        <v>4061</v>
      </c>
      <c r="H164" s="30">
        <f t="shared" si="8"/>
        <v>41.008823934555501</v>
      </c>
      <c r="I164">
        <f t="shared" si="9"/>
        <v>0</v>
      </c>
      <c r="J164">
        <v>0</v>
      </c>
      <c r="K164" s="34">
        <v>0</v>
      </c>
      <c r="L164" s="34">
        <f t="shared" si="11"/>
        <v>0</v>
      </c>
      <c r="M164" s="34">
        <f t="shared" si="10"/>
        <v>0</v>
      </c>
      <c r="N164" t="e">
        <f>A164-#REF!</f>
        <v>#REF!</v>
      </c>
    </row>
    <row r="165" spans="1:14" x14ac:dyDescent="0.25">
      <c r="A165" s="12">
        <v>2576</v>
      </c>
      <c r="B165" s="12">
        <v>14</v>
      </c>
      <c r="C165" s="12">
        <v>6</v>
      </c>
      <c r="D165" s="13">
        <v>1</v>
      </c>
      <c r="E165" s="12" t="s">
        <v>585</v>
      </c>
      <c r="F165" s="25">
        <v>54.479723842604677</v>
      </c>
      <c r="G165" s="14">
        <v>831</v>
      </c>
      <c r="H165" s="30">
        <f t="shared" si="8"/>
        <v>15.253381283664559</v>
      </c>
      <c r="I165">
        <f t="shared" si="9"/>
        <v>0</v>
      </c>
      <c r="J165">
        <v>0</v>
      </c>
      <c r="K165" s="34">
        <v>0</v>
      </c>
      <c r="L165" s="34">
        <f t="shared" si="11"/>
        <v>0</v>
      </c>
      <c r="M165" s="34">
        <f t="shared" si="10"/>
        <v>0</v>
      </c>
      <c r="N165" t="e">
        <f>A165-#REF!</f>
        <v>#REF!</v>
      </c>
    </row>
    <row r="166" spans="1:14" x14ac:dyDescent="0.25">
      <c r="A166" s="12">
        <v>2583</v>
      </c>
      <c r="B166" s="12">
        <v>44</v>
      </c>
      <c r="C166" s="12">
        <v>6</v>
      </c>
      <c r="D166" s="13">
        <v>1</v>
      </c>
      <c r="E166" s="12" t="s">
        <v>586</v>
      </c>
      <c r="F166" s="25">
        <v>109.06268469131902</v>
      </c>
      <c r="G166" s="14">
        <v>3786</v>
      </c>
      <c r="H166" s="30">
        <f t="shared" si="8"/>
        <v>34.713981328403442</v>
      </c>
      <c r="I166">
        <f t="shared" si="9"/>
        <v>0</v>
      </c>
      <c r="J166">
        <v>0</v>
      </c>
      <c r="K166" s="34">
        <v>0</v>
      </c>
      <c r="L166" s="34">
        <f t="shared" si="11"/>
        <v>0</v>
      </c>
      <c r="M166" s="34">
        <f t="shared" si="10"/>
        <v>0</v>
      </c>
      <c r="N166" t="e">
        <f>A166-#REF!</f>
        <v>#REF!</v>
      </c>
    </row>
    <row r="167" spans="1:14" x14ac:dyDescent="0.25">
      <c r="A167" s="12">
        <v>2604</v>
      </c>
      <c r="B167" s="12">
        <v>5</v>
      </c>
      <c r="C167" s="12">
        <v>7</v>
      </c>
      <c r="D167" s="13">
        <v>1</v>
      </c>
      <c r="E167" s="12" t="s">
        <v>587</v>
      </c>
      <c r="F167" s="25">
        <v>53.29260289782809</v>
      </c>
      <c r="G167" s="14">
        <v>5651</v>
      </c>
      <c r="H167" s="30">
        <f t="shared" si="8"/>
        <v>106.03723017308849</v>
      </c>
      <c r="I167">
        <f t="shared" si="9"/>
        <v>0</v>
      </c>
      <c r="J167">
        <v>0</v>
      </c>
      <c r="K167" s="34">
        <v>0</v>
      </c>
      <c r="L167" s="34">
        <f t="shared" si="11"/>
        <v>0</v>
      </c>
      <c r="M167" s="34">
        <f t="shared" si="10"/>
        <v>0</v>
      </c>
      <c r="N167" t="e">
        <f>A167-#REF!</f>
        <v>#REF!</v>
      </c>
    </row>
    <row r="168" spans="1:14" x14ac:dyDescent="0.25">
      <c r="A168" s="12">
        <v>2605</v>
      </c>
      <c r="B168" s="12">
        <v>59</v>
      </c>
      <c r="C168" s="12">
        <v>7</v>
      </c>
      <c r="D168" s="13">
        <v>1</v>
      </c>
      <c r="E168" s="12" t="s">
        <v>588</v>
      </c>
      <c r="F168" s="25">
        <v>51.487990648385249</v>
      </c>
      <c r="G168" s="14">
        <v>862</v>
      </c>
      <c r="H168" s="30">
        <f t="shared" si="8"/>
        <v>16.741768112231309</v>
      </c>
      <c r="I168">
        <f t="shared" si="9"/>
        <v>0</v>
      </c>
      <c r="J168">
        <v>0</v>
      </c>
      <c r="K168" s="34">
        <v>0</v>
      </c>
      <c r="L168" s="34">
        <f t="shared" si="11"/>
        <v>0</v>
      </c>
      <c r="M168" s="34">
        <f t="shared" si="10"/>
        <v>0</v>
      </c>
      <c r="N168" t="e">
        <f>A168-#REF!</f>
        <v>#REF!</v>
      </c>
    </row>
    <row r="169" spans="1:14" x14ac:dyDescent="0.25">
      <c r="A169" s="12">
        <v>2611</v>
      </c>
      <c r="B169" s="12">
        <v>55</v>
      </c>
      <c r="C169" s="12">
        <v>11</v>
      </c>
      <c r="D169" s="13">
        <v>1</v>
      </c>
      <c r="E169" s="12" t="s">
        <v>589</v>
      </c>
      <c r="F169" s="25">
        <v>70.885314131432267</v>
      </c>
      <c r="G169" s="14">
        <v>5618</v>
      </c>
      <c r="H169" s="30">
        <f t="shared" si="8"/>
        <v>79.254780328452298</v>
      </c>
      <c r="I169">
        <f t="shared" si="9"/>
        <v>0</v>
      </c>
      <c r="J169">
        <v>0</v>
      </c>
      <c r="K169" s="34">
        <v>0</v>
      </c>
      <c r="L169" s="34">
        <f t="shared" si="11"/>
        <v>0</v>
      </c>
      <c r="M169" s="34">
        <f t="shared" si="10"/>
        <v>0</v>
      </c>
      <c r="N169" t="e">
        <f>A169-#REF!</f>
        <v>#REF!</v>
      </c>
    </row>
    <row r="170" spans="1:14" x14ac:dyDescent="0.25">
      <c r="A170" s="12">
        <v>2618</v>
      </c>
      <c r="B170" s="12">
        <v>26</v>
      </c>
      <c r="C170" s="12">
        <v>12</v>
      </c>
      <c r="D170" s="13">
        <v>1</v>
      </c>
      <c r="E170" s="12" t="s">
        <v>590</v>
      </c>
      <c r="F170" s="25">
        <v>480.98466162946698</v>
      </c>
      <c r="G170" s="14">
        <v>570</v>
      </c>
      <c r="H170" s="30">
        <f t="shared" si="8"/>
        <v>1.1850689751082066</v>
      </c>
      <c r="I170">
        <f t="shared" si="9"/>
        <v>1</v>
      </c>
      <c r="J170">
        <v>0</v>
      </c>
      <c r="K170" s="34">
        <v>0</v>
      </c>
      <c r="L170" s="34">
        <f t="shared" si="11"/>
        <v>171000</v>
      </c>
      <c r="M170" s="34">
        <f t="shared" si="10"/>
        <v>169017.97</v>
      </c>
      <c r="N170" t="e">
        <f>A170-#REF!</f>
        <v>#REF!</v>
      </c>
    </row>
    <row r="171" spans="1:14" x14ac:dyDescent="0.25">
      <c r="A171" s="12">
        <v>2625</v>
      </c>
      <c r="B171" s="12">
        <v>14</v>
      </c>
      <c r="C171" s="12">
        <v>6</v>
      </c>
      <c r="D171" s="13">
        <v>1</v>
      </c>
      <c r="E171" s="12" t="s">
        <v>591</v>
      </c>
      <c r="F171" s="25">
        <v>52.608179442437574</v>
      </c>
      <c r="G171" s="14">
        <v>444</v>
      </c>
      <c r="H171" s="30">
        <f t="shared" si="8"/>
        <v>8.4397522344564813</v>
      </c>
      <c r="I171">
        <f t="shared" si="9"/>
        <v>1</v>
      </c>
      <c r="J171">
        <v>0</v>
      </c>
      <c r="K171" s="34">
        <v>0</v>
      </c>
      <c r="L171" s="34">
        <f t="shared" si="11"/>
        <v>133200</v>
      </c>
      <c r="M171" s="34">
        <f t="shared" si="10"/>
        <v>131656.1</v>
      </c>
      <c r="N171" t="e">
        <f>A171-#REF!</f>
        <v>#REF!</v>
      </c>
    </row>
    <row r="172" spans="1:14" x14ac:dyDescent="0.25">
      <c r="A172" s="12">
        <v>2632</v>
      </c>
      <c r="B172" s="12">
        <v>61</v>
      </c>
      <c r="C172" s="12">
        <v>4</v>
      </c>
      <c r="D172" s="13">
        <v>1</v>
      </c>
      <c r="E172" s="12" t="s">
        <v>592</v>
      </c>
      <c r="F172" s="25">
        <v>97.347209578731636</v>
      </c>
      <c r="G172" s="14">
        <v>401</v>
      </c>
      <c r="H172" s="30">
        <f t="shared" si="8"/>
        <v>4.1192757525903474</v>
      </c>
      <c r="I172">
        <f t="shared" si="9"/>
        <v>1</v>
      </c>
      <c r="J172">
        <v>0</v>
      </c>
      <c r="K172" s="34">
        <v>0</v>
      </c>
      <c r="L172" s="34">
        <f t="shared" si="11"/>
        <v>120300</v>
      </c>
      <c r="M172" s="34">
        <f t="shared" si="10"/>
        <v>118905.63</v>
      </c>
      <c r="N172" t="e">
        <f>A172-#REF!</f>
        <v>#REF!</v>
      </c>
    </row>
    <row r="173" spans="1:14" x14ac:dyDescent="0.25">
      <c r="A173" s="12">
        <v>2639</v>
      </c>
      <c r="B173" s="12">
        <v>68</v>
      </c>
      <c r="C173" s="12">
        <v>5</v>
      </c>
      <c r="D173" s="13">
        <v>1</v>
      </c>
      <c r="E173" s="12" t="s">
        <v>593</v>
      </c>
      <c r="F173" s="25">
        <v>133.50814188787362</v>
      </c>
      <c r="G173" s="14">
        <v>702</v>
      </c>
      <c r="H173" s="30">
        <f t="shared" si="8"/>
        <v>5.2581062853048497</v>
      </c>
      <c r="I173">
        <f t="shared" si="9"/>
        <v>1</v>
      </c>
      <c r="J173">
        <v>0</v>
      </c>
      <c r="K173" s="34">
        <v>0</v>
      </c>
      <c r="L173" s="34">
        <f t="shared" si="11"/>
        <v>210600</v>
      </c>
      <c r="M173" s="34">
        <f t="shared" si="10"/>
        <v>208158.98</v>
      </c>
      <c r="N173" t="e">
        <f>A173-#REF!</f>
        <v>#REF!</v>
      </c>
    </row>
    <row r="174" spans="1:14" x14ac:dyDescent="0.25">
      <c r="A174" s="12">
        <v>2646</v>
      </c>
      <c r="B174" s="12">
        <v>25</v>
      </c>
      <c r="C174" s="12">
        <v>3</v>
      </c>
      <c r="D174" s="13">
        <v>1</v>
      </c>
      <c r="E174" s="12" t="s">
        <v>594</v>
      </c>
      <c r="F174" s="25">
        <v>163.09562445195496</v>
      </c>
      <c r="G174" s="14">
        <v>743</v>
      </c>
      <c r="H174" s="30">
        <f t="shared" si="8"/>
        <v>4.5556096461611357</v>
      </c>
      <c r="I174">
        <f t="shared" si="9"/>
        <v>1</v>
      </c>
      <c r="J174">
        <v>0</v>
      </c>
      <c r="K174" s="34">
        <v>0</v>
      </c>
      <c r="L174" s="34">
        <f t="shared" si="11"/>
        <v>222900</v>
      </c>
      <c r="M174" s="34">
        <f t="shared" si="10"/>
        <v>220316.41</v>
      </c>
      <c r="N174" t="e">
        <f>A174-#REF!</f>
        <v>#REF!</v>
      </c>
    </row>
    <row r="175" spans="1:14" x14ac:dyDescent="0.25">
      <c r="A175" s="12">
        <v>2660</v>
      </c>
      <c r="B175" s="12">
        <v>52</v>
      </c>
      <c r="C175" s="12">
        <v>3</v>
      </c>
      <c r="D175" s="13">
        <v>1</v>
      </c>
      <c r="E175" s="12" t="s">
        <v>595</v>
      </c>
      <c r="F175" s="25">
        <v>88.135009665160624</v>
      </c>
      <c r="G175" s="14">
        <v>321</v>
      </c>
      <c r="H175" s="30">
        <f t="shared" si="8"/>
        <v>3.6421394996101064</v>
      </c>
      <c r="I175">
        <f t="shared" si="9"/>
        <v>1</v>
      </c>
      <c r="J175">
        <v>0</v>
      </c>
      <c r="K175" s="34">
        <v>0</v>
      </c>
      <c r="L175" s="34">
        <f t="shared" si="11"/>
        <v>96300</v>
      </c>
      <c r="M175" s="34">
        <f t="shared" si="10"/>
        <v>95183.8</v>
      </c>
      <c r="N175" t="e">
        <f>A175-#REF!</f>
        <v>#REF!</v>
      </c>
    </row>
    <row r="176" spans="1:14" x14ac:dyDescent="0.25">
      <c r="A176" s="12">
        <v>2695</v>
      </c>
      <c r="B176" s="12">
        <v>53</v>
      </c>
      <c r="C176" s="12">
        <v>2</v>
      </c>
      <c r="D176" s="13">
        <v>1</v>
      </c>
      <c r="E176" s="12" t="s">
        <v>596</v>
      </c>
      <c r="F176" s="25">
        <v>85.491460808795253</v>
      </c>
      <c r="G176" s="14">
        <v>9995</v>
      </c>
      <c r="H176" s="30">
        <f t="shared" si="8"/>
        <v>116.91226124155463</v>
      </c>
      <c r="I176">
        <f t="shared" si="9"/>
        <v>0</v>
      </c>
      <c r="J176">
        <v>0</v>
      </c>
      <c r="K176" s="34">
        <v>0</v>
      </c>
      <c r="L176" s="34">
        <f t="shared" si="11"/>
        <v>0</v>
      </c>
      <c r="M176" s="34">
        <f t="shared" si="10"/>
        <v>0</v>
      </c>
      <c r="N176" t="e">
        <f>A176-#REF!</f>
        <v>#REF!</v>
      </c>
    </row>
    <row r="177" spans="1:14" x14ac:dyDescent="0.25">
      <c r="A177" s="12">
        <v>2702</v>
      </c>
      <c r="B177" s="12">
        <v>28</v>
      </c>
      <c r="C177" s="12">
        <v>2</v>
      </c>
      <c r="D177" s="13">
        <v>1</v>
      </c>
      <c r="E177" s="12" t="s">
        <v>597</v>
      </c>
      <c r="F177" s="25">
        <v>106.55571035879318</v>
      </c>
      <c r="G177" s="14">
        <v>2035</v>
      </c>
      <c r="H177" s="30">
        <f t="shared" si="8"/>
        <v>19.097991024110968</v>
      </c>
      <c r="I177">
        <f t="shared" si="9"/>
        <v>0</v>
      </c>
      <c r="J177">
        <v>0</v>
      </c>
      <c r="K177" s="34">
        <v>0</v>
      </c>
      <c r="L177" s="34">
        <f t="shared" si="11"/>
        <v>0</v>
      </c>
      <c r="M177" s="34">
        <f t="shared" si="10"/>
        <v>0</v>
      </c>
      <c r="N177" t="e">
        <f>A177-#REF!</f>
        <v>#REF!</v>
      </c>
    </row>
    <row r="178" spans="1:14" x14ac:dyDescent="0.25">
      <c r="A178" s="12">
        <v>2730</v>
      </c>
      <c r="B178" s="12">
        <v>28</v>
      </c>
      <c r="C178" s="12">
        <v>2</v>
      </c>
      <c r="D178" s="13">
        <v>1</v>
      </c>
      <c r="E178" s="12" t="s">
        <v>598</v>
      </c>
      <c r="F178" s="25">
        <v>42.729394073493779</v>
      </c>
      <c r="G178" s="14">
        <v>747</v>
      </c>
      <c r="H178" s="30">
        <f t="shared" si="8"/>
        <v>17.482110762328471</v>
      </c>
      <c r="I178">
        <f t="shared" si="9"/>
        <v>0</v>
      </c>
      <c r="J178">
        <v>0</v>
      </c>
      <c r="K178" s="34">
        <v>0</v>
      </c>
      <c r="L178" s="34">
        <f t="shared" si="11"/>
        <v>0</v>
      </c>
      <c r="M178" s="34">
        <f t="shared" si="10"/>
        <v>0</v>
      </c>
      <c r="N178" t="e">
        <f>A178-#REF!</f>
        <v>#REF!</v>
      </c>
    </row>
    <row r="179" spans="1:14" x14ac:dyDescent="0.25">
      <c r="A179" s="12">
        <v>2737</v>
      </c>
      <c r="B179" s="12">
        <v>23</v>
      </c>
      <c r="C179" s="12">
        <v>2</v>
      </c>
      <c r="D179" s="13">
        <v>1</v>
      </c>
      <c r="E179" s="12" t="s">
        <v>599</v>
      </c>
      <c r="F179" s="25">
        <v>54.747504292591316</v>
      </c>
      <c r="G179" s="14">
        <v>250</v>
      </c>
      <c r="H179" s="30">
        <f t="shared" si="8"/>
        <v>4.5664181998855273</v>
      </c>
      <c r="I179">
        <f t="shared" si="9"/>
        <v>1</v>
      </c>
      <c r="J179">
        <v>0</v>
      </c>
      <c r="K179" s="34">
        <v>0</v>
      </c>
      <c r="L179" s="34">
        <f t="shared" si="11"/>
        <v>75000</v>
      </c>
      <c r="M179" s="34">
        <f t="shared" si="10"/>
        <v>74130.69</v>
      </c>
      <c r="N179" t="e">
        <f>A179-#REF!</f>
        <v>#REF!</v>
      </c>
    </row>
    <row r="180" spans="1:14" x14ac:dyDescent="0.25">
      <c r="A180" s="12">
        <v>2744</v>
      </c>
      <c r="B180" s="12">
        <v>14</v>
      </c>
      <c r="C180" s="12">
        <v>6</v>
      </c>
      <c r="D180" s="13">
        <v>1</v>
      </c>
      <c r="E180" s="12" t="s">
        <v>600</v>
      </c>
      <c r="F180" s="25">
        <v>84.408388961836891</v>
      </c>
      <c r="G180" s="14">
        <v>802</v>
      </c>
      <c r="H180" s="30">
        <f t="shared" si="8"/>
        <v>9.50142527139813</v>
      </c>
      <c r="I180">
        <f t="shared" si="9"/>
        <v>0</v>
      </c>
      <c r="J180">
        <v>0</v>
      </c>
      <c r="K180" s="34">
        <v>0</v>
      </c>
      <c r="L180" s="34">
        <f t="shared" si="11"/>
        <v>0</v>
      </c>
      <c r="M180" s="34">
        <f t="shared" si="10"/>
        <v>0</v>
      </c>
      <c r="N180" t="e">
        <f>A180-#REF!</f>
        <v>#REF!</v>
      </c>
    </row>
    <row r="181" spans="1:14" x14ac:dyDescent="0.25">
      <c r="A181" s="12">
        <v>2758</v>
      </c>
      <c r="B181" s="12">
        <v>44</v>
      </c>
      <c r="C181" s="12">
        <v>6</v>
      </c>
      <c r="D181" s="13">
        <v>1</v>
      </c>
      <c r="E181" s="12" t="s">
        <v>601</v>
      </c>
      <c r="F181" s="25">
        <v>69.644554328332802</v>
      </c>
      <c r="G181" s="14">
        <v>4580</v>
      </c>
      <c r="H181" s="30">
        <f t="shared" si="8"/>
        <v>65.762499942321611</v>
      </c>
      <c r="I181">
        <f t="shared" si="9"/>
        <v>0</v>
      </c>
      <c r="J181">
        <v>0</v>
      </c>
      <c r="K181" s="34">
        <v>0</v>
      </c>
      <c r="L181" s="34">
        <f t="shared" si="11"/>
        <v>0</v>
      </c>
      <c r="M181" s="34">
        <f t="shared" si="10"/>
        <v>0</v>
      </c>
      <c r="N181" t="e">
        <f>A181-#REF!</f>
        <v>#REF!</v>
      </c>
    </row>
    <row r="182" spans="1:14" x14ac:dyDescent="0.25">
      <c r="A182" s="12">
        <v>2793</v>
      </c>
      <c r="B182" s="12">
        <v>30</v>
      </c>
      <c r="C182" s="12">
        <v>1</v>
      </c>
      <c r="D182" s="13">
        <v>1</v>
      </c>
      <c r="E182" s="12" t="s">
        <v>602</v>
      </c>
      <c r="F182" s="25">
        <v>86.714603085056766</v>
      </c>
      <c r="G182" s="14">
        <v>22115</v>
      </c>
      <c r="H182" s="30">
        <f t="shared" si="8"/>
        <v>255.03201552231982</v>
      </c>
      <c r="I182">
        <f t="shared" si="9"/>
        <v>0</v>
      </c>
      <c r="J182">
        <v>0</v>
      </c>
      <c r="K182" s="34">
        <v>0</v>
      </c>
      <c r="L182" s="34">
        <f t="shared" si="11"/>
        <v>0</v>
      </c>
      <c r="M182" s="34">
        <f t="shared" si="10"/>
        <v>0</v>
      </c>
      <c r="N182" t="e">
        <f>A182-#REF!</f>
        <v>#REF!</v>
      </c>
    </row>
    <row r="183" spans="1:14" x14ac:dyDescent="0.25">
      <c r="A183" s="12">
        <v>2800</v>
      </c>
      <c r="B183" s="12">
        <v>66</v>
      </c>
      <c r="C183" s="12">
        <v>6</v>
      </c>
      <c r="D183" s="13">
        <v>1</v>
      </c>
      <c r="E183" s="12" t="s">
        <v>603</v>
      </c>
      <c r="F183" s="25">
        <v>142.08387694088543</v>
      </c>
      <c r="G183" s="14">
        <v>1899</v>
      </c>
      <c r="H183" s="30">
        <f t="shared" si="8"/>
        <v>13.36534475892776</v>
      </c>
      <c r="I183">
        <f t="shared" si="9"/>
        <v>0</v>
      </c>
      <c r="J183">
        <v>0</v>
      </c>
      <c r="K183" s="34">
        <v>0</v>
      </c>
      <c r="L183" s="34">
        <f t="shared" si="11"/>
        <v>0</v>
      </c>
      <c r="M183" s="34">
        <f t="shared" si="10"/>
        <v>0</v>
      </c>
      <c r="N183" t="e">
        <f>A183-#REF!</f>
        <v>#REF!</v>
      </c>
    </row>
    <row r="184" spans="1:14" x14ac:dyDescent="0.25">
      <c r="A184" s="12">
        <v>2814</v>
      </c>
      <c r="B184" s="12">
        <v>31</v>
      </c>
      <c r="C184" s="12">
        <v>7</v>
      </c>
      <c r="D184" s="13">
        <v>1</v>
      </c>
      <c r="E184" s="12" t="s">
        <v>604</v>
      </c>
      <c r="F184" s="25">
        <v>128.93898457335709</v>
      </c>
      <c r="G184" s="14">
        <v>989</v>
      </c>
      <c r="H184" s="30">
        <f t="shared" si="8"/>
        <v>7.6702946224718369</v>
      </c>
      <c r="I184">
        <f t="shared" si="9"/>
        <v>0</v>
      </c>
      <c r="J184">
        <v>0</v>
      </c>
      <c r="K184" s="34">
        <v>0</v>
      </c>
      <c r="L184" s="34">
        <f t="shared" si="11"/>
        <v>0</v>
      </c>
      <c r="M184" s="34">
        <f t="shared" si="10"/>
        <v>0</v>
      </c>
      <c r="N184" t="e">
        <f>A184-#REF!</f>
        <v>#REF!</v>
      </c>
    </row>
    <row r="185" spans="1:14" x14ac:dyDescent="0.25">
      <c r="A185" s="12">
        <v>2828</v>
      </c>
      <c r="B185" s="12">
        <v>36</v>
      </c>
      <c r="C185" s="12">
        <v>7</v>
      </c>
      <c r="D185" s="13">
        <v>1</v>
      </c>
      <c r="E185" s="12" t="s">
        <v>605</v>
      </c>
      <c r="F185" s="25">
        <v>107.25266442273092</v>
      </c>
      <c r="G185" s="14">
        <v>1294</v>
      </c>
      <c r="H185" s="30">
        <f t="shared" si="8"/>
        <v>12.064968334024456</v>
      </c>
      <c r="I185">
        <f t="shared" si="9"/>
        <v>0</v>
      </c>
      <c r="J185">
        <v>0</v>
      </c>
      <c r="K185" s="34">
        <v>0</v>
      </c>
      <c r="L185" s="34">
        <f t="shared" si="11"/>
        <v>0</v>
      </c>
      <c r="M185" s="34">
        <f t="shared" si="10"/>
        <v>0</v>
      </c>
      <c r="N185" t="e">
        <f>A185-#REF!</f>
        <v>#REF!</v>
      </c>
    </row>
    <row r="186" spans="1:14" x14ac:dyDescent="0.25">
      <c r="A186" s="12">
        <v>2835</v>
      </c>
      <c r="B186" s="12">
        <v>44</v>
      </c>
      <c r="C186" s="12">
        <v>6</v>
      </c>
      <c r="D186" s="13">
        <v>1</v>
      </c>
      <c r="E186" s="12" t="s">
        <v>606</v>
      </c>
      <c r="F186" s="25">
        <v>26.71961916720463</v>
      </c>
      <c r="G186" s="14">
        <v>4856</v>
      </c>
      <c r="H186" s="30">
        <f t="shared" si="8"/>
        <v>181.7391172236542</v>
      </c>
      <c r="I186">
        <f t="shared" si="9"/>
        <v>0</v>
      </c>
      <c r="J186">
        <v>0</v>
      </c>
      <c r="K186" s="34">
        <v>0</v>
      </c>
      <c r="L186" s="34">
        <f t="shared" si="11"/>
        <v>0</v>
      </c>
      <c r="M186" s="34">
        <f t="shared" si="10"/>
        <v>0</v>
      </c>
      <c r="N186" t="e">
        <f>A186-#REF!</f>
        <v>#REF!</v>
      </c>
    </row>
    <row r="187" spans="1:14" x14ac:dyDescent="0.25">
      <c r="A187" s="12">
        <v>2842</v>
      </c>
      <c r="B187" s="12">
        <v>59</v>
      </c>
      <c r="C187" s="12">
        <v>7</v>
      </c>
      <c r="D187" s="13">
        <v>1</v>
      </c>
      <c r="E187" s="12" t="s">
        <v>607</v>
      </c>
      <c r="F187" s="25">
        <v>10.454697810530398</v>
      </c>
      <c r="G187" s="14">
        <v>535</v>
      </c>
      <c r="H187" s="30">
        <f t="shared" si="8"/>
        <v>51.17316728764041</v>
      </c>
      <c r="I187">
        <f t="shared" si="9"/>
        <v>0</v>
      </c>
      <c r="J187">
        <v>0</v>
      </c>
      <c r="K187" s="34">
        <v>0</v>
      </c>
      <c r="L187" s="34">
        <f t="shared" si="11"/>
        <v>0</v>
      </c>
      <c r="M187" s="34">
        <f t="shared" si="10"/>
        <v>0</v>
      </c>
      <c r="N187" t="e">
        <f>A187-#REF!</f>
        <v>#REF!</v>
      </c>
    </row>
    <row r="188" spans="1:14" x14ac:dyDescent="0.25">
      <c r="A188" s="12">
        <v>2849</v>
      </c>
      <c r="B188" s="12">
        <v>32</v>
      </c>
      <c r="C188" s="12">
        <v>4</v>
      </c>
      <c r="D188" s="13">
        <v>1</v>
      </c>
      <c r="E188" s="12" t="s">
        <v>608</v>
      </c>
      <c r="F188" s="25">
        <v>106.05123857948377</v>
      </c>
      <c r="G188" s="14">
        <v>6728</v>
      </c>
      <c r="H188" s="30">
        <f t="shared" si="8"/>
        <v>63.441031808011068</v>
      </c>
      <c r="I188">
        <f t="shared" si="9"/>
        <v>0</v>
      </c>
      <c r="J188">
        <v>0</v>
      </c>
      <c r="K188" s="34">
        <v>0</v>
      </c>
      <c r="L188" s="34">
        <f t="shared" si="11"/>
        <v>0</v>
      </c>
      <c r="M188" s="34">
        <f t="shared" si="10"/>
        <v>0</v>
      </c>
      <c r="N188" t="e">
        <f>A188-#REF!</f>
        <v>#REF!</v>
      </c>
    </row>
    <row r="189" spans="1:14" x14ac:dyDescent="0.25">
      <c r="A189" s="12">
        <v>2856</v>
      </c>
      <c r="B189" s="12">
        <v>54</v>
      </c>
      <c r="C189" s="12">
        <v>10</v>
      </c>
      <c r="D189" s="13">
        <v>1</v>
      </c>
      <c r="E189" s="12" t="s">
        <v>609</v>
      </c>
      <c r="F189" s="25">
        <v>191.5574226560316</v>
      </c>
      <c r="G189" s="14">
        <v>784</v>
      </c>
      <c r="H189" s="30">
        <f t="shared" si="8"/>
        <v>4.0927675322077324</v>
      </c>
      <c r="I189">
        <f t="shared" si="9"/>
        <v>0</v>
      </c>
      <c r="J189">
        <v>0</v>
      </c>
      <c r="K189" s="34">
        <v>0</v>
      </c>
      <c r="L189" s="34">
        <f t="shared" si="11"/>
        <v>0</v>
      </c>
      <c r="M189" s="34">
        <f t="shared" si="10"/>
        <v>0</v>
      </c>
      <c r="N189" t="e">
        <f>A189-#REF!</f>
        <v>#REF!</v>
      </c>
    </row>
    <row r="190" spans="1:14" x14ac:dyDescent="0.25">
      <c r="A190" s="12">
        <v>2863</v>
      </c>
      <c r="B190" s="12">
        <v>62</v>
      </c>
      <c r="C190" s="12">
        <v>4</v>
      </c>
      <c r="D190" s="13">
        <v>1</v>
      </c>
      <c r="E190" s="12" t="s">
        <v>610</v>
      </c>
      <c r="F190" s="25">
        <v>69.740927530085074</v>
      </c>
      <c r="G190" s="14">
        <v>246</v>
      </c>
      <c r="H190" s="30">
        <f t="shared" si="8"/>
        <v>3.5273405260330053</v>
      </c>
      <c r="I190">
        <f t="shared" si="9"/>
        <v>1</v>
      </c>
      <c r="J190">
        <v>0</v>
      </c>
      <c r="K190" s="34">
        <v>0</v>
      </c>
      <c r="L190" s="34">
        <f t="shared" si="11"/>
        <v>73800</v>
      </c>
      <c r="M190" s="34">
        <f t="shared" si="10"/>
        <v>72944.600000000006</v>
      </c>
      <c r="N190" t="e">
        <f>A190-#REF!</f>
        <v>#REF!</v>
      </c>
    </row>
    <row r="191" spans="1:14" x14ac:dyDescent="0.25">
      <c r="A191" s="12">
        <v>2884</v>
      </c>
      <c r="B191" s="12">
        <v>64</v>
      </c>
      <c r="C191" s="12">
        <v>2</v>
      </c>
      <c r="D191" s="13">
        <v>2</v>
      </c>
      <c r="E191" s="12" t="s">
        <v>611</v>
      </c>
      <c r="F191" s="25">
        <v>95.312766202268122</v>
      </c>
      <c r="G191" s="14">
        <v>1435</v>
      </c>
      <c r="H191" s="30">
        <f t="shared" si="8"/>
        <v>15.055695655235866</v>
      </c>
      <c r="I191">
        <f t="shared" si="9"/>
        <v>0</v>
      </c>
      <c r="J191">
        <v>0</v>
      </c>
      <c r="K191" s="34">
        <v>0</v>
      </c>
      <c r="L191" s="34">
        <f t="shared" si="11"/>
        <v>0</v>
      </c>
      <c r="M191" s="34">
        <f t="shared" si="10"/>
        <v>0</v>
      </c>
      <c r="N191" t="e">
        <f>A191-#REF!</f>
        <v>#REF!</v>
      </c>
    </row>
    <row r="192" spans="1:14" x14ac:dyDescent="0.25">
      <c r="A192" s="12">
        <v>2885</v>
      </c>
      <c r="B192" s="12">
        <v>64</v>
      </c>
      <c r="C192" s="12">
        <v>2</v>
      </c>
      <c r="D192" s="13">
        <v>3</v>
      </c>
      <c r="E192" s="12" t="s">
        <v>612</v>
      </c>
      <c r="F192" s="25">
        <v>54.69</v>
      </c>
      <c r="G192" s="14">
        <v>1924</v>
      </c>
      <c r="H192" s="30">
        <f t="shared" si="8"/>
        <v>35.180106052294754</v>
      </c>
      <c r="I192">
        <f t="shared" si="9"/>
        <v>0</v>
      </c>
      <c r="J192">
        <v>0</v>
      </c>
      <c r="K192" s="34">
        <v>0</v>
      </c>
      <c r="L192" s="34">
        <f t="shared" si="11"/>
        <v>0</v>
      </c>
      <c r="M192" s="34">
        <f t="shared" si="10"/>
        <v>0</v>
      </c>
      <c r="N192" t="e">
        <f>A192-#REF!</f>
        <v>#REF!</v>
      </c>
    </row>
    <row r="193" spans="1:14" x14ac:dyDescent="0.25">
      <c r="A193" s="12">
        <v>2891</v>
      </c>
      <c r="B193" s="12">
        <v>9</v>
      </c>
      <c r="C193" s="12">
        <v>10</v>
      </c>
      <c r="D193" s="13">
        <v>1</v>
      </c>
      <c r="E193" s="12" t="s">
        <v>613</v>
      </c>
      <c r="F193" s="25">
        <v>182.24728715422233</v>
      </c>
      <c r="G193" s="14">
        <v>310</v>
      </c>
      <c r="H193" s="30">
        <f t="shared" si="8"/>
        <v>1.7009855391574089</v>
      </c>
      <c r="I193">
        <f t="shared" si="9"/>
        <v>1</v>
      </c>
      <c r="J193">
        <v>0</v>
      </c>
      <c r="K193" s="34">
        <v>0</v>
      </c>
      <c r="L193" s="34">
        <f t="shared" si="11"/>
        <v>93000</v>
      </c>
      <c r="M193" s="34">
        <f t="shared" si="10"/>
        <v>91922.05</v>
      </c>
      <c r="N193" t="e">
        <f>A193-#REF!</f>
        <v>#REF!</v>
      </c>
    </row>
    <row r="194" spans="1:14" x14ac:dyDescent="0.25">
      <c r="A194" s="12">
        <v>2898</v>
      </c>
      <c r="B194" s="12">
        <v>28</v>
      </c>
      <c r="C194" s="12">
        <v>2</v>
      </c>
      <c r="D194" s="13">
        <v>1</v>
      </c>
      <c r="E194" s="12" t="s">
        <v>614</v>
      </c>
      <c r="F194" s="25">
        <v>77.898066683324402</v>
      </c>
      <c r="G194" s="14">
        <v>1582</v>
      </c>
      <c r="H194" s="30">
        <f t="shared" si="8"/>
        <v>20.308591308578109</v>
      </c>
      <c r="I194">
        <f t="shared" si="9"/>
        <v>0</v>
      </c>
      <c r="J194">
        <v>0</v>
      </c>
      <c r="K194" s="34">
        <v>0</v>
      </c>
      <c r="L194" s="34">
        <f t="shared" si="11"/>
        <v>0</v>
      </c>
      <c r="M194" s="34">
        <f t="shared" si="10"/>
        <v>0</v>
      </c>
      <c r="N194" t="e">
        <f>A194-#REF!</f>
        <v>#REF!</v>
      </c>
    </row>
    <row r="195" spans="1:14" x14ac:dyDescent="0.25">
      <c r="A195" s="12">
        <v>2912</v>
      </c>
      <c r="B195" s="12">
        <v>22</v>
      </c>
      <c r="C195" s="12">
        <v>3</v>
      </c>
      <c r="D195" s="13">
        <v>1</v>
      </c>
      <c r="E195" s="12" t="s">
        <v>615</v>
      </c>
      <c r="F195" s="25">
        <v>142.82917646087162</v>
      </c>
      <c r="G195" s="14">
        <v>971</v>
      </c>
      <c r="H195" s="30">
        <f t="shared" si="8"/>
        <v>6.7983308737063792</v>
      </c>
      <c r="I195">
        <f t="shared" si="9"/>
        <v>0</v>
      </c>
      <c r="J195">
        <v>0</v>
      </c>
      <c r="K195" s="34">
        <v>0</v>
      </c>
      <c r="L195" s="34">
        <f t="shared" si="11"/>
        <v>0</v>
      </c>
      <c r="M195" s="34">
        <f t="shared" si="10"/>
        <v>0</v>
      </c>
      <c r="N195" t="e">
        <f>A195-#REF!</f>
        <v>#REF!</v>
      </c>
    </row>
    <row r="196" spans="1:14" x14ac:dyDescent="0.25">
      <c r="A196" s="12">
        <v>2940</v>
      </c>
      <c r="B196" s="12">
        <v>21</v>
      </c>
      <c r="C196" s="12">
        <v>8</v>
      </c>
      <c r="D196" s="13">
        <v>1</v>
      </c>
      <c r="E196" s="12" t="s">
        <v>616</v>
      </c>
      <c r="F196" s="25">
        <v>242.22904127340743</v>
      </c>
      <c r="G196" s="14">
        <v>221</v>
      </c>
      <c r="H196" s="30">
        <f t="shared" si="8"/>
        <v>0.91235963631030559</v>
      </c>
      <c r="I196">
        <f t="shared" si="9"/>
        <v>1</v>
      </c>
      <c r="J196">
        <v>0</v>
      </c>
      <c r="K196" s="34">
        <v>0</v>
      </c>
      <c r="L196" s="34">
        <f t="shared" si="11"/>
        <v>66300</v>
      </c>
      <c r="M196" s="34">
        <f t="shared" si="10"/>
        <v>65531.53</v>
      </c>
      <c r="N196" t="e">
        <f>A196-#REF!</f>
        <v>#REF!</v>
      </c>
    </row>
    <row r="197" spans="1:14" x14ac:dyDescent="0.25">
      <c r="A197" s="12">
        <v>2961</v>
      </c>
      <c r="B197" s="12">
        <v>42</v>
      </c>
      <c r="C197" s="12">
        <v>8</v>
      </c>
      <c r="D197" s="13">
        <v>1</v>
      </c>
      <c r="E197" s="12" t="s">
        <v>617</v>
      </c>
      <c r="F197" s="25">
        <v>87.71734335749818</v>
      </c>
      <c r="G197" s="14">
        <v>420</v>
      </c>
      <c r="H197" s="30">
        <f t="shared" si="8"/>
        <v>4.7881067064270351</v>
      </c>
      <c r="I197">
        <f t="shared" si="9"/>
        <v>1</v>
      </c>
      <c r="J197">
        <v>0</v>
      </c>
      <c r="K197" s="34">
        <v>0</v>
      </c>
      <c r="L197" s="34">
        <f t="shared" si="11"/>
        <v>126000</v>
      </c>
      <c r="M197" s="34">
        <f t="shared" si="10"/>
        <v>124539.56</v>
      </c>
      <c r="N197" t="e">
        <f>A197-#REF!</f>
        <v>#REF!</v>
      </c>
    </row>
    <row r="198" spans="1:14" x14ac:dyDescent="0.25">
      <c r="A198" s="12">
        <v>3087</v>
      </c>
      <c r="B198" s="12">
        <v>64</v>
      </c>
      <c r="C198" s="12">
        <v>2</v>
      </c>
      <c r="D198" s="13">
        <v>3</v>
      </c>
      <c r="E198" s="12" t="s">
        <v>618</v>
      </c>
      <c r="F198" s="25">
        <v>15.51</v>
      </c>
      <c r="G198" s="14">
        <v>107</v>
      </c>
      <c r="H198" s="30">
        <f t="shared" si="8"/>
        <v>6.898774983881367</v>
      </c>
      <c r="I198">
        <f t="shared" si="9"/>
        <v>1</v>
      </c>
      <c r="J198">
        <v>0</v>
      </c>
      <c r="K198" s="34">
        <v>0</v>
      </c>
      <c r="L198" s="34">
        <f t="shared" si="11"/>
        <v>32100</v>
      </c>
      <c r="M198" s="34">
        <f t="shared" si="10"/>
        <v>31727.93</v>
      </c>
      <c r="N198" t="e">
        <f>A198-#REF!</f>
        <v>#REF!</v>
      </c>
    </row>
    <row r="199" spans="1:14" x14ac:dyDescent="0.25">
      <c r="A199" s="12">
        <v>3094</v>
      </c>
      <c r="B199" s="12">
        <v>64</v>
      </c>
      <c r="C199" s="12">
        <v>2</v>
      </c>
      <c r="D199" s="13">
        <v>3</v>
      </c>
      <c r="E199" s="12" t="s">
        <v>619</v>
      </c>
      <c r="F199" s="25">
        <v>16.79</v>
      </c>
      <c r="G199" s="14">
        <v>84</v>
      </c>
      <c r="H199" s="30">
        <f t="shared" ref="H199:H262" si="12">G199/F199</f>
        <v>5.002977963073258</v>
      </c>
      <c r="I199">
        <f t="shared" ref="I199:I262" si="13">IF(AND(G199&lt;=745,H199&lt;10),1,0)</f>
        <v>1</v>
      </c>
      <c r="J199">
        <v>0</v>
      </c>
      <c r="K199" s="34">
        <v>0</v>
      </c>
      <c r="L199" s="34">
        <f t="shared" si="11"/>
        <v>25200</v>
      </c>
      <c r="M199" s="34">
        <f t="shared" ref="M199:M262" si="14">ROUND(L199*$M$4,2)</f>
        <v>24907.91</v>
      </c>
      <c r="N199" t="e">
        <f>A199-#REF!</f>
        <v>#REF!</v>
      </c>
    </row>
    <row r="200" spans="1:14" x14ac:dyDescent="0.25">
      <c r="A200" s="12">
        <v>3122</v>
      </c>
      <c r="B200" s="12">
        <v>67</v>
      </c>
      <c r="C200" s="12">
        <v>1</v>
      </c>
      <c r="D200" s="13">
        <v>3</v>
      </c>
      <c r="E200" s="12" t="s">
        <v>620</v>
      </c>
      <c r="F200" s="26">
        <v>6.49</v>
      </c>
      <c r="G200" s="14">
        <v>432</v>
      </c>
      <c r="H200" s="30">
        <f t="shared" si="12"/>
        <v>66.563944530046228</v>
      </c>
      <c r="I200">
        <f t="shared" si="13"/>
        <v>0</v>
      </c>
      <c r="J200">
        <v>0</v>
      </c>
      <c r="K200" s="34">
        <v>0</v>
      </c>
      <c r="L200" s="34">
        <f t="shared" ref="L200:L263" si="15">G200*$L$3*I200</f>
        <v>0</v>
      </c>
      <c r="M200" s="34">
        <f t="shared" si="14"/>
        <v>0</v>
      </c>
      <c r="N200" t="e">
        <f>A200-#REF!</f>
        <v>#REF!</v>
      </c>
    </row>
    <row r="201" spans="1:14" x14ac:dyDescent="0.25">
      <c r="A201" s="12">
        <v>3129</v>
      </c>
      <c r="B201" s="12">
        <v>44</v>
      </c>
      <c r="C201" s="12">
        <v>6</v>
      </c>
      <c r="D201" s="13">
        <v>1</v>
      </c>
      <c r="E201" s="12" t="s">
        <v>621</v>
      </c>
      <c r="F201" s="25">
        <v>2.9692513257822046</v>
      </c>
      <c r="G201" s="14">
        <v>1310</v>
      </c>
      <c r="H201" s="30">
        <f t="shared" si="12"/>
        <v>441.18865541127616</v>
      </c>
      <c r="I201">
        <f t="shared" si="13"/>
        <v>0</v>
      </c>
      <c r="J201">
        <v>0</v>
      </c>
      <c r="K201" s="34">
        <v>0</v>
      </c>
      <c r="L201" s="34">
        <f t="shared" si="15"/>
        <v>0</v>
      </c>
      <c r="M201" s="34">
        <f t="shared" si="14"/>
        <v>0</v>
      </c>
      <c r="N201" t="e">
        <f>A201-#REF!</f>
        <v>#REF!</v>
      </c>
    </row>
    <row r="202" spans="1:14" x14ac:dyDescent="0.25">
      <c r="A202" s="12">
        <v>3150</v>
      </c>
      <c r="B202" s="12">
        <v>11</v>
      </c>
      <c r="C202" s="12">
        <v>5</v>
      </c>
      <c r="D202" s="13">
        <v>1</v>
      </c>
      <c r="E202" s="12" t="s">
        <v>622</v>
      </c>
      <c r="F202" s="25">
        <v>97.872279451066944</v>
      </c>
      <c r="G202" s="14">
        <v>1558</v>
      </c>
      <c r="H202" s="30">
        <f t="shared" si="12"/>
        <v>15.918705569526976</v>
      </c>
      <c r="I202">
        <f t="shared" si="13"/>
        <v>0</v>
      </c>
      <c r="J202">
        <v>0</v>
      </c>
      <c r="K202" s="34">
        <v>0</v>
      </c>
      <c r="L202" s="34">
        <f t="shared" si="15"/>
        <v>0</v>
      </c>
      <c r="M202" s="34">
        <f t="shared" si="14"/>
        <v>0</v>
      </c>
      <c r="N202" t="e">
        <f>A202-#REF!</f>
        <v>#REF!</v>
      </c>
    </row>
    <row r="203" spans="1:14" x14ac:dyDescent="0.25">
      <c r="A203" s="12">
        <v>3171</v>
      </c>
      <c r="B203" s="12">
        <v>14</v>
      </c>
      <c r="C203" s="12">
        <v>6</v>
      </c>
      <c r="D203" s="13">
        <v>1</v>
      </c>
      <c r="E203" s="12" t="s">
        <v>623</v>
      </c>
      <c r="F203" s="25">
        <v>73.652933455587444</v>
      </c>
      <c r="G203" s="14">
        <v>1068</v>
      </c>
      <c r="H203" s="30">
        <f t="shared" si="12"/>
        <v>14.500440782090529</v>
      </c>
      <c r="I203">
        <f t="shared" si="13"/>
        <v>0</v>
      </c>
      <c r="J203">
        <v>0</v>
      </c>
      <c r="K203" s="34">
        <v>0</v>
      </c>
      <c r="L203" s="34">
        <f t="shared" si="15"/>
        <v>0</v>
      </c>
      <c r="M203" s="34">
        <f t="shared" si="14"/>
        <v>0</v>
      </c>
      <c r="N203" t="e">
        <f>A203-#REF!</f>
        <v>#REF!</v>
      </c>
    </row>
    <row r="204" spans="1:14" x14ac:dyDescent="0.25">
      <c r="A204" s="12">
        <v>3206</v>
      </c>
      <c r="B204" s="12">
        <v>10</v>
      </c>
      <c r="C204" s="12">
        <v>10</v>
      </c>
      <c r="D204" s="13">
        <v>1</v>
      </c>
      <c r="E204" s="12" t="s">
        <v>624</v>
      </c>
      <c r="F204" s="25">
        <v>113.27477487134304</v>
      </c>
      <c r="G204" s="14">
        <v>527</v>
      </c>
      <c r="H204" s="30">
        <f t="shared" si="12"/>
        <v>4.6524038613059631</v>
      </c>
      <c r="I204">
        <f t="shared" si="13"/>
        <v>1</v>
      </c>
      <c r="J204">
        <v>0</v>
      </c>
      <c r="K204" s="34">
        <v>0</v>
      </c>
      <c r="L204" s="34">
        <f t="shared" si="15"/>
        <v>158100</v>
      </c>
      <c r="M204" s="34">
        <f t="shared" si="14"/>
        <v>156267.49</v>
      </c>
      <c r="N204" t="e">
        <f>A204-#REF!</f>
        <v>#REF!</v>
      </c>
    </row>
    <row r="205" spans="1:14" x14ac:dyDescent="0.25">
      <c r="A205" s="12">
        <v>3213</v>
      </c>
      <c r="B205" s="12">
        <v>48</v>
      </c>
      <c r="C205" s="12">
        <v>11</v>
      </c>
      <c r="D205" s="13">
        <v>1</v>
      </c>
      <c r="E205" s="12" t="s">
        <v>625</v>
      </c>
      <c r="F205" s="25">
        <v>109.81491522788522</v>
      </c>
      <c r="G205" s="14">
        <v>514</v>
      </c>
      <c r="H205" s="30">
        <f t="shared" si="12"/>
        <v>4.6806028027555255</v>
      </c>
      <c r="I205">
        <f t="shared" si="13"/>
        <v>1</v>
      </c>
      <c r="J205">
        <v>0</v>
      </c>
      <c r="K205" s="34">
        <v>0</v>
      </c>
      <c r="L205" s="34">
        <f t="shared" si="15"/>
        <v>154200</v>
      </c>
      <c r="M205" s="34">
        <f t="shared" si="14"/>
        <v>152412.70000000001</v>
      </c>
      <c r="N205" t="e">
        <f>A205-#REF!</f>
        <v>#REF!</v>
      </c>
    </row>
    <row r="206" spans="1:14" x14ac:dyDescent="0.25">
      <c r="A206" s="12">
        <v>3220</v>
      </c>
      <c r="B206" s="12">
        <v>31</v>
      </c>
      <c r="C206" s="12">
        <v>7</v>
      </c>
      <c r="D206" s="13">
        <v>1</v>
      </c>
      <c r="E206" s="12" t="s">
        <v>626</v>
      </c>
      <c r="F206" s="25">
        <v>171.98462637452761</v>
      </c>
      <c r="G206" s="14">
        <v>1915</v>
      </c>
      <c r="H206" s="30">
        <f t="shared" si="12"/>
        <v>11.134716168349497</v>
      </c>
      <c r="I206">
        <f t="shared" si="13"/>
        <v>0</v>
      </c>
      <c r="J206">
        <v>0</v>
      </c>
      <c r="K206" s="34">
        <v>0</v>
      </c>
      <c r="L206" s="34">
        <f t="shared" si="15"/>
        <v>0</v>
      </c>
      <c r="M206" s="34">
        <f t="shared" si="14"/>
        <v>0</v>
      </c>
      <c r="N206" t="e">
        <f>A206-#REF!</f>
        <v>#REF!</v>
      </c>
    </row>
    <row r="207" spans="1:14" x14ac:dyDescent="0.25">
      <c r="A207" s="12">
        <v>3269</v>
      </c>
      <c r="B207" s="12">
        <v>13</v>
      </c>
      <c r="C207" s="12">
        <v>2</v>
      </c>
      <c r="D207" s="13">
        <v>1</v>
      </c>
      <c r="E207" s="12" t="s">
        <v>627</v>
      </c>
      <c r="F207" s="25">
        <v>69.603193587514681</v>
      </c>
      <c r="G207" s="14">
        <v>27760</v>
      </c>
      <c r="H207" s="30">
        <f t="shared" si="12"/>
        <v>398.83227434235931</v>
      </c>
      <c r="I207">
        <f t="shared" si="13"/>
        <v>0</v>
      </c>
      <c r="J207">
        <v>0</v>
      </c>
      <c r="K207" s="34">
        <v>0</v>
      </c>
      <c r="L207" s="34">
        <f t="shared" si="15"/>
        <v>0</v>
      </c>
      <c r="M207" s="34">
        <f t="shared" si="14"/>
        <v>0</v>
      </c>
      <c r="N207" t="e">
        <f>A207-#REF!</f>
        <v>#REF!</v>
      </c>
    </row>
    <row r="208" spans="1:14" x14ac:dyDescent="0.25">
      <c r="A208" s="12">
        <v>3276</v>
      </c>
      <c r="B208" s="12">
        <v>68</v>
      </c>
      <c r="C208" s="12">
        <v>6</v>
      </c>
      <c r="D208" s="13">
        <v>1</v>
      </c>
      <c r="E208" s="12" t="s">
        <v>628</v>
      </c>
      <c r="F208" s="25">
        <v>110.33388094775728</v>
      </c>
      <c r="G208" s="14">
        <v>775</v>
      </c>
      <c r="H208" s="30">
        <f t="shared" si="12"/>
        <v>7.0241343215957377</v>
      </c>
      <c r="I208">
        <f t="shared" si="13"/>
        <v>0</v>
      </c>
      <c r="J208">
        <v>0</v>
      </c>
      <c r="K208" s="34">
        <v>0</v>
      </c>
      <c r="L208" s="34">
        <f t="shared" si="15"/>
        <v>0</v>
      </c>
      <c r="M208" s="34">
        <f t="shared" si="14"/>
        <v>0</v>
      </c>
      <c r="N208" t="e">
        <f>A208-#REF!</f>
        <v>#REF!</v>
      </c>
    </row>
    <row r="209" spans="1:14" x14ac:dyDescent="0.25">
      <c r="A209" s="12">
        <v>3290</v>
      </c>
      <c r="B209" s="12">
        <v>36</v>
      </c>
      <c r="C209" s="12">
        <v>7</v>
      </c>
      <c r="D209" s="13">
        <v>1</v>
      </c>
      <c r="E209" s="12" t="s">
        <v>629</v>
      </c>
      <c r="F209" s="25">
        <v>93.1173242880662</v>
      </c>
      <c r="G209" s="14">
        <v>5239</v>
      </c>
      <c r="H209" s="30">
        <f t="shared" si="12"/>
        <v>56.262355475257394</v>
      </c>
      <c r="I209">
        <f t="shared" si="13"/>
        <v>0</v>
      </c>
      <c r="J209">
        <v>0</v>
      </c>
      <c r="K209" s="34">
        <v>0</v>
      </c>
      <c r="L209" s="34">
        <f t="shared" si="15"/>
        <v>0</v>
      </c>
      <c r="M209" s="34">
        <f t="shared" si="14"/>
        <v>0</v>
      </c>
      <c r="N209" t="e">
        <f>A209-#REF!</f>
        <v>#REF!</v>
      </c>
    </row>
    <row r="210" spans="1:14" x14ac:dyDescent="0.25">
      <c r="A210" s="12">
        <v>3297</v>
      </c>
      <c r="B210" s="12">
        <v>16</v>
      </c>
      <c r="C210" s="12">
        <v>12</v>
      </c>
      <c r="D210" s="13">
        <v>1</v>
      </c>
      <c r="E210" s="12" t="s">
        <v>630</v>
      </c>
      <c r="F210" s="25">
        <v>445.38775845993496</v>
      </c>
      <c r="G210" s="14">
        <v>1278</v>
      </c>
      <c r="H210" s="30">
        <f t="shared" si="12"/>
        <v>2.8694098024136938</v>
      </c>
      <c r="I210">
        <f t="shared" si="13"/>
        <v>0</v>
      </c>
      <c r="J210">
        <v>0</v>
      </c>
      <c r="K210" s="34">
        <v>0</v>
      </c>
      <c r="L210" s="34">
        <f t="shared" si="15"/>
        <v>0</v>
      </c>
      <c r="M210" s="34">
        <f t="shared" si="14"/>
        <v>0</v>
      </c>
      <c r="N210" t="e">
        <f>A210-#REF!</f>
        <v>#REF!</v>
      </c>
    </row>
    <row r="211" spans="1:14" x14ac:dyDescent="0.25">
      <c r="A211" s="12">
        <v>3304</v>
      </c>
      <c r="B211" s="12">
        <v>37</v>
      </c>
      <c r="C211" s="12">
        <v>9</v>
      </c>
      <c r="D211" s="13">
        <v>1</v>
      </c>
      <c r="E211" s="12" t="s">
        <v>631</v>
      </c>
      <c r="F211" s="25">
        <v>104.6084531906171</v>
      </c>
      <c r="G211" s="14">
        <v>664</v>
      </c>
      <c r="H211" s="30">
        <f t="shared" si="12"/>
        <v>6.3474793838129111</v>
      </c>
      <c r="I211">
        <f t="shared" si="13"/>
        <v>1</v>
      </c>
      <c r="J211">
        <v>0</v>
      </c>
      <c r="K211" s="34">
        <v>0</v>
      </c>
      <c r="L211" s="34">
        <f t="shared" si="15"/>
        <v>199200</v>
      </c>
      <c r="M211" s="34">
        <f t="shared" si="14"/>
        <v>196891.11</v>
      </c>
      <c r="N211" t="e">
        <f>A211-#REF!</f>
        <v>#REF!</v>
      </c>
    </row>
    <row r="212" spans="1:14" x14ac:dyDescent="0.25">
      <c r="A212" s="12">
        <v>3311</v>
      </c>
      <c r="B212" s="12">
        <v>38</v>
      </c>
      <c r="C212" s="12">
        <v>8</v>
      </c>
      <c r="D212" s="13">
        <v>1</v>
      </c>
      <c r="E212" s="12" t="s">
        <v>632</v>
      </c>
      <c r="F212" s="25">
        <v>99.086192683525951</v>
      </c>
      <c r="G212" s="14">
        <v>2188</v>
      </c>
      <c r="H212" s="30">
        <f t="shared" si="12"/>
        <v>22.081784966633162</v>
      </c>
      <c r="I212">
        <f t="shared" si="13"/>
        <v>0</v>
      </c>
      <c r="J212">
        <v>0</v>
      </c>
      <c r="K212" s="34">
        <v>0</v>
      </c>
      <c r="L212" s="34">
        <f t="shared" si="15"/>
        <v>0</v>
      </c>
      <c r="M212" s="34">
        <f t="shared" si="14"/>
        <v>0</v>
      </c>
      <c r="N212" t="e">
        <f>A212-#REF!</f>
        <v>#REF!</v>
      </c>
    </row>
    <row r="213" spans="1:14" x14ac:dyDescent="0.25">
      <c r="A213" s="12">
        <v>3318</v>
      </c>
      <c r="B213" s="12">
        <v>68</v>
      </c>
      <c r="C213" s="12">
        <v>8</v>
      </c>
      <c r="D213" s="13">
        <v>1</v>
      </c>
      <c r="E213" s="12" t="s">
        <v>633</v>
      </c>
      <c r="F213" s="25">
        <v>127.00069501808117</v>
      </c>
      <c r="G213" s="14">
        <v>507</v>
      </c>
      <c r="H213" s="30">
        <f t="shared" si="12"/>
        <v>3.9921041371294708</v>
      </c>
      <c r="I213">
        <f t="shared" si="13"/>
        <v>1</v>
      </c>
      <c r="J213">
        <v>0</v>
      </c>
      <c r="K213" s="34">
        <v>0</v>
      </c>
      <c r="L213" s="34">
        <f t="shared" si="15"/>
        <v>152100</v>
      </c>
      <c r="M213" s="34">
        <f t="shared" si="14"/>
        <v>150337.04</v>
      </c>
      <c r="N213" t="e">
        <f>A213-#REF!</f>
        <v>#REF!</v>
      </c>
    </row>
    <row r="214" spans="1:14" x14ac:dyDescent="0.25">
      <c r="A214" s="12">
        <v>3325</v>
      </c>
      <c r="B214" s="12">
        <v>24</v>
      </c>
      <c r="C214" s="12">
        <v>6</v>
      </c>
      <c r="D214" s="13">
        <v>1</v>
      </c>
      <c r="E214" s="12" t="s">
        <v>634</v>
      </c>
      <c r="F214" s="25">
        <v>191.24738008019344</v>
      </c>
      <c r="G214" s="14">
        <v>834</v>
      </c>
      <c r="H214" s="30">
        <f t="shared" si="12"/>
        <v>4.3608440526102319</v>
      </c>
      <c r="I214">
        <f t="shared" si="13"/>
        <v>0</v>
      </c>
      <c r="J214">
        <v>0</v>
      </c>
      <c r="K214" s="34">
        <v>0</v>
      </c>
      <c r="L214" s="34">
        <f t="shared" si="15"/>
        <v>0</v>
      </c>
      <c r="M214" s="34">
        <f t="shared" si="14"/>
        <v>0</v>
      </c>
      <c r="N214" t="e">
        <f>A214-#REF!</f>
        <v>#REF!</v>
      </c>
    </row>
    <row r="215" spans="1:14" x14ac:dyDescent="0.25">
      <c r="A215" s="12">
        <v>3332</v>
      </c>
      <c r="B215" s="12">
        <v>13</v>
      </c>
      <c r="C215" s="12">
        <v>2</v>
      </c>
      <c r="D215" s="13">
        <v>1</v>
      </c>
      <c r="E215" s="12" t="s">
        <v>635</v>
      </c>
      <c r="F215" s="25">
        <v>56.206063797453886</v>
      </c>
      <c r="G215" s="14">
        <v>1111</v>
      </c>
      <c r="H215" s="30">
        <f t="shared" si="12"/>
        <v>19.766550527424194</v>
      </c>
      <c r="I215">
        <f t="shared" si="13"/>
        <v>0</v>
      </c>
      <c r="J215">
        <v>0</v>
      </c>
      <c r="K215" s="34">
        <v>0</v>
      </c>
      <c r="L215" s="34">
        <f t="shared" si="15"/>
        <v>0</v>
      </c>
      <c r="M215" s="34">
        <f t="shared" si="14"/>
        <v>0</v>
      </c>
      <c r="N215" t="e">
        <f>A215-#REF!</f>
        <v>#REF!</v>
      </c>
    </row>
    <row r="216" spans="1:14" x14ac:dyDescent="0.25">
      <c r="A216" s="12">
        <v>3339</v>
      </c>
      <c r="B216" s="12">
        <v>71</v>
      </c>
      <c r="C216" s="12">
        <v>5</v>
      </c>
      <c r="D216" s="13">
        <v>1</v>
      </c>
      <c r="E216" s="12" t="s">
        <v>636</v>
      </c>
      <c r="F216" s="25">
        <v>187.14736574554786</v>
      </c>
      <c r="G216" s="14">
        <v>3974</v>
      </c>
      <c r="H216" s="30">
        <f t="shared" si="12"/>
        <v>21.234602924644904</v>
      </c>
      <c r="I216">
        <f t="shared" si="13"/>
        <v>0</v>
      </c>
      <c r="J216">
        <v>0</v>
      </c>
      <c r="K216" s="34">
        <v>0</v>
      </c>
      <c r="L216" s="34">
        <f t="shared" si="15"/>
        <v>0</v>
      </c>
      <c r="M216" s="34">
        <f t="shared" si="14"/>
        <v>0</v>
      </c>
      <c r="N216" t="e">
        <f>A216-#REF!</f>
        <v>#REF!</v>
      </c>
    </row>
    <row r="217" spans="1:14" x14ac:dyDescent="0.25">
      <c r="A217" s="12">
        <v>3360</v>
      </c>
      <c r="B217" s="12">
        <v>29</v>
      </c>
      <c r="C217" s="12">
        <v>5</v>
      </c>
      <c r="D217" s="13">
        <v>1</v>
      </c>
      <c r="E217" s="12" t="s">
        <v>637</v>
      </c>
      <c r="F217" s="25">
        <v>207.82190503137855</v>
      </c>
      <c r="G217" s="14">
        <v>1477</v>
      </c>
      <c r="H217" s="30">
        <f t="shared" si="12"/>
        <v>7.1070467753483024</v>
      </c>
      <c r="I217">
        <f t="shared" si="13"/>
        <v>0</v>
      </c>
      <c r="J217">
        <v>0</v>
      </c>
      <c r="K217" s="34">
        <v>0</v>
      </c>
      <c r="L217" s="34">
        <f t="shared" si="15"/>
        <v>0</v>
      </c>
      <c r="M217" s="34">
        <f t="shared" si="14"/>
        <v>0</v>
      </c>
      <c r="N217" t="e">
        <f>A217-#REF!</f>
        <v>#REF!</v>
      </c>
    </row>
    <row r="218" spans="1:14" x14ac:dyDescent="0.25">
      <c r="A218" s="12">
        <v>3367</v>
      </c>
      <c r="B218" s="12">
        <v>14</v>
      </c>
      <c r="C218" s="12">
        <v>6</v>
      </c>
      <c r="D218" s="13">
        <v>1</v>
      </c>
      <c r="E218" s="12" t="s">
        <v>638</v>
      </c>
      <c r="F218" s="25">
        <v>96.729505734872134</v>
      </c>
      <c r="G218" s="14">
        <v>1117</v>
      </c>
      <c r="H218" s="30">
        <f t="shared" si="12"/>
        <v>11.547665745978357</v>
      </c>
      <c r="I218">
        <f t="shared" si="13"/>
        <v>0</v>
      </c>
      <c r="J218">
        <v>0</v>
      </c>
      <c r="K218" s="34">
        <v>0</v>
      </c>
      <c r="L218" s="34">
        <f t="shared" si="15"/>
        <v>0</v>
      </c>
      <c r="M218" s="34">
        <f t="shared" si="14"/>
        <v>0</v>
      </c>
      <c r="N218" t="e">
        <f>A218-#REF!</f>
        <v>#REF!</v>
      </c>
    </row>
    <row r="219" spans="1:14" x14ac:dyDescent="0.25">
      <c r="A219" s="12">
        <v>3381</v>
      </c>
      <c r="B219" s="12">
        <v>13</v>
      </c>
      <c r="C219" s="12">
        <v>2</v>
      </c>
      <c r="D219" s="13">
        <v>1</v>
      </c>
      <c r="E219" s="12" t="s">
        <v>639</v>
      </c>
      <c r="F219" s="25">
        <v>24.187847063909178</v>
      </c>
      <c r="G219" s="14">
        <v>2176</v>
      </c>
      <c r="H219" s="30">
        <f t="shared" si="12"/>
        <v>89.962533426417338</v>
      </c>
      <c r="I219">
        <f t="shared" si="13"/>
        <v>0</v>
      </c>
      <c r="J219">
        <v>0</v>
      </c>
      <c r="K219" s="34">
        <v>0</v>
      </c>
      <c r="L219" s="34">
        <f t="shared" si="15"/>
        <v>0</v>
      </c>
      <c r="M219" s="34">
        <f t="shared" si="14"/>
        <v>0</v>
      </c>
      <c r="N219" t="e">
        <f>A219-#REF!</f>
        <v>#REF!</v>
      </c>
    </row>
    <row r="220" spans="1:14" x14ac:dyDescent="0.25">
      <c r="A220" s="12">
        <v>3409</v>
      </c>
      <c r="B220" s="12">
        <v>60</v>
      </c>
      <c r="C220" s="12">
        <v>10</v>
      </c>
      <c r="D220" s="13">
        <v>1</v>
      </c>
      <c r="E220" s="12" t="s">
        <v>640</v>
      </c>
      <c r="F220" s="25">
        <v>350.83486299426096</v>
      </c>
      <c r="G220" s="14">
        <v>2140</v>
      </c>
      <c r="H220" s="30">
        <f t="shared" si="12"/>
        <v>6.0997358749806079</v>
      </c>
      <c r="I220">
        <f t="shared" si="13"/>
        <v>0</v>
      </c>
      <c r="J220">
        <v>0</v>
      </c>
      <c r="K220" s="34">
        <v>0</v>
      </c>
      <c r="L220" s="34">
        <f t="shared" si="15"/>
        <v>0</v>
      </c>
      <c r="M220" s="34">
        <f t="shared" si="14"/>
        <v>0</v>
      </c>
      <c r="N220" t="e">
        <f>A220-#REF!</f>
        <v>#REF!</v>
      </c>
    </row>
    <row r="221" spans="1:14" x14ac:dyDescent="0.25">
      <c r="A221" s="12">
        <v>3427</v>
      </c>
      <c r="B221" s="12">
        <v>2</v>
      </c>
      <c r="C221" s="12">
        <v>12</v>
      </c>
      <c r="D221" s="13">
        <v>1</v>
      </c>
      <c r="E221" s="12" t="s">
        <v>641</v>
      </c>
      <c r="F221" s="25">
        <v>201.81751003885344</v>
      </c>
      <c r="G221" s="14">
        <v>295</v>
      </c>
      <c r="H221" s="30">
        <f t="shared" si="12"/>
        <v>1.4617165772345881</v>
      </c>
      <c r="I221">
        <f t="shared" si="13"/>
        <v>1</v>
      </c>
      <c r="J221">
        <v>0</v>
      </c>
      <c r="K221" s="34">
        <v>0</v>
      </c>
      <c r="L221" s="34">
        <f t="shared" si="15"/>
        <v>88500</v>
      </c>
      <c r="M221" s="34">
        <f t="shared" si="14"/>
        <v>87474.21</v>
      </c>
      <c r="N221" t="e">
        <f>A221-#REF!</f>
        <v>#REF!</v>
      </c>
    </row>
    <row r="222" spans="1:14" x14ac:dyDescent="0.25">
      <c r="A222" s="12">
        <v>3428</v>
      </c>
      <c r="B222" s="12">
        <v>27</v>
      </c>
      <c r="C222" s="12">
        <v>4</v>
      </c>
      <c r="D222" s="13">
        <v>1</v>
      </c>
      <c r="E222" s="12" t="s">
        <v>642</v>
      </c>
      <c r="F222" s="25">
        <v>194.20858772436782</v>
      </c>
      <c r="G222" s="14">
        <v>800</v>
      </c>
      <c r="H222" s="30">
        <f t="shared" si="12"/>
        <v>4.1192823107050591</v>
      </c>
      <c r="I222">
        <f t="shared" si="13"/>
        <v>0</v>
      </c>
      <c r="J222">
        <v>0</v>
      </c>
      <c r="K222" s="34">
        <v>0</v>
      </c>
      <c r="L222" s="34">
        <f t="shared" si="15"/>
        <v>0</v>
      </c>
      <c r="M222" s="34">
        <f t="shared" si="14"/>
        <v>0</v>
      </c>
      <c r="N222" t="e">
        <f>A222-#REF!</f>
        <v>#REF!</v>
      </c>
    </row>
    <row r="223" spans="1:14" x14ac:dyDescent="0.25">
      <c r="A223" s="12">
        <v>3430</v>
      </c>
      <c r="B223" s="12">
        <v>70</v>
      </c>
      <c r="C223" s="12">
        <v>6</v>
      </c>
      <c r="D223" s="13">
        <v>1</v>
      </c>
      <c r="E223" s="12" t="s">
        <v>643</v>
      </c>
      <c r="F223" s="25">
        <v>9.7145194339240177</v>
      </c>
      <c r="G223" s="14">
        <v>3711</v>
      </c>
      <c r="H223" s="30">
        <f t="shared" si="12"/>
        <v>382.0055150685929</v>
      </c>
      <c r="I223">
        <f t="shared" si="13"/>
        <v>0</v>
      </c>
      <c r="J223">
        <v>0</v>
      </c>
      <c r="K223" s="34">
        <v>0</v>
      </c>
      <c r="L223" s="34">
        <f t="shared" si="15"/>
        <v>0</v>
      </c>
      <c r="M223" s="34">
        <f t="shared" si="14"/>
        <v>0</v>
      </c>
      <c r="N223" t="e">
        <f>A223-#REF!</f>
        <v>#REF!</v>
      </c>
    </row>
    <row r="224" spans="1:14" x14ac:dyDescent="0.25">
      <c r="A224" s="12">
        <v>3434</v>
      </c>
      <c r="B224" s="12">
        <v>72</v>
      </c>
      <c r="C224" s="12">
        <v>8</v>
      </c>
      <c r="D224" s="13">
        <v>1</v>
      </c>
      <c r="E224" s="12" t="s">
        <v>644</v>
      </c>
      <c r="F224" s="25">
        <v>367.21093020915538</v>
      </c>
      <c r="G224" s="14">
        <v>915</v>
      </c>
      <c r="H224" s="30">
        <f t="shared" si="12"/>
        <v>2.4917558948445131</v>
      </c>
      <c r="I224">
        <f t="shared" si="13"/>
        <v>0</v>
      </c>
      <c r="J224">
        <v>0</v>
      </c>
      <c r="K224" s="34">
        <v>0</v>
      </c>
      <c r="L224" s="34">
        <f t="shared" si="15"/>
        <v>0</v>
      </c>
      <c r="M224" s="34">
        <f t="shared" si="14"/>
        <v>0</v>
      </c>
      <c r="N224" t="e">
        <f>A224-#REF!</f>
        <v>#REF!</v>
      </c>
    </row>
    <row r="225" spans="1:14" x14ac:dyDescent="0.25">
      <c r="A225" s="12">
        <v>3437</v>
      </c>
      <c r="B225" s="12">
        <v>67</v>
      </c>
      <c r="C225" s="12">
        <v>1</v>
      </c>
      <c r="D225" s="13">
        <v>1</v>
      </c>
      <c r="E225" s="12" t="s">
        <v>645</v>
      </c>
      <c r="F225" s="25">
        <v>22.568749574638957</v>
      </c>
      <c r="G225" s="14">
        <v>3823</v>
      </c>
      <c r="H225" s="30">
        <f t="shared" si="12"/>
        <v>169.39352299322761</v>
      </c>
      <c r="I225">
        <f t="shared" si="13"/>
        <v>0</v>
      </c>
      <c r="J225">
        <v>0</v>
      </c>
      <c r="K225" s="34">
        <v>0</v>
      </c>
      <c r="L225" s="34">
        <f t="shared" si="15"/>
        <v>0</v>
      </c>
      <c r="M225" s="34">
        <f t="shared" si="14"/>
        <v>0</v>
      </c>
      <c r="N225" t="e">
        <f>A225-#REF!</f>
        <v>#REF!</v>
      </c>
    </row>
    <row r="226" spans="1:14" x14ac:dyDescent="0.25">
      <c r="A226" s="12">
        <v>3444</v>
      </c>
      <c r="B226" s="12">
        <v>17</v>
      </c>
      <c r="C226" s="12">
        <v>11</v>
      </c>
      <c r="D226" s="13">
        <v>1</v>
      </c>
      <c r="E226" s="12" t="s">
        <v>646</v>
      </c>
      <c r="F226" s="25">
        <v>251.52769622838409</v>
      </c>
      <c r="G226" s="14">
        <v>3388</v>
      </c>
      <c r="H226" s="30">
        <f t="shared" si="12"/>
        <v>13.469689623856521</v>
      </c>
      <c r="I226">
        <f t="shared" si="13"/>
        <v>0</v>
      </c>
      <c r="J226">
        <v>0</v>
      </c>
      <c r="K226" s="34">
        <v>0</v>
      </c>
      <c r="L226" s="34">
        <f t="shared" si="15"/>
        <v>0</v>
      </c>
      <c r="M226" s="34">
        <f t="shared" si="14"/>
        <v>0</v>
      </c>
      <c r="N226" t="e">
        <f>A226-#REF!</f>
        <v>#REF!</v>
      </c>
    </row>
    <row r="227" spans="1:14" x14ac:dyDescent="0.25">
      <c r="A227" s="12">
        <v>3479</v>
      </c>
      <c r="B227" s="12">
        <v>45</v>
      </c>
      <c r="C227" s="12">
        <v>1</v>
      </c>
      <c r="D227" s="13">
        <v>1</v>
      </c>
      <c r="E227" s="12" t="s">
        <v>647</v>
      </c>
      <c r="F227" s="25">
        <v>46.362851866973905</v>
      </c>
      <c r="G227" s="14">
        <v>3530</v>
      </c>
      <c r="H227" s="30">
        <f t="shared" si="12"/>
        <v>76.138543205418273</v>
      </c>
      <c r="I227">
        <f t="shared" si="13"/>
        <v>0</v>
      </c>
      <c r="J227">
        <v>0</v>
      </c>
      <c r="K227" s="34">
        <v>0</v>
      </c>
      <c r="L227" s="34">
        <f t="shared" si="15"/>
        <v>0</v>
      </c>
      <c r="M227" s="34">
        <f t="shared" si="14"/>
        <v>0</v>
      </c>
      <c r="N227" t="e">
        <f>A227-#REF!</f>
        <v>#REF!</v>
      </c>
    </row>
    <row r="228" spans="1:14" x14ac:dyDescent="0.25">
      <c r="A228" s="12">
        <v>3484</v>
      </c>
      <c r="B228" s="12">
        <v>26</v>
      </c>
      <c r="C228" s="12">
        <v>12</v>
      </c>
      <c r="D228" s="13">
        <v>1</v>
      </c>
      <c r="E228" s="12" t="s">
        <v>648</v>
      </c>
      <c r="F228" s="25">
        <v>184.60689735396844</v>
      </c>
      <c r="G228" s="14">
        <v>147</v>
      </c>
      <c r="H228" s="30">
        <f t="shared" si="12"/>
        <v>0.79628660741824653</v>
      </c>
      <c r="I228">
        <f t="shared" si="13"/>
        <v>1</v>
      </c>
      <c r="J228">
        <v>0</v>
      </c>
      <c r="K228" s="34">
        <v>0</v>
      </c>
      <c r="L228" s="34">
        <f t="shared" si="15"/>
        <v>44100</v>
      </c>
      <c r="M228" s="34">
        <f t="shared" si="14"/>
        <v>43588.85</v>
      </c>
      <c r="N228" t="e">
        <f>A228-#REF!</f>
        <v>#REF!</v>
      </c>
    </row>
    <row r="229" spans="1:14" x14ac:dyDescent="0.25">
      <c r="A229" s="12">
        <v>3500</v>
      </c>
      <c r="B229" s="12">
        <v>35</v>
      </c>
      <c r="C229" s="12">
        <v>9</v>
      </c>
      <c r="D229" s="13">
        <v>1</v>
      </c>
      <c r="E229" s="12" t="s">
        <v>649</v>
      </c>
      <c r="F229" s="25">
        <v>570.68196869149972</v>
      </c>
      <c r="G229" s="14">
        <v>2707</v>
      </c>
      <c r="H229" s="30">
        <f t="shared" si="12"/>
        <v>4.7434475741485267</v>
      </c>
      <c r="I229">
        <f t="shared" si="13"/>
        <v>0</v>
      </c>
      <c r="J229">
        <v>0</v>
      </c>
      <c r="K229" s="34">
        <v>0</v>
      </c>
      <c r="L229" s="34">
        <f t="shared" si="15"/>
        <v>0</v>
      </c>
      <c r="M229" s="34">
        <f t="shared" si="14"/>
        <v>0</v>
      </c>
      <c r="N229" t="e">
        <f>A229-#REF!</f>
        <v>#REF!</v>
      </c>
    </row>
    <row r="230" spans="1:14" x14ac:dyDescent="0.25">
      <c r="A230" s="12">
        <v>3510</v>
      </c>
      <c r="B230" s="12">
        <v>67</v>
      </c>
      <c r="C230" s="12">
        <v>1</v>
      </c>
      <c r="D230" s="13">
        <v>3</v>
      </c>
      <c r="E230" s="12" t="s">
        <v>650</v>
      </c>
      <c r="F230" s="26">
        <v>5.76</v>
      </c>
      <c r="G230" s="14">
        <v>496</v>
      </c>
      <c r="H230" s="30">
        <f t="shared" si="12"/>
        <v>86.111111111111114</v>
      </c>
      <c r="I230">
        <f t="shared" si="13"/>
        <v>0</v>
      </c>
      <c r="J230">
        <v>0</v>
      </c>
      <c r="K230" s="34">
        <v>0</v>
      </c>
      <c r="L230" s="34">
        <f t="shared" si="15"/>
        <v>0</v>
      </c>
      <c r="M230" s="34">
        <f t="shared" si="14"/>
        <v>0</v>
      </c>
      <c r="N230" t="e">
        <f>A230-#REF!</f>
        <v>#REF!</v>
      </c>
    </row>
    <row r="231" spans="1:14" x14ac:dyDescent="0.25">
      <c r="A231" s="12">
        <v>3514</v>
      </c>
      <c r="B231" s="12">
        <v>67</v>
      </c>
      <c r="C231" s="12">
        <v>1</v>
      </c>
      <c r="D231" s="13">
        <v>3</v>
      </c>
      <c r="E231" s="12" t="s">
        <v>651</v>
      </c>
      <c r="F231" s="26">
        <v>12.54</v>
      </c>
      <c r="G231" s="14">
        <v>293</v>
      </c>
      <c r="H231" s="30">
        <f t="shared" si="12"/>
        <v>23.365231259968105</v>
      </c>
      <c r="I231">
        <f t="shared" si="13"/>
        <v>0</v>
      </c>
      <c r="J231">
        <v>0</v>
      </c>
      <c r="K231" s="34">
        <v>0</v>
      </c>
      <c r="L231" s="34">
        <f t="shared" si="15"/>
        <v>0</v>
      </c>
      <c r="M231" s="34">
        <f t="shared" si="14"/>
        <v>0</v>
      </c>
      <c r="N231" t="e">
        <f>A231-#REF!</f>
        <v>#REF!</v>
      </c>
    </row>
    <row r="232" spans="1:14" x14ac:dyDescent="0.25">
      <c r="A232" s="12">
        <v>3528</v>
      </c>
      <c r="B232" s="12">
        <v>67</v>
      </c>
      <c r="C232" s="12">
        <v>1</v>
      </c>
      <c r="D232" s="13">
        <v>3</v>
      </c>
      <c r="E232" s="12" t="s">
        <v>652</v>
      </c>
      <c r="F232" s="25">
        <v>13.32</v>
      </c>
      <c r="G232" s="14">
        <v>821</v>
      </c>
      <c r="H232" s="30">
        <f t="shared" si="12"/>
        <v>61.636636636636638</v>
      </c>
      <c r="I232">
        <f t="shared" si="13"/>
        <v>0</v>
      </c>
      <c r="J232">
        <v>0</v>
      </c>
      <c r="K232" s="34">
        <v>0</v>
      </c>
      <c r="L232" s="34">
        <f t="shared" si="15"/>
        <v>0</v>
      </c>
      <c r="M232" s="34">
        <f t="shared" si="14"/>
        <v>0</v>
      </c>
      <c r="N232" t="e">
        <f>A232-#REF!</f>
        <v>#REF!</v>
      </c>
    </row>
    <row r="233" spans="1:14" x14ac:dyDescent="0.25">
      <c r="A233" s="12">
        <v>3542</v>
      </c>
      <c r="B233" s="12">
        <v>67</v>
      </c>
      <c r="C233" s="12">
        <v>1</v>
      </c>
      <c r="D233" s="13">
        <v>3</v>
      </c>
      <c r="E233" s="12" t="s">
        <v>226</v>
      </c>
      <c r="F233" s="26">
        <v>10.16</v>
      </c>
      <c r="G233" s="14">
        <v>287</v>
      </c>
      <c r="H233" s="30">
        <f t="shared" si="12"/>
        <v>28.248031496062993</v>
      </c>
      <c r="I233">
        <f t="shared" si="13"/>
        <v>0</v>
      </c>
      <c r="J233">
        <v>0</v>
      </c>
      <c r="K233" s="34">
        <v>0</v>
      </c>
      <c r="L233" s="34">
        <f t="shared" si="15"/>
        <v>0</v>
      </c>
      <c r="M233" s="34">
        <f t="shared" si="14"/>
        <v>0</v>
      </c>
      <c r="N233" t="e">
        <f>A233-#REF!</f>
        <v>#REF!</v>
      </c>
    </row>
    <row r="234" spans="1:14" x14ac:dyDescent="0.25">
      <c r="A234" s="12">
        <v>3549</v>
      </c>
      <c r="B234" s="12">
        <v>13</v>
      </c>
      <c r="C234" s="12">
        <v>2</v>
      </c>
      <c r="D234" s="13">
        <v>1</v>
      </c>
      <c r="E234" s="12" t="s">
        <v>653</v>
      </c>
      <c r="F234" s="25">
        <v>81.052072749136286</v>
      </c>
      <c r="G234" s="14">
        <v>6979</v>
      </c>
      <c r="H234" s="30">
        <f t="shared" si="12"/>
        <v>86.105139119645401</v>
      </c>
      <c r="I234">
        <f t="shared" si="13"/>
        <v>0</v>
      </c>
      <c r="J234">
        <v>0</v>
      </c>
      <c r="K234" s="34">
        <v>0</v>
      </c>
      <c r="L234" s="34">
        <f t="shared" si="15"/>
        <v>0</v>
      </c>
      <c r="M234" s="34">
        <f t="shared" si="14"/>
        <v>0</v>
      </c>
      <c r="N234" t="e">
        <f>A234-#REF!</f>
        <v>#REF!</v>
      </c>
    </row>
    <row r="235" spans="1:14" x14ac:dyDescent="0.25">
      <c r="A235" s="12">
        <v>3612</v>
      </c>
      <c r="B235" s="12">
        <v>53</v>
      </c>
      <c r="C235" s="12">
        <v>2</v>
      </c>
      <c r="D235" s="13">
        <v>1</v>
      </c>
      <c r="E235" s="12" t="s">
        <v>654</v>
      </c>
      <c r="F235" s="25">
        <v>119.87745259217031</v>
      </c>
      <c r="G235" s="14">
        <v>3571</v>
      </c>
      <c r="H235" s="30">
        <f t="shared" si="12"/>
        <v>29.788754455341476</v>
      </c>
      <c r="I235">
        <f t="shared" si="13"/>
        <v>0</v>
      </c>
      <c r="J235">
        <v>0</v>
      </c>
      <c r="K235" s="34">
        <v>0</v>
      </c>
      <c r="L235" s="34">
        <f t="shared" si="15"/>
        <v>0</v>
      </c>
      <c r="M235" s="34">
        <f t="shared" si="14"/>
        <v>0</v>
      </c>
      <c r="N235" t="e">
        <f>A235-#REF!</f>
        <v>#REF!</v>
      </c>
    </row>
    <row r="236" spans="1:14" x14ac:dyDescent="0.25">
      <c r="A236" s="12">
        <v>3619</v>
      </c>
      <c r="B236" s="12">
        <v>40</v>
      </c>
      <c r="C236" s="12">
        <v>1</v>
      </c>
      <c r="D236" s="13">
        <v>1</v>
      </c>
      <c r="E236" s="12" t="s">
        <v>655</v>
      </c>
      <c r="F236" s="25">
        <v>96.58208759105834</v>
      </c>
      <c r="G236" s="14">
        <v>78656</v>
      </c>
      <c r="H236" s="30">
        <f t="shared" si="12"/>
        <v>814.39531865411914</v>
      </c>
      <c r="I236">
        <f t="shared" si="13"/>
        <v>0</v>
      </c>
      <c r="J236">
        <v>0</v>
      </c>
      <c r="K236" s="34">
        <v>0</v>
      </c>
      <c r="L236" s="34">
        <f t="shared" si="15"/>
        <v>0</v>
      </c>
      <c r="M236" s="34">
        <f t="shared" si="14"/>
        <v>0</v>
      </c>
      <c r="N236" t="e">
        <f>A236-#REF!</f>
        <v>#REF!</v>
      </c>
    </row>
    <row r="237" spans="1:14" x14ac:dyDescent="0.25">
      <c r="A237" s="12">
        <v>3633</v>
      </c>
      <c r="B237" s="12">
        <v>25</v>
      </c>
      <c r="C237" s="12">
        <v>3</v>
      </c>
      <c r="D237" s="13">
        <v>1</v>
      </c>
      <c r="E237" s="12" t="s">
        <v>656</v>
      </c>
      <c r="F237" s="25">
        <v>134.31171398657446</v>
      </c>
      <c r="G237" s="14">
        <v>686</v>
      </c>
      <c r="H237" s="30">
        <f t="shared" si="12"/>
        <v>5.1075217465289082</v>
      </c>
      <c r="I237">
        <f t="shared" si="13"/>
        <v>1</v>
      </c>
      <c r="J237">
        <v>0</v>
      </c>
      <c r="K237" s="34">
        <v>0</v>
      </c>
      <c r="L237" s="34">
        <f t="shared" si="15"/>
        <v>205800</v>
      </c>
      <c r="M237" s="34">
        <f t="shared" si="14"/>
        <v>203414.61</v>
      </c>
      <c r="N237" t="e">
        <f>A237-#REF!</f>
        <v>#REF!</v>
      </c>
    </row>
    <row r="238" spans="1:14" x14ac:dyDescent="0.25">
      <c r="A238" s="12">
        <v>3640</v>
      </c>
      <c r="B238" s="12">
        <v>43</v>
      </c>
      <c r="C238" s="12">
        <v>9</v>
      </c>
      <c r="D238" s="13">
        <v>3</v>
      </c>
      <c r="E238" s="12" t="s">
        <v>657</v>
      </c>
      <c r="F238" s="25">
        <v>249.67</v>
      </c>
      <c r="G238" s="14">
        <v>545</v>
      </c>
      <c r="H238" s="30">
        <f t="shared" si="12"/>
        <v>2.1828814034525577</v>
      </c>
      <c r="I238">
        <f t="shared" si="13"/>
        <v>1</v>
      </c>
      <c r="J238">
        <v>0</v>
      </c>
      <c r="K238" s="34">
        <v>0</v>
      </c>
      <c r="L238" s="34">
        <f t="shared" si="15"/>
        <v>163500</v>
      </c>
      <c r="M238" s="34">
        <f t="shared" si="14"/>
        <v>161604.9</v>
      </c>
      <c r="N238" t="e">
        <f>A238-#REF!</f>
        <v>#REF!</v>
      </c>
    </row>
    <row r="239" spans="1:14" x14ac:dyDescent="0.25">
      <c r="A239" s="12">
        <v>3647</v>
      </c>
      <c r="B239" s="12">
        <v>43</v>
      </c>
      <c r="C239" s="12">
        <v>9</v>
      </c>
      <c r="D239" s="13">
        <v>2</v>
      </c>
      <c r="E239" s="12" t="s">
        <v>658</v>
      </c>
      <c r="F239" s="25">
        <v>749.71267509515872</v>
      </c>
      <c r="G239" s="14">
        <v>695</v>
      </c>
      <c r="H239" s="30">
        <f t="shared" si="12"/>
        <v>0.92702180860392391</v>
      </c>
      <c r="I239">
        <f t="shared" si="13"/>
        <v>1</v>
      </c>
      <c r="J239">
        <v>0</v>
      </c>
      <c r="K239" s="34">
        <v>0</v>
      </c>
      <c r="L239" s="34">
        <f t="shared" si="15"/>
        <v>208500</v>
      </c>
      <c r="M239" s="34">
        <f t="shared" si="14"/>
        <v>206083.32</v>
      </c>
      <c r="N239" t="e">
        <f>A239-#REF!</f>
        <v>#REF!</v>
      </c>
    </row>
    <row r="240" spans="1:14" x14ac:dyDescent="0.25">
      <c r="A240" s="12">
        <v>3654</v>
      </c>
      <c r="B240" s="12">
        <v>65</v>
      </c>
      <c r="C240" s="12">
        <v>12</v>
      </c>
      <c r="D240" s="13">
        <v>1</v>
      </c>
      <c r="E240" s="12" t="s">
        <v>659</v>
      </c>
      <c r="F240" s="25">
        <v>418.83876664224312</v>
      </c>
      <c r="G240" s="14">
        <v>368</v>
      </c>
      <c r="H240" s="30">
        <f t="shared" si="12"/>
        <v>0.8786197203047641</v>
      </c>
      <c r="I240">
        <f t="shared" si="13"/>
        <v>1</v>
      </c>
      <c r="J240">
        <v>0</v>
      </c>
      <c r="K240" s="34">
        <v>0</v>
      </c>
      <c r="L240" s="34">
        <f t="shared" si="15"/>
        <v>110400</v>
      </c>
      <c r="M240" s="34">
        <f t="shared" si="14"/>
        <v>109120.37</v>
      </c>
      <c r="N240" t="e">
        <f>A240-#REF!</f>
        <v>#REF!</v>
      </c>
    </row>
    <row r="241" spans="1:14" x14ac:dyDescent="0.25">
      <c r="A241" s="12">
        <v>3661</v>
      </c>
      <c r="B241" s="12">
        <v>36</v>
      </c>
      <c r="C241" s="12">
        <v>7</v>
      </c>
      <c r="D241" s="13">
        <v>1</v>
      </c>
      <c r="E241" s="12" t="s">
        <v>660</v>
      </c>
      <c r="F241" s="25">
        <v>101.84105168154061</v>
      </c>
      <c r="G241" s="14">
        <v>824</v>
      </c>
      <c r="H241" s="30">
        <f t="shared" si="12"/>
        <v>8.0910397761471238</v>
      </c>
      <c r="I241">
        <f t="shared" si="13"/>
        <v>0</v>
      </c>
      <c r="J241">
        <v>0</v>
      </c>
      <c r="K241" s="34">
        <v>0</v>
      </c>
      <c r="L241" s="34">
        <f t="shared" si="15"/>
        <v>0</v>
      </c>
      <c r="M241" s="34">
        <f t="shared" si="14"/>
        <v>0</v>
      </c>
      <c r="N241" t="e">
        <f>A241-#REF!</f>
        <v>#REF!</v>
      </c>
    </row>
    <row r="242" spans="1:14" x14ac:dyDescent="0.25">
      <c r="A242" s="12">
        <v>3668</v>
      </c>
      <c r="B242" s="12">
        <v>6</v>
      </c>
      <c r="C242" s="12">
        <v>10</v>
      </c>
      <c r="D242" s="13">
        <v>1</v>
      </c>
      <c r="E242" s="12" t="s">
        <v>661</v>
      </c>
      <c r="F242" s="25">
        <v>186.14214837971065</v>
      </c>
      <c r="G242" s="14">
        <v>915</v>
      </c>
      <c r="H242" s="30">
        <f t="shared" si="12"/>
        <v>4.9155981488593063</v>
      </c>
      <c r="I242">
        <f t="shared" si="13"/>
        <v>0</v>
      </c>
      <c r="J242">
        <v>0</v>
      </c>
      <c r="K242" s="34">
        <v>0</v>
      </c>
      <c r="L242" s="34">
        <f t="shared" si="15"/>
        <v>0</v>
      </c>
      <c r="M242" s="34">
        <f t="shared" si="14"/>
        <v>0</v>
      </c>
      <c r="N242" t="e">
        <f>A242-#REF!</f>
        <v>#REF!</v>
      </c>
    </row>
    <row r="243" spans="1:14" x14ac:dyDescent="0.25">
      <c r="A243" s="12">
        <v>3675</v>
      </c>
      <c r="B243" s="12">
        <v>13</v>
      </c>
      <c r="C243" s="12">
        <v>2</v>
      </c>
      <c r="D243" s="13">
        <v>1</v>
      </c>
      <c r="E243" s="12" t="s">
        <v>662</v>
      </c>
      <c r="F243" s="25">
        <v>24.537904242197261</v>
      </c>
      <c r="G243" s="14">
        <v>3164</v>
      </c>
      <c r="H243" s="30">
        <f t="shared" si="12"/>
        <v>128.94336732144154</v>
      </c>
      <c r="I243">
        <f t="shared" si="13"/>
        <v>0</v>
      </c>
      <c r="J243">
        <v>0</v>
      </c>
      <c r="K243" s="34">
        <v>0</v>
      </c>
      <c r="L243" s="34">
        <f t="shared" si="15"/>
        <v>0</v>
      </c>
      <c r="M243" s="34">
        <f t="shared" si="14"/>
        <v>0</v>
      </c>
      <c r="N243" t="e">
        <f>A243-#REF!</f>
        <v>#REF!</v>
      </c>
    </row>
    <row r="244" spans="1:14" x14ac:dyDescent="0.25">
      <c r="A244" s="12">
        <v>3682</v>
      </c>
      <c r="B244" s="12">
        <v>23</v>
      </c>
      <c r="C244" s="12">
        <v>2</v>
      </c>
      <c r="D244" s="13">
        <v>1</v>
      </c>
      <c r="E244" s="12" t="s">
        <v>663</v>
      </c>
      <c r="F244" s="25">
        <v>158.306905900147</v>
      </c>
      <c r="G244" s="14">
        <v>2526</v>
      </c>
      <c r="H244" s="30">
        <f t="shared" si="12"/>
        <v>15.95634748615003</v>
      </c>
      <c r="I244">
        <f t="shared" si="13"/>
        <v>0</v>
      </c>
      <c r="J244">
        <v>0</v>
      </c>
      <c r="K244" s="34">
        <v>0</v>
      </c>
      <c r="L244" s="34">
        <f t="shared" si="15"/>
        <v>0</v>
      </c>
      <c r="M244" s="34">
        <f t="shared" si="14"/>
        <v>0</v>
      </c>
      <c r="N244" t="e">
        <f>A244-#REF!</f>
        <v>#REF!</v>
      </c>
    </row>
    <row r="245" spans="1:14" x14ac:dyDescent="0.25">
      <c r="A245" s="12">
        <v>3689</v>
      </c>
      <c r="B245" s="12">
        <v>39</v>
      </c>
      <c r="C245" s="12">
        <v>5</v>
      </c>
      <c r="D245" s="13">
        <v>1</v>
      </c>
      <c r="E245" s="12" t="s">
        <v>664</v>
      </c>
      <c r="F245" s="25">
        <v>177.54244089634392</v>
      </c>
      <c r="G245" s="14">
        <v>722</v>
      </c>
      <c r="H245" s="30">
        <f t="shared" si="12"/>
        <v>4.0666332869757671</v>
      </c>
      <c r="I245">
        <f t="shared" si="13"/>
        <v>1</v>
      </c>
      <c r="J245">
        <v>0</v>
      </c>
      <c r="K245" s="34">
        <v>0</v>
      </c>
      <c r="L245" s="34">
        <f t="shared" si="15"/>
        <v>216600</v>
      </c>
      <c r="M245" s="34">
        <f t="shared" si="14"/>
        <v>214089.43</v>
      </c>
      <c r="N245" t="e">
        <f>A245-#REF!</f>
        <v>#REF!</v>
      </c>
    </row>
    <row r="246" spans="1:14" x14ac:dyDescent="0.25">
      <c r="A246" s="12">
        <v>3696</v>
      </c>
      <c r="B246" s="12">
        <v>23</v>
      </c>
      <c r="C246" s="12">
        <v>2</v>
      </c>
      <c r="D246" s="13">
        <v>1</v>
      </c>
      <c r="E246" s="12" t="s">
        <v>665</v>
      </c>
      <c r="F246" s="25">
        <v>63.415357608479269</v>
      </c>
      <c r="G246" s="14">
        <v>391</v>
      </c>
      <c r="H246" s="30">
        <f t="shared" si="12"/>
        <v>6.1656988897547329</v>
      </c>
      <c r="I246">
        <f t="shared" si="13"/>
        <v>1</v>
      </c>
      <c r="J246">
        <v>0</v>
      </c>
      <c r="K246" s="34">
        <v>0</v>
      </c>
      <c r="L246" s="34">
        <f t="shared" si="15"/>
        <v>117300</v>
      </c>
      <c r="M246" s="34">
        <f t="shared" si="14"/>
        <v>115940.4</v>
      </c>
      <c r="N246" t="e">
        <f>A246-#REF!</f>
        <v>#REF!</v>
      </c>
    </row>
    <row r="247" spans="1:14" x14ac:dyDescent="0.25">
      <c r="A247" s="12">
        <v>3787</v>
      </c>
      <c r="B247" s="12">
        <v>37</v>
      </c>
      <c r="C247" s="12">
        <v>9</v>
      </c>
      <c r="D247" s="13">
        <v>1</v>
      </c>
      <c r="E247" s="12" t="s">
        <v>666</v>
      </c>
      <c r="F247" s="25">
        <v>234.458687909334</v>
      </c>
      <c r="G247" s="14">
        <v>2032</v>
      </c>
      <c r="H247" s="30">
        <f t="shared" si="12"/>
        <v>8.6667720361285205</v>
      </c>
      <c r="I247">
        <f t="shared" si="13"/>
        <v>0</v>
      </c>
      <c r="J247">
        <v>0</v>
      </c>
      <c r="K247" s="34">
        <v>0</v>
      </c>
      <c r="L247" s="34">
        <f t="shared" si="15"/>
        <v>0</v>
      </c>
      <c r="M247" s="34">
        <f t="shared" si="14"/>
        <v>0</v>
      </c>
      <c r="N247" t="e">
        <f>A247-#REF!</f>
        <v>#REF!</v>
      </c>
    </row>
    <row r="248" spans="1:14" x14ac:dyDescent="0.25">
      <c r="A248" s="12">
        <v>3794</v>
      </c>
      <c r="B248" s="12">
        <v>13</v>
      </c>
      <c r="C248" s="12">
        <v>2</v>
      </c>
      <c r="D248" s="13">
        <v>1</v>
      </c>
      <c r="E248" s="12" t="s">
        <v>667</v>
      </c>
      <c r="F248" s="25">
        <v>142.66258263874965</v>
      </c>
      <c r="G248" s="14">
        <v>2413</v>
      </c>
      <c r="H248" s="30">
        <f t="shared" si="12"/>
        <v>16.914035589207025</v>
      </c>
      <c r="I248">
        <f t="shared" si="13"/>
        <v>0</v>
      </c>
      <c r="J248">
        <v>0</v>
      </c>
      <c r="K248" s="34">
        <v>0</v>
      </c>
      <c r="L248" s="34">
        <f t="shared" si="15"/>
        <v>0</v>
      </c>
      <c r="M248" s="34">
        <f t="shared" si="14"/>
        <v>0</v>
      </c>
      <c r="N248" t="e">
        <f>A248-#REF!</f>
        <v>#REF!</v>
      </c>
    </row>
    <row r="249" spans="1:14" x14ac:dyDescent="0.25">
      <c r="A249" s="12">
        <v>3822</v>
      </c>
      <c r="B249" s="12">
        <v>67</v>
      </c>
      <c r="C249" s="12">
        <v>1</v>
      </c>
      <c r="D249" s="13">
        <v>1</v>
      </c>
      <c r="E249" s="12" t="s">
        <v>668</v>
      </c>
      <c r="F249" s="25">
        <v>86.887878713530711</v>
      </c>
      <c r="G249" s="14">
        <v>4663</v>
      </c>
      <c r="H249" s="30">
        <f t="shared" si="12"/>
        <v>53.666864343344237</v>
      </c>
      <c r="I249">
        <f t="shared" si="13"/>
        <v>0</v>
      </c>
      <c r="J249">
        <v>0</v>
      </c>
      <c r="K249" s="34">
        <v>0</v>
      </c>
      <c r="L249" s="34">
        <f t="shared" si="15"/>
        <v>0</v>
      </c>
      <c r="M249" s="34">
        <f t="shared" si="14"/>
        <v>0</v>
      </c>
      <c r="N249" t="e">
        <f>A249-#REF!</f>
        <v>#REF!</v>
      </c>
    </row>
    <row r="250" spans="1:14" x14ac:dyDescent="0.25">
      <c r="A250" s="12">
        <v>3850</v>
      </c>
      <c r="B250" s="12">
        <v>22</v>
      </c>
      <c r="C250" s="12">
        <v>3</v>
      </c>
      <c r="D250" s="13">
        <v>1</v>
      </c>
      <c r="E250" s="12" t="s">
        <v>669</v>
      </c>
      <c r="F250" s="25">
        <v>198.12592893753177</v>
      </c>
      <c r="G250" s="14">
        <v>697</v>
      </c>
      <c r="H250" s="30">
        <f t="shared" si="12"/>
        <v>3.5179645780727724</v>
      </c>
      <c r="I250">
        <f t="shared" si="13"/>
        <v>1</v>
      </c>
      <c r="J250">
        <v>0</v>
      </c>
      <c r="K250" s="34">
        <v>0</v>
      </c>
      <c r="L250" s="34">
        <f t="shared" si="15"/>
        <v>209100</v>
      </c>
      <c r="M250" s="34">
        <f t="shared" si="14"/>
        <v>206676.36</v>
      </c>
      <c r="N250" t="e">
        <f>A250-#REF!</f>
        <v>#REF!</v>
      </c>
    </row>
    <row r="251" spans="1:14" x14ac:dyDescent="0.25">
      <c r="A251" s="12">
        <v>3857</v>
      </c>
      <c r="B251" s="12">
        <v>67</v>
      </c>
      <c r="C251" s="12">
        <v>1</v>
      </c>
      <c r="D251" s="13">
        <v>1</v>
      </c>
      <c r="E251" s="12" t="s">
        <v>670</v>
      </c>
      <c r="F251" s="25">
        <v>43.65247891985986</v>
      </c>
      <c r="G251" s="14">
        <v>4904</v>
      </c>
      <c r="H251" s="30">
        <f t="shared" si="12"/>
        <v>112.34184452624308</v>
      </c>
      <c r="I251">
        <f t="shared" si="13"/>
        <v>0</v>
      </c>
      <c r="J251">
        <v>0</v>
      </c>
      <c r="K251" s="34">
        <v>0</v>
      </c>
      <c r="L251" s="34">
        <f t="shared" si="15"/>
        <v>0</v>
      </c>
      <c r="M251" s="34">
        <f t="shared" si="14"/>
        <v>0</v>
      </c>
      <c r="N251" t="e">
        <f>A251-#REF!</f>
        <v>#REF!</v>
      </c>
    </row>
    <row r="252" spans="1:14" x14ac:dyDescent="0.25">
      <c r="A252" s="12">
        <v>3862</v>
      </c>
      <c r="B252" s="12">
        <v>67</v>
      </c>
      <c r="C252" s="12">
        <v>1</v>
      </c>
      <c r="D252" s="13">
        <v>3</v>
      </c>
      <c r="E252" s="12" t="s">
        <v>671</v>
      </c>
      <c r="F252" s="26">
        <v>10.14</v>
      </c>
      <c r="G252" s="14">
        <v>364</v>
      </c>
      <c r="H252" s="30">
        <f t="shared" si="12"/>
        <v>35.897435897435898</v>
      </c>
      <c r="I252">
        <f t="shared" si="13"/>
        <v>0</v>
      </c>
      <c r="J252">
        <v>0</v>
      </c>
      <c r="K252" s="34">
        <v>0</v>
      </c>
      <c r="L252" s="34">
        <f t="shared" si="15"/>
        <v>0</v>
      </c>
      <c r="M252" s="34">
        <f t="shared" si="14"/>
        <v>0</v>
      </c>
      <c r="N252" t="e">
        <f>A252-#REF!</f>
        <v>#REF!</v>
      </c>
    </row>
    <row r="253" spans="1:14" x14ac:dyDescent="0.25">
      <c r="A253" s="12">
        <v>3871</v>
      </c>
      <c r="B253" s="12">
        <v>29</v>
      </c>
      <c r="C253" s="12">
        <v>5</v>
      </c>
      <c r="D253" s="13">
        <v>1</v>
      </c>
      <c r="E253" s="12" t="s">
        <v>672</v>
      </c>
      <c r="F253" s="25">
        <v>236.60700611420594</v>
      </c>
      <c r="G253" s="14">
        <v>712</v>
      </c>
      <c r="H253" s="30">
        <f t="shared" si="12"/>
        <v>3.0092092862893942</v>
      </c>
      <c r="I253">
        <f t="shared" si="13"/>
        <v>1</v>
      </c>
      <c r="J253">
        <v>0</v>
      </c>
      <c r="K253" s="34">
        <v>0</v>
      </c>
      <c r="L253" s="34">
        <f t="shared" si="15"/>
        <v>213600</v>
      </c>
      <c r="M253" s="34">
        <f t="shared" si="14"/>
        <v>211124.2</v>
      </c>
      <c r="N253" t="e">
        <f>A253-#REF!</f>
        <v>#REF!</v>
      </c>
    </row>
    <row r="254" spans="1:14" x14ac:dyDescent="0.25">
      <c r="A254" s="12">
        <v>3892</v>
      </c>
      <c r="B254" s="12">
        <v>70</v>
      </c>
      <c r="C254" s="12">
        <v>6</v>
      </c>
      <c r="D254" s="13">
        <v>1</v>
      </c>
      <c r="E254" s="12" t="s">
        <v>673</v>
      </c>
      <c r="F254" s="25">
        <v>77.315469842304296</v>
      </c>
      <c r="G254" s="14">
        <v>6874</v>
      </c>
      <c r="H254" s="30">
        <f t="shared" si="12"/>
        <v>88.908468305508379</v>
      </c>
      <c r="I254">
        <f t="shared" si="13"/>
        <v>0</v>
      </c>
      <c r="J254">
        <v>0</v>
      </c>
      <c r="K254" s="34">
        <v>0</v>
      </c>
      <c r="L254" s="34">
        <f t="shared" si="15"/>
        <v>0</v>
      </c>
      <c r="M254" s="34">
        <f t="shared" si="14"/>
        <v>0</v>
      </c>
      <c r="N254" t="e">
        <f>A254-#REF!</f>
        <v>#REF!</v>
      </c>
    </row>
    <row r="255" spans="1:14" x14ac:dyDescent="0.25">
      <c r="A255" s="12">
        <v>3899</v>
      </c>
      <c r="B255" s="12">
        <v>10</v>
      </c>
      <c r="C255" s="12">
        <v>10</v>
      </c>
      <c r="D255" s="13">
        <v>1</v>
      </c>
      <c r="E255" s="12" t="s">
        <v>674</v>
      </c>
      <c r="F255" s="25">
        <v>279.7701668765647</v>
      </c>
      <c r="G255" s="14">
        <v>945</v>
      </c>
      <c r="H255" s="30">
        <f t="shared" si="12"/>
        <v>3.377772585798744</v>
      </c>
      <c r="I255">
        <f t="shared" si="13"/>
        <v>0</v>
      </c>
      <c r="J255">
        <v>0</v>
      </c>
      <c r="K255" s="34">
        <v>0</v>
      </c>
      <c r="L255" s="34">
        <f t="shared" si="15"/>
        <v>0</v>
      </c>
      <c r="M255" s="34">
        <f t="shared" si="14"/>
        <v>0</v>
      </c>
      <c r="N255" t="e">
        <f>A255-#REF!</f>
        <v>#REF!</v>
      </c>
    </row>
    <row r="256" spans="1:14" x14ac:dyDescent="0.25">
      <c r="A256" s="12">
        <v>3906</v>
      </c>
      <c r="B256" s="12">
        <v>71</v>
      </c>
      <c r="C256" s="12">
        <v>5</v>
      </c>
      <c r="D256" s="13">
        <v>1</v>
      </c>
      <c r="E256" s="12" t="s">
        <v>675</v>
      </c>
      <c r="F256" s="25">
        <v>161.78622758807762</v>
      </c>
      <c r="G256" s="14">
        <v>1178</v>
      </c>
      <c r="H256" s="30">
        <f t="shared" si="12"/>
        <v>7.2812131017684312</v>
      </c>
      <c r="I256">
        <f t="shared" si="13"/>
        <v>0</v>
      </c>
      <c r="J256">
        <v>0</v>
      </c>
      <c r="K256" s="34">
        <v>0</v>
      </c>
      <c r="L256" s="34">
        <f t="shared" si="15"/>
        <v>0</v>
      </c>
      <c r="M256" s="34">
        <f t="shared" si="14"/>
        <v>0</v>
      </c>
      <c r="N256" t="e">
        <f>A256-#REF!</f>
        <v>#REF!</v>
      </c>
    </row>
    <row r="257" spans="1:14" x14ac:dyDescent="0.25">
      <c r="A257" s="12">
        <v>3920</v>
      </c>
      <c r="B257" s="12">
        <v>9</v>
      </c>
      <c r="C257" s="12">
        <v>10</v>
      </c>
      <c r="D257" s="13">
        <v>1</v>
      </c>
      <c r="E257" s="12" t="s">
        <v>676</v>
      </c>
      <c r="F257" s="25">
        <v>87.947169620635307</v>
      </c>
      <c r="G257" s="14">
        <v>298</v>
      </c>
      <c r="H257" s="30">
        <f t="shared" si="12"/>
        <v>3.3883978448134089</v>
      </c>
      <c r="I257">
        <f t="shared" si="13"/>
        <v>1</v>
      </c>
      <c r="J257">
        <v>0</v>
      </c>
      <c r="K257" s="34">
        <v>0</v>
      </c>
      <c r="L257" s="34">
        <f t="shared" si="15"/>
        <v>89400</v>
      </c>
      <c r="M257" s="34">
        <f t="shared" si="14"/>
        <v>88363.78</v>
      </c>
      <c r="N257" t="e">
        <f>A257-#REF!</f>
        <v>#REF!</v>
      </c>
    </row>
    <row r="258" spans="1:14" x14ac:dyDescent="0.25">
      <c r="A258" s="12">
        <v>3925</v>
      </c>
      <c r="B258" s="12">
        <v>67</v>
      </c>
      <c r="C258" s="12">
        <v>1</v>
      </c>
      <c r="D258" s="13">
        <v>1</v>
      </c>
      <c r="E258" s="12" t="s">
        <v>677</v>
      </c>
      <c r="F258" s="25">
        <v>34.632545754157931</v>
      </c>
      <c r="G258" s="14">
        <v>4483</v>
      </c>
      <c r="H258" s="30">
        <f t="shared" si="12"/>
        <v>129.4447145705937</v>
      </c>
      <c r="I258">
        <f t="shared" si="13"/>
        <v>0</v>
      </c>
      <c r="J258">
        <v>0</v>
      </c>
      <c r="K258" s="34">
        <v>0</v>
      </c>
      <c r="L258" s="34">
        <f t="shared" si="15"/>
        <v>0</v>
      </c>
      <c r="M258" s="34">
        <f t="shared" si="14"/>
        <v>0</v>
      </c>
      <c r="N258" t="e">
        <f>A258-#REF!</f>
        <v>#REF!</v>
      </c>
    </row>
    <row r="259" spans="1:14" x14ac:dyDescent="0.25">
      <c r="A259" s="12">
        <v>3934</v>
      </c>
      <c r="B259" s="12">
        <v>23</v>
      </c>
      <c r="C259" s="12">
        <v>2</v>
      </c>
      <c r="D259" s="13">
        <v>1</v>
      </c>
      <c r="E259" s="12" t="s">
        <v>678</v>
      </c>
      <c r="F259" s="25">
        <v>79.435225098869182</v>
      </c>
      <c r="G259" s="14">
        <v>894</v>
      </c>
      <c r="H259" s="30">
        <f t="shared" si="12"/>
        <v>11.254452906595045</v>
      </c>
      <c r="I259">
        <f t="shared" si="13"/>
        <v>0</v>
      </c>
      <c r="J259">
        <v>0</v>
      </c>
      <c r="K259" s="34">
        <v>0</v>
      </c>
      <c r="L259" s="34">
        <f t="shared" si="15"/>
        <v>0</v>
      </c>
      <c r="M259" s="34">
        <f t="shared" si="14"/>
        <v>0</v>
      </c>
      <c r="N259" t="e">
        <f>A259-#REF!</f>
        <v>#REF!</v>
      </c>
    </row>
    <row r="260" spans="1:14" x14ac:dyDescent="0.25">
      <c r="A260" s="12">
        <v>3941</v>
      </c>
      <c r="B260" s="12">
        <v>8</v>
      </c>
      <c r="C260" s="12">
        <v>7</v>
      </c>
      <c r="D260" s="13">
        <v>1</v>
      </c>
      <c r="E260" s="12" t="s">
        <v>679</v>
      </c>
      <c r="F260" s="25">
        <v>140.70904508255637</v>
      </c>
      <c r="G260" s="14">
        <v>1169</v>
      </c>
      <c r="H260" s="30">
        <f t="shared" si="12"/>
        <v>8.3079236257635607</v>
      </c>
      <c r="I260">
        <f t="shared" si="13"/>
        <v>0</v>
      </c>
      <c r="J260">
        <v>0</v>
      </c>
      <c r="K260" s="34">
        <v>0</v>
      </c>
      <c r="L260" s="34">
        <f t="shared" si="15"/>
        <v>0</v>
      </c>
      <c r="M260" s="34">
        <f t="shared" si="14"/>
        <v>0</v>
      </c>
      <c r="N260" t="e">
        <f>A260-#REF!</f>
        <v>#REF!</v>
      </c>
    </row>
    <row r="261" spans="1:14" x14ac:dyDescent="0.25">
      <c r="A261" s="12">
        <v>3948</v>
      </c>
      <c r="B261" s="12">
        <v>29</v>
      </c>
      <c r="C261" s="12">
        <v>5</v>
      </c>
      <c r="D261" s="13">
        <v>1</v>
      </c>
      <c r="E261" s="12" t="s">
        <v>680</v>
      </c>
      <c r="F261" s="25">
        <v>113.86445424379572</v>
      </c>
      <c r="G261" s="14">
        <v>595</v>
      </c>
      <c r="H261" s="30">
        <f t="shared" si="12"/>
        <v>5.2255113674548745</v>
      </c>
      <c r="I261">
        <f t="shared" si="13"/>
        <v>1</v>
      </c>
      <c r="J261">
        <v>0</v>
      </c>
      <c r="K261" s="34">
        <v>0</v>
      </c>
      <c r="L261" s="34">
        <f t="shared" si="15"/>
        <v>178500</v>
      </c>
      <c r="M261" s="34">
        <f t="shared" si="14"/>
        <v>176431.04</v>
      </c>
      <c r="N261" t="e">
        <f>A261-#REF!</f>
        <v>#REF!</v>
      </c>
    </row>
    <row r="262" spans="1:14" x14ac:dyDescent="0.25">
      <c r="A262" s="12">
        <v>3955</v>
      </c>
      <c r="B262" s="12">
        <v>68</v>
      </c>
      <c r="C262" s="12">
        <v>6</v>
      </c>
      <c r="D262" s="13">
        <v>1</v>
      </c>
      <c r="E262" s="12" t="s">
        <v>681</v>
      </c>
      <c r="F262" s="25">
        <v>154.30045157326984</v>
      </c>
      <c r="G262" s="14">
        <v>2423</v>
      </c>
      <c r="H262" s="30">
        <f t="shared" si="12"/>
        <v>15.703129675219611</v>
      </c>
      <c r="I262">
        <f t="shared" si="13"/>
        <v>0</v>
      </c>
      <c r="J262">
        <v>0</v>
      </c>
      <c r="K262" s="34">
        <v>0</v>
      </c>
      <c r="L262" s="34">
        <f t="shared" si="15"/>
        <v>0</v>
      </c>
      <c r="M262" s="34">
        <f t="shared" si="14"/>
        <v>0</v>
      </c>
      <c r="N262" t="e">
        <f>A262-#REF!</f>
        <v>#REF!</v>
      </c>
    </row>
    <row r="263" spans="1:14" x14ac:dyDescent="0.25">
      <c r="A263" s="12">
        <v>3962</v>
      </c>
      <c r="B263" s="12">
        <v>55</v>
      </c>
      <c r="C263" s="12">
        <v>11</v>
      </c>
      <c r="D263" s="13">
        <v>1</v>
      </c>
      <c r="E263" s="12" t="s">
        <v>682</v>
      </c>
      <c r="F263" s="25">
        <v>153.05575041768918</v>
      </c>
      <c r="G263" s="14">
        <v>3361</v>
      </c>
      <c r="H263" s="30">
        <f t="shared" ref="H263:H326" si="16">G263/F263</f>
        <v>21.959318685040124</v>
      </c>
      <c r="I263">
        <f t="shared" ref="I263:I326" si="17">IF(AND(G263&lt;=745,H263&lt;10),1,0)</f>
        <v>0</v>
      </c>
      <c r="J263">
        <v>0</v>
      </c>
      <c r="K263" s="34">
        <v>0</v>
      </c>
      <c r="L263" s="34">
        <f t="shared" si="15"/>
        <v>0</v>
      </c>
      <c r="M263" s="34">
        <f t="shared" ref="M263:M326" si="18">ROUND(L263*$M$4,2)</f>
        <v>0</v>
      </c>
      <c r="N263" t="e">
        <f>A263-#REF!</f>
        <v>#REF!</v>
      </c>
    </row>
    <row r="264" spans="1:14" x14ac:dyDescent="0.25">
      <c r="A264" s="12">
        <v>3969</v>
      </c>
      <c r="B264" s="12">
        <v>38</v>
      </c>
      <c r="C264" s="12">
        <v>8</v>
      </c>
      <c r="D264" s="13">
        <v>1</v>
      </c>
      <c r="E264" s="12" t="s">
        <v>683</v>
      </c>
      <c r="F264" s="25">
        <v>71.355757698549183</v>
      </c>
      <c r="G264" s="14">
        <v>368</v>
      </c>
      <c r="H264" s="30">
        <f t="shared" si="16"/>
        <v>5.1572572679370801</v>
      </c>
      <c r="I264">
        <f t="shared" si="17"/>
        <v>1</v>
      </c>
      <c r="J264">
        <v>0</v>
      </c>
      <c r="K264" s="34">
        <v>0</v>
      </c>
      <c r="L264" s="34">
        <f t="shared" ref="L264:L327" si="19">G264*$L$3*I264</f>
        <v>110400</v>
      </c>
      <c r="M264" s="34">
        <f t="shared" si="18"/>
        <v>109120.37</v>
      </c>
      <c r="N264" t="e">
        <f>A264-#REF!</f>
        <v>#REF!</v>
      </c>
    </row>
    <row r="265" spans="1:14" x14ac:dyDescent="0.25">
      <c r="A265" s="12">
        <v>3976</v>
      </c>
      <c r="B265" s="12">
        <v>67</v>
      </c>
      <c r="C265" s="12">
        <v>1</v>
      </c>
      <c r="D265" s="13">
        <v>1</v>
      </c>
      <c r="E265" s="12" t="s">
        <v>684</v>
      </c>
      <c r="F265" s="26">
        <v>1.1104620835038619</v>
      </c>
      <c r="G265" s="14">
        <v>22</v>
      </c>
      <c r="H265" s="30">
        <f t="shared" si="16"/>
        <v>19.811572431706075</v>
      </c>
      <c r="I265">
        <f t="shared" si="17"/>
        <v>0</v>
      </c>
      <c r="J265">
        <v>0</v>
      </c>
      <c r="K265" s="34">
        <v>0</v>
      </c>
      <c r="L265" s="34">
        <f t="shared" si="19"/>
        <v>0</v>
      </c>
      <c r="M265" s="34">
        <f t="shared" si="18"/>
        <v>0</v>
      </c>
      <c r="N265" t="e">
        <f>A265-#REF!</f>
        <v>#REF!</v>
      </c>
    </row>
    <row r="266" spans="1:14" x14ac:dyDescent="0.25">
      <c r="A266" s="12">
        <v>3983</v>
      </c>
      <c r="B266" s="12">
        <v>20</v>
      </c>
      <c r="C266" s="12">
        <v>6</v>
      </c>
      <c r="D266" s="13">
        <v>1</v>
      </c>
      <c r="E266" s="12" t="s">
        <v>685</v>
      </c>
      <c r="F266" s="25">
        <v>33.470625160491089</v>
      </c>
      <c r="G266" s="14">
        <v>1321</v>
      </c>
      <c r="H266" s="30">
        <f t="shared" si="16"/>
        <v>39.467443277973658</v>
      </c>
      <c r="I266">
        <f t="shared" si="17"/>
        <v>0</v>
      </c>
      <c r="J266">
        <v>0</v>
      </c>
      <c r="K266" s="34">
        <v>0</v>
      </c>
      <c r="L266" s="34">
        <f t="shared" si="19"/>
        <v>0</v>
      </c>
      <c r="M266" s="34">
        <f t="shared" si="18"/>
        <v>0</v>
      </c>
      <c r="N266" t="e">
        <f>A266-#REF!</f>
        <v>#REF!</v>
      </c>
    </row>
    <row r="267" spans="1:14" x14ac:dyDescent="0.25">
      <c r="A267" s="12">
        <v>3990</v>
      </c>
      <c r="B267" s="12">
        <v>41</v>
      </c>
      <c r="C267" s="12">
        <v>4</v>
      </c>
      <c r="D267" s="13">
        <v>1</v>
      </c>
      <c r="E267" s="12" t="s">
        <v>686</v>
      </c>
      <c r="F267" s="25">
        <v>150.35342967912592</v>
      </c>
      <c r="G267" s="14">
        <v>680</v>
      </c>
      <c r="H267" s="30">
        <f t="shared" si="16"/>
        <v>4.5226770114337249</v>
      </c>
      <c r="I267">
        <f t="shared" si="17"/>
        <v>1</v>
      </c>
      <c r="J267">
        <v>0</v>
      </c>
      <c r="K267" s="34">
        <v>0</v>
      </c>
      <c r="L267" s="34">
        <f t="shared" si="19"/>
        <v>204000</v>
      </c>
      <c r="M267" s="34">
        <f t="shared" si="18"/>
        <v>201635.47</v>
      </c>
      <c r="N267" t="e">
        <f>A267-#REF!</f>
        <v>#REF!</v>
      </c>
    </row>
    <row r="268" spans="1:14" x14ac:dyDescent="0.25">
      <c r="A268" s="12">
        <v>4011</v>
      </c>
      <c r="B268" s="12">
        <v>51</v>
      </c>
      <c r="C268" s="12">
        <v>2</v>
      </c>
      <c r="D268" s="13">
        <v>3</v>
      </c>
      <c r="E268" s="12" t="s">
        <v>687</v>
      </c>
      <c r="F268" s="27">
        <v>12</v>
      </c>
      <c r="G268" s="14">
        <v>94</v>
      </c>
      <c r="H268" s="30">
        <f t="shared" si="16"/>
        <v>7.833333333333333</v>
      </c>
      <c r="I268">
        <f t="shared" si="17"/>
        <v>1</v>
      </c>
      <c r="J268">
        <v>0</v>
      </c>
      <c r="K268" s="34">
        <v>0</v>
      </c>
      <c r="L268" s="34">
        <f t="shared" si="19"/>
        <v>28200</v>
      </c>
      <c r="M268" s="34">
        <f t="shared" si="18"/>
        <v>27873.14</v>
      </c>
      <c r="N268" t="e">
        <f>A268-#REF!</f>
        <v>#REF!</v>
      </c>
    </row>
    <row r="269" spans="1:14" x14ac:dyDescent="0.25">
      <c r="A269" s="12">
        <v>4018</v>
      </c>
      <c r="B269" s="12">
        <v>40</v>
      </c>
      <c r="C269" s="12">
        <v>1</v>
      </c>
      <c r="D269" s="13">
        <v>1</v>
      </c>
      <c r="E269" s="12" t="s">
        <v>688</v>
      </c>
      <c r="F269" s="25">
        <v>33.307198857743742</v>
      </c>
      <c r="G269" s="14">
        <v>6425</v>
      </c>
      <c r="H269" s="30">
        <f t="shared" si="16"/>
        <v>192.90124118336726</v>
      </c>
      <c r="I269">
        <f t="shared" si="17"/>
        <v>0</v>
      </c>
      <c r="J269">
        <v>0</v>
      </c>
      <c r="K269" s="34">
        <v>0</v>
      </c>
      <c r="L269" s="34">
        <f t="shared" si="19"/>
        <v>0</v>
      </c>
      <c r="M269" s="34">
        <f t="shared" si="18"/>
        <v>0</v>
      </c>
      <c r="N269" t="e">
        <f>A269-#REF!</f>
        <v>#REF!</v>
      </c>
    </row>
    <row r="270" spans="1:14" x14ac:dyDescent="0.25">
      <c r="A270" s="12">
        <v>4025</v>
      </c>
      <c r="B270" s="12">
        <v>20</v>
      </c>
      <c r="C270" s="12">
        <v>6</v>
      </c>
      <c r="D270" s="13">
        <v>1</v>
      </c>
      <c r="E270" s="12" t="s">
        <v>689</v>
      </c>
      <c r="F270" s="25">
        <v>62.388733486047038</v>
      </c>
      <c r="G270" s="14">
        <v>506</v>
      </c>
      <c r="H270" s="30">
        <f t="shared" si="16"/>
        <v>8.1104387238949904</v>
      </c>
      <c r="I270">
        <f t="shared" si="17"/>
        <v>1</v>
      </c>
      <c r="J270">
        <v>0</v>
      </c>
      <c r="K270" s="34">
        <v>0</v>
      </c>
      <c r="L270" s="34">
        <f t="shared" si="19"/>
        <v>151800</v>
      </c>
      <c r="M270" s="34">
        <f t="shared" si="18"/>
        <v>150040.51</v>
      </c>
      <c r="N270" t="e">
        <f>A270-#REF!</f>
        <v>#REF!</v>
      </c>
    </row>
    <row r="271" spans="1:14" x14ac:dyDescent="0.25">
      <c r="A271" s="12">
        <v>4060</v>
      </c>
      <c r="B271" s="12">
        <v>67</v>
      </c>
      <c r="C271" s="12">
        <v>1</v>
      </c>
      <c r="D271" s="13">
        <v>1</v>
      </c>
      <c r="E271" s="12" t="s">
        <v>690</v>
      </c>
      <c r="F271" s="25">
        <v>120.82284286512139</v>
      </c>
      <c r="G271" s="14">
        <v>5688</v>
      </c>
      <c r="H271" s="30">
        <f t="shared" si="16"/>
        <v>47.077190580176186</v>
      </c>
      <c r="I271">
        <f t="shared" si="17"/>
        <v>0</v>
      </c>
      <c r="J271">
        <v>0</v>
      </c>
      <c r="K271" s="34">
        <v>0</v>
      </c>
      <c r="L271" s="34">
        <f t="shared" si="19"/>
        <v>0</v>
      </c>
      <c r="M271" s="34">
        <f t="shared" si="18"/>
        <v>0</v>
      </c>
      <c r="N271" t="e">
        <f>A271-#REF!</f>
        <v>#REF!</v>
      </c>
    </row>
    <row r="272" spans="1:14" x14ac:dyDescent="0.25">
      <c r="A272" s="12">
        <v>4067</v>
      </c>
      <c r="B272" s="12">
        <v>42</v>
      </c>
      <c r="C272" s="12">
        <v>8</v>
      </c>
      <c r="D272" s="13">
        <v>1</v>
      </c>
      <c r="E272" s="12" t="s">
        <v>691</v>
      </c>
      <c r="F272" s="25">
        <v>99.662250847293507</v>
      </c>
      <c r="G272" s="14">
        <v>1121</v>
      </c>
      <c r="H272" s="30">
        <f t="shared" si="16"/>
        <v>11.247989990890744</v>
      </c>
      <c r="I272">
        <f t="shared" si="17"/>
        <v>0</v>
      </c>
      <c r="J272">
        <v>0</v>
      </c>
      <c r="K272" s="34">
        <v>0</v>
      </c>
      <c r="L272" s="34">
        <f t="shared" si="19"/>
        <v>0</v>
      </c>
      <c r="M272" s="34">
        <f t="shared" si="18"/>
        <v>0</v>
      </c>
      <c r="N272" t="e">
        <f>A272-#REF!</f>
        <v>#REF!</v>
      </c>
    </row>
    <row r="273" spans="1:14" x14ac:dyDescent="0.25">
      <c r="A273" s="12">
        <v>4074</v>
      </c>
      <c r="B273" s="12">
        <v>42</v>
      </c>
      <c r="C273" s="12">
        <v>8</v>
      </c>
      <c r="D273" s="13">
        <v>1</v>
      </c>
      <c r="E273" s="12" t="s">
        <v>692</v>
      </c>
      <c r="F273" s="25">
        <v>178.28559274329842</v>
      </c>
      <c r="G273" s="14">
        <v>1817</v>
      </c>
      <c r="H273" s="30">
        <f t="shared" si="16"/>
        <v>10.191513358099426</v>
      </c>
      <c r="I273">
        <f t="shared" si="17"/>
        <v>0</v>
      </c>
      <c r="J273">
        <v>0</v>
      </c>
      <c r="K273" s="34">
        <v>0</v>
      </c>
      <c r="L273" s="34">
        <f t="shared" si="19"/>
        <v>0</v>
      </c>
      <c r="M273" s="34">
        <f t="shared" si="18"/>
        <v>0</v>
      </c>
      <c r="N273" t="e">
        <f>A273-#REF!</f>
        <v>#REF!</v>
      </c>
    </row>
    <row r="274" spans="1:14" x14ac:dyDescent="0.25">
      <c r="A274" s="12">
        <v>4088</v>
      </c>
      <c r="B274" s="12">
        <v>70</v>
      </c>
      <c r="C274" s="12">
        <v>6</v>
      </c>
      <c r="D274" s="13">
        <v>1</v>
      </c>
      <c r="E274" s="12" t="s">
        <v>693</v>
      </c>
      <c r="F274" s="25">
        <v>95.221726528675035</v>
      </c>
      <c r="G274" s="14">
        <v>1307</v>
      </c>
      <c r="H274" s="30">
        <f t="shared" si="16"/>
        <v>13.725859083288208</v>
      </c>
      <c r="I274">
        <f t="shared" si="17"/>
        <v>0</v>
      </c>
      <c r="J274">
        <v>0</v>
      </c>
      <c r="K274" s="34">
        <v>0</v>
      </c>
      <c r="L274" s="34">
        <f t="shared" si="19"/>
        <v>0</v>
      </c>
      <c r="M274" s="34">
        <f t="shared" si="18"/>
        <v>0</v>
      </c>
      <c r="N274" t="e">
        <f>A274-#REF!</f>
        <v>#REF!</v>
      </c>
    </row>
    <row r="275" spans="1:14" x14ac:dyDescent="0.25">
      <c r="A275" s="12">
        <v>4095</v>
      </c>
      <c r="B275" s="12">
        <v>32</v>
      </c>
      <c r="C275" s="12">
        <v>4</v>
      </c>
      <c r="D275" s="13">
        <v>1</v>
      </c>
      <c r="E275" s="12" t="s">
        <v>694</v>
      </c>
      <c r="F275" s="25">
        <v>14.133627175280349</v>
      </c>
      <c r="G275" s="14">
        <v>2959</v>
      </c>
      <c r="H275" s="30">
        <f t="shared" si="16"/>
        <v>209.35885482923152</v>
      </c>
      <c r="I275">
        <f t="shared" si="17"/>
        <v>0</v>
      </c>
      <c r="J275">
        <v>0</v>
      </c>
      <c r="K275" s="34">
        <v>0</v>
      </c>
      <c r="L275" s="34">
        <f t="shared" si="19"/>
        <v>0</v>
      </c>
      <c r="M275" s="34">
        <f t="shared" si="18"/>
        <v>0</v>
      </c>
      <c r="N275" t="e">
        <f>A275-#REF!</f>
        <v>#REF!</v>
      </c>
    </row>
    <row r="276" spans="1:14" x14ac:dyDescent="0.25">
      <c r="A276" s="12">
        <v>4137</v>
      </c>
      <c r="B276" s="12">
        <v>59</v>
      </c>
      <c r="C276" s="12">
        <v>7</v>
      </c>
      <c r="D276" s="13">
        <v>1</v>
      </c>
      <c r="E276" s="12" t="s">
        <v>695</v>
      </c>
      <c r="F276" s="25">
        <v>40.092288317760541</v>
      </c>
      <c r="G276" s="14">
        <v>978</v>
      </c>
      <c r="H276" s="30">
        <f t="shared" si="16"/>
        <v>24.39371861861909</v>
      </c>
      <c r="I276">
        <f t="shared" si="17"/>
        <v>0</v>
      </c>
      <c r="J276">
        <v>0</v>
      </c>
      <c r="K276" s="34">
        <v>0</v>
      </c>
      <c r="L276" s="34">
        <f t="shared" si="19"/>
        <v>0</v>
      </c>
      <c r="M276" s="34">
        <f t="shared" si="18"/>
        <v>0</v>
      </c>
      <c r="N276" t="e">
        <f>A276-#REF!</f>
        <v>#REF!</v>
      </c>
    </row>
    <row r="277" spans="1:14" x14ac:dyDescent="0.25">
      <c r="A277" s="12">
        <v>4144</v>
      </c>
      <c r="B277" s="12">
        <v>13</v>
      </c>
      <c r="C277" s="12">
        <v>2</v>
      </c>
      <c r="D277" s="13">
        <v>1</v>
      </c>
      <c r="E277" s="12" t="s">
        <v>696</v>
      </c>
      <c r="F277" s="25">
        <v>86.677754814968253</v>
      </c>
      <c r="G277" s="14">
        <v>3803</v>
      </c>
      <c r="H277" s="30">
        <f t="shared" si="16"/>
        <v>43.875155835753901</v>
      </c>
      <c r="I277">
        <f t="shared" si="17"/>
        <v>0</v>
      </c>
      <c r="J277">
        <v>0</v>
      </c>
      <c r="K277" s="34">
        <v>0</v>
      </c>
      <c r="L277" s="34">
        <f t="shared" si="19"/>
        <v>0</v>
      </c>
      <c r="M277" s="34">
        <f t="shared" si="18"/>
        <v>0</v>
      </c>
      <c r="N277" t="e">
        <f>A277-#REF!</f>
        <v>#REF!</v>
      </c>
    </row>
    <row r="278" spans="1:14" x14ac:dyDescent="0.25">
      <c r="A278" s="12">
        <v>4151</v>
      </c>
      <c r="B278" s="12">
        <v>53</v>
      </c>
      <c r="C278" s="12">
        <v>2</v>
      </c>
      <c r="D278" s="13">
        <v>1</v>
      </c>
      <c r="E278" s="12" t="s">
        <v>697</v>
      </c>
      <c r="F278" s="25">
        <v>124.42901708889772</v>
      </c>
      <c r="G278" s="14">
        <v>849</v>
      </c>
      <c r="H278" s="30">
        <f t="shared" si="16"/>
        <v>6.8231672954021327</v>
      </c>
      <c r="I278">
        <f t="shared" si="17"/>
        <v>0</v>
      </c>
      <c r="J278">
        <v>0</v>
      </c>
      <c r="K278" s="34">
        <v>0</v>
      </c>
      <c r="L278" s="34">
        <f t="shared" si="19"/>
        <v>0</v>
      </c>
      <c r="M278" s="34">
        <f t="shared" si="18"/>
        <v>0</v>
      </c>
      <c r="N278" t="e">
        <f>A278-#REF!</f>
        <v>#REF!</v>
      </c>
    </row>
    <row r="279" spans="1:14" x14ac:dyDescent="0.25">
      <c r="A279" s="12">
        <v>4165</v>
      </c>
      <c r="B279" s="12">
        <v>48</v>
      </c>
      <c r="C279" s="12">
        <v>11</v>
      </c>
      <c r="D279" s="13">
        <v>1</v>
      </c>
      <c r="E279" s="12" t="s">
        <v>698</v>
      </c>
      <c r="F279" s="25">
        <v>113.53669910374101</v>
      </c>
      <c r="G279" s="14">
        <v>1684</v>
      </c>
      <c r="H279" s="30">
        <f t="shared" si="16"/>
        <v>14.832208557175788</v>
      </c>
      <c r="I279">
        <f t="shared" si="17"/>
        <v>0</v>
      </c>
      <c r="J279">
        <v>0</v>
      </c>
      <c r="K279" s="34">
        <v>0</v>
      </c>
      <c r="L279" s="34">
        <f t="shared" si="19"/>
        <v>0</v>
      </c>
      <c r="M279" s="34">
        <f t="shared" si="18"/>
        <v>0</v>
      </c>
      <c r="N279" t="e">
        <f>A279-#REF!</f>
        <v>#REF!</v>
      </c>
    </row>
    <row r="280" spans="1:14" x14ac:dyDescent="0.25">
      <c r="A280" s="12">
        <v>4179</v>
      </c>
      <c r="B280" s="12">
        <v>70</v>
      </c>
      <c r="C280" s="12">
        <v>6</v>
      </c>
      <c r="D280" s="13">
        <v>1</v>
      </c>
      <c r="E280" s="12" t="s">
        <v>699</v>
      </c>
      <c r="F280" s="25">
        <v>178.3242732027214</v>
      </c>
      <c r="G280" s="14">
        <v>9888</v>
      </c>
      <c r="H280" s="30">
        <f t="shared" si="16"/>
        <v>55.449546056801758</v>
      </c>
      <c r="I280">
        <f t="shared" si="17"/>
        <v>0</v>
      </c>
      <c r="J280">
        <v>0</v>
      </c>
      <c r="K280" s="34">
        <v>0</v>
      </c>
      <c r="L280" s="34">
        <f t="shared" si="19"/>
        <v>0</v>
      </c>
      <c r="M280" s="34">
        <f t="shared" si="18"/>
        <v>0</v>
      </c>
      <c r="N280" t="e">
        <f>A280-#REF!</f>
        <v>#REF!</v>
      </c>
    </row>
    <row r="281" spans="1:14" x14ac:dyDescent="0.25">
      <c r="A281" s="12">
        <v>4186</v>
      </c>
      <c r="B281" s="12">
        <v>61</v>
      </c>
      <c r="C281" s="12">
        <v>10</v>
      </c>
      <c r="D281" s="13">
        <v>1</v>
      </c>
      <c r="E281" s="12" t="s">
        <v>700</v>
      </c>
      <c r="F281" s="25">
        <v>292.32363888006432</v>
      </c>
      <c r="G281" s="14">
        <v>945</v>
      </c>
      <c r="H281" s="30">
        <f t="shared" si="16"/>
        <v>3.2327183789187788</v>
      </c>
      <c r="I281">
        <f t="shared" si="17"/>
        <v>0</v>
      </c>
      <c r="J281">
        <v>0</v>
      </c>
      <c r="K281" s="34">
        <v>0</v>
      </c>
      <c r="L281" s="34">
        <f t="shared" si="19"/>
        <v>0</v>
      </c>
      <c r="M281" s="34">
        <f t="shared" si="18"/>
        <v>0</v>
      </c>
      <c r="N281" t="e">
        <f>A281-#REF!</f>
        <v>#REF!</v>
      </c>
    </row>
    <row r="282" spans="1:14" x14ac:dyDescent="0.25">
      <c r="A282" s="12">
        <v>4207</v>
      </c>
      <c r="B282" s="12">
        <v>10</v>
      </c>
      <c r="C282" s="12">
        <v>10</v>
      </c>
      <c r="D282" s="13">
        <v>1</v>
      </c>
      <c r="E282" s="12" t="s">
        <v>701</v>
      </c>
      <c r="F282" s="25">
        <v>158.29433009496182</v>
      </c>
      <c r="G282" s="14">
        <v>495</v>
      </c>
      <c r="H282" s="30">
        <f t="shared" si="16"/>
        <v>3.1270861041140652</v>
      </c>
      <c r="I282">
        <f t="shared" si="17"/>
        <v>1</v>
      </c>
      <c r="J282">
        <v>0</v>
      </c>
      <c r="K282" s="34">
        <v>0</v>
      </c>
      <c r="L282" s="34">
        <f t="shared" si="19"/>
        <v>148500</v>
      </c>
      <c r="M282" s="34">
        <f t="shared" si="18"/>
        <v>146778.76</v>
      </c>
      <c r="N282" t="e">
        <f>A282-#REF!</f>
        <v>#REF!</v>
      </c>
    </row>
    <row r="283" spans="1:14" x14ac:dyDescent="0.25">
      <c r="A283" s="12">
        <v>4221</v>
      </c>
      <c r="B283" s="12">
        <v>28</v>
      </c>
      <c r="C283" s="12">
        <v>2</v>
      </c>
      <c r="D283" s="13">
        <v>1</v>
      </c>
      <c r="E283" s="12" t="s">
        <v>702</v>
      </c>
      <c r="F283" s="25">
        <v>80.357399414920067</v>
      </c>
      <c r="G283" s="14">
        <v>1106</v>
      </c>
      <c r="H283" s="30">
        <f t="shared" si="16"/>
        <v>13.763511612530451</v>
      </c>
      <c r="I283">
        <f t="shared" si="17"/>
        <v>0</v>
      </c>
      <c r="J283">
        <v>0</v>
      </c>
      <c r="K283" s="34">
        <v>0</v>
      </c>
      <c r="L283" s="34">
        <f t="shared" si="19"/>
        <v>0</v>
      </c>
      <c r="M283" s="34">
        <f t="shared" si="18"/>
        <v>0</v>
      </c>
      <c r="N283" t="e">
        <f>A283-#REF!</f>
        <v>#REF!</v>
      </c>
    </row>
    <row r="284" spans="1:14" x14ac:dyDescent="0.25">
      <c r="A284" s="12">
        <v>4228</v>
      </c>
      <c r="B284" s="12">
        <v>11</v>
      </c>
      <c r="C284" s="12">
        <v>5</v>
      </c>
      <c r="D284" s="13">
        <v>1</v>
      </c>
      <c r="E284" s="12" t="s">
        <v>703</v>
      </c>
      <c r="F284" s="25">
        <v>92.129029074899194</v>
      </c>
      <c r="G284" s="14">
        <v>861</v>
      </c>
      <c r="H284" s="30">
        <f t="shared" si="16"/>
        <v>9.3455885581950824</v>
      </c>
      <c r="I284">
        <f t="shared" si="17"/>
        <v>0</v>
      </c>
      <c r="J284">
        <v>0</v>
      </c>
      <c r="K284" s="34">
        <v>0</v>
      </c>
      <c r="L284" s="34">
        <f t="shared" si="19"/>
        <v>0</v>
      </c>
      <c r="M284" s="34">
        <f t="shared" si="18"/>
        <v>0</v>
      </c>
      <c r="N284" t="e">
        <f>A284-#REF!</f>
        <v>#REF!</v>
      </c>
    </row>
    <row r="285" spans="1:14" x14ac:dyDescent="0.25">
      <c r="A285" s="12">
        <v>4235</v>
      </c>
      <c r="B285" s="12">
        <v>30</v>
      </c>
      <c r="C285" s="12">
        <v>2</v>
      </c>
      <c r="D285" s="13">
        <v>3</v>
      </c>
      <c r="E285" s="12" t="s">
        <v>704</v>
      </c>
      <c r="F285" s="27">
        <v>37</v>
      </c>
      <c r="G285" s="14">
        <v>154</v>
      </c>
      <c r="H285" s="30">
        <f t="shared" si="16"/>
        <v>4.1621621621621623</v>
      </c>
      <c r="I285">
        <f t="shared" si="17"/>
        <v>1</v>
      </c>
      <c r="J285">
        <v>0</v>
      </c>
      <c r="K285" s="34">
        <v>0</v>
      </c>
      <c r="L285" s="34">
        <f t="shared" si="19"/>
        <v>46200</v>
      </c>
      <c r="M285" s="34">
        <f t="shared" si="18"/>
        <v>45664.5</v>
      </c>
      <c r="N285" t="e">
        <f>A285-#REF!</f>
        <v>#REF!</v>
      </c>
    </row>
    <row r="286" spans="1:14" x14ac:dyDescent="0.25">
      <c r="A286" s="12">
        <v>4263</v>
      </c>
      <c r="B286" s="12">
        <v>38</v>
      </c>
      <c r="C286" s="12">
        <v>8</v>
      </c>
      <c r="D286" s="13">
        <v>1</v>
      </c>
      <c r="E286" s="12" t="s">
        <v>705</v>
      </c>
      <c r="F286" s="25">
        <v>221.85142151022325</v>
      </c>
      <c r="G286" s="14">
        <v>265</v>
      </c>
      <c r="H286" s="30">
        <f t="shared" si="16"/>
        <v>1.1944931350723322</v>
      </c>
      <c r="I286">
        <f t="shared" si="17"/>
        <v>1</v>
      </c>
      <c r="J286">
        <v>0</v>
      </c>
      <c r="K286" s="34">
        <v>0</v>
      </c>
      <c r="L286" s="34">
        <f t="shared" si="19"/>
        <v>79500</v>
      </c>
      <c r="M286" s="34">
        <f t="shared" si="18"/>
        <v>78578.53</v>
      </c>
      <c r="N286" t="e">
        <f>A286-#REF!</f>
        <v>#REF!</v>
      </c>
    </row>
    <row r="287" spans="1:14" x14ac:dyDescent="0.25">
      <c r="A287" s="12">
        <v>4270</v>
      </c>
      <c r="B287" s="12">
        <v>46</v>
      </c>
      <c r="C287" s="12">
        <v>11</v>
      </c>
      <c r="D287" s="13">
        <v>1</v>
      </c>
      <c r="E287" s="12" t="s">
        <v>706</v>
      </c>
      <c r="F287" s="25">
        <v>92.319094093080736</v>
      </c>
      <c r="G287" s="14">
        <v>251</v>
      </c>
      <c r="H287" s="30">
        <f t="shared" si="16"/>
        <v>2.7188308384712832</v>
      </c>
      <c r="I287">
        <f t="shared" si="17"/>
        <v>1</v>
      </c>
      <c r="J287">
        <v>0</v>
      </c>
      <c r="K287" s="34">
        <v>0</v>
      </c>
      <c r="L287" s="34">
        <f t="shared" si="19"/>
        <v>75300</v>
      </c>
      <c r="M287" s="34">
        <f t="shared" si="18"/>
        <v>74427.210000000006</v>
      </c>
      <c r="N287" t="e">
        <f>A287-#REF!</f>
        <v>#REF!</v>
      </c>
    </row>
    <row r="288" spans="1:14" x14ac:dyDescent="0.25">
      <c r="A288" s="12">
        <v>4305</v>
      </c>
      <c r="B288" s="12">
        <v>38</v>
      </c>
      <c r="C288" s="12">
        <v>8</v>
      </c>
      <c r="D288" s="13">
        <v>1</v>
      </c>
      <c r="E288" s="12" t="s">
        <v>707</v>
      </c>
      <c r="F288" s="25">
        <v>86.692976716583246</v>
      </c>
      <c r="G288" s="14">
        <v>1095</v>
      </c>
      <c r="H288" s="30">
        <f t="shared" si="16"/>
        <v>12.630780963719529</v>
      </c>
      <c r="I288">
        <f t="shared" si="17"/>
        <v>0</v>
      </c>
      <c r="J288">
        <v>0</v>
      </c>
      <c r="K288" s="34">
        <v>0</v>
      </c>
      <c r="L288" s="34">
        <f t="shared" si="19"/>
        <v>0</v>
      </c>
      <c r="M288" s="34">
        <f t="shared" si="18"/>
        <v>0</v>
      </c>
      <c r="N288" t="e">
        <f>A288-#REF!</f>
        <v>#REF!</v>
      </c>
    </row>
    <row r="289" spans="1:14" x14ac:dyDescent="0.25">
      <c r="A289" s="12">
        <v>4312</v>
      </c>
      <c r="B289" s="12">
        <v>67</v>
      </c>
      <c r="C289" s="12">
        <v>1</v>
      </c>
      <c r="D289" s="13">
        <v>1</v>
      </c>
      <c r="E289" s="12" t="s">
        <v>708</v>
      </c>
      <c r="F289" s="25">
        <v>15.353045696536046</v>
      </c>
      <c r="G289" s="14">
        <v>2828</v>
      </c>
      <c r="H289" s="30">
        <f t="shared" si="16"/>
        <v>184.19797972971924</v>
      </c>
      <c r="I289">
        <f t="shared" si="17"/>
        <v>0</v>
      </c>
      <c r="J289">
        <v>0</v>
      </c>
      <c r="K289" s="34">
        <v>0</v>
      </c>
      <c r="L289" s="34">
        <f t="shared" si="19"/>
        <v>0</v>
      </c>
      <c r="M289" s="34">
        <f t="shared" si="18"/>
        <v>0</v>
      </c>
      <c r="N289" t="e">
        <f>A289-#REF!</f>
        <v>#REF!</v>
      </c>
    </row>
    <row r="290" spans="1:14" x14ac:dyDescent="0.25">
      <c r="A290" s="12">
        <v>4330</v>
      </c>
      <c r="B290" s="12">
        <v>63</v>
      </c>
      <c r="C290" s="12">
        <v>9</v>
      </c>
      <c r="D290" s="13">
        <v>1</v>
      </c>
      <c r="E290" s="12" t="s">
        <v>709</v>
      </c>
      <c r="F290" s="25">
        <v>108.16062081242461</v>
      </c>
      <c r="G290" s="14">
        <v>153</v>
      </c>
      <c r="H290" s="30">
        <f t="shared" si="16"/>
        <v>1.4145628866659077</v>
      </c>
      <c r="I290">
        <f t="shared" si="17"/>
        <v>1</v>
      </c>
      <c r="J290">
        <v>0</v>
      </c>
      <c r="K290" s="34">
        <v>0</v>
      </c>
      <c r="L290" s="34">
        <f t="shared" si="19"/>
        <v>45900</v>
      </c>
      <c r="M290" s="34">
        <f t="shared" si="18"/>
        <v>45367.98</v>
      </c>
      <c r="N290" t="e">
        <f>A290-#REF!</f>
        <v>#REF!</v>
      </c>
    </row>
    <row r="291" spans="1:14" x14ac:dyDescent="0.25">
      <c r="A291" s="12">
        <v>4347</v>
      </c>
      <c r="B291" s="12">
        <v>50</v>
      </c>
      <c r="C291" s="12">
        <v>12</v>
      </c>
      <c r="D291" s="13">
        <v>1</v>
      </c>
      <c r="E291" s="12" t="s">
        <v>710</v>
      </c>
      <c r="F291" s="25">
        <v>595.16144049417994</v>
      </c>
      <c r="G291" s="14">
        <v>794</v>
      </c>
      <c r="H291" s="30">
        <f t="shared" si="16"/>
        <v>1.3340918043022387</v>
      </c>
      <c r="I291">
        <f t="shared" si="17"/>
        <v>0</v>
      </c>
      <c r="J291">
        <v>0</v>
      </c>
      <c r="K291" s="34">
        <v>0</v>
      </c>
      <c r="L291" s="34">
        <f t="shared" si="19"/>
        <v>0</v>
      </c>
      <c r="M291" s="34">
        <f t="shared" si="18"/>
        <v>0</v>
      </c>
      <c r="N291" t="e">
        <f>A291-#REF!</f>
        <v>#REF!</v>
      </c>
    </row>
    <row r="292" spans="1:14" x14ac:dyDescent="0.25">
      <c r="A292" s="12">
        <v>4368</v>
      </c>
      <c r="B292" s="12">
        <v>71</v>
      </c>
      <c r="C292" s="12">
        <v>5</v>
      </c>
      <c r="D292" s="13">
        <v>1</v>
      </c>
      <c r="E292" s="12" t="s">
        <v>711</v>
      </c>
      <c r="F292" s="25">
        <v>364.0291110861981</v>
      </c>
      <c r="G292" s="14">
        <v>586</v>
      </c>
      <c r="H292" s="30">
        <f t="shared" si="16"/>
        <v>1.6097613684012255</v>
      </c>
      <c r="I292">
        <f t="shared" si="17"/>
        <v>1</v>
      </c>
      <c r="J292">
        <v>0</v>
      </c>
      <c r="K292" s="34">
        <v>0</v>
      </c>
      <c r="L292" s="34">
        <f t="shared" si="19"/>
        <v>175800</v>
      </c>
      <c r="M292" s="34">
        <f t="shared" si="18"/>
        <v>173762.34</v>
      </c>
      <c r="N292" t="e">
        <f>A292-#REF!</f>
        <v>#REF!</v>
      </c>
    </row>
    <row r="293" spans="1:14" x14ac:dyDescent="0.25">
      <c r="A293" s="12">
        <v>4375</v>
      </c>
      <c r="B293" s="12">
        <v>69</v>
      </c>
      <c r="C293" s="12">
        <v>5</v>
      </c>
      <c r="D293" s="13">
        <v>1</v>
      </c>
      <c r="E293" s="12" t="s">
        <v>712</v>
      </c>
      <c r="F293" s="25">
        <v>218.70726088557552</v>
      </c>
      <c r="G293" s="14">
        <v>637</v>
      </c>
      <c r="H293" s="30">
        <f t="shared" si="16"/>
        <v>2.9125690542723643</v>
      </c>
      <c r="I293">
        <f t="shared" si="17"/>
        <v>1</v>
      </c>
      <c r="J293">
        <v>0</v>
      </c>
      <c r="K293" s="34">
        <v>0</v>
      </c>
      <c r="L293" s="34">
        <f t="shared" si="19"/>
        <v>191100</v>
      </c>
      <c r="M293" s="34">
        <f t="shared" si="18"/>
        <v>188885</v>
      </c>
      <c r="N293" t="e">
        <f>A293-#REF!</f>
        <v>#REF!</v>
      </c>
    </row>
    <row r="294" spans="1:14" x14ac:dyDescent="0.25">
      <c r="A294" s="12">
        <v>4389</v>
      </c>
      <c r="B294" s="12">
        <v>22</v>
      </c>
      <c r="C294" s="12">
        <v>3</v>
      </c>
      <c r="D294" s="13">
        <v>1</v>
      </c>
      <c r="E294" s="12" t="s">
        <v>713</v>
      </c>
      <c r="F294" s="25">
        <v>146.83939200266951</v>
      </c>
      <c r="G294" s="14">
        <v>1505</v>
      </c>
      <c r="H294" s="30">
        <f t="shared" si="16"/>
        <v>10.249293322956822</v>
      </c>
      <c r="I294">
        <f t="shared" si="17"/>
        <v>0</v>
      </c>
      <c r="J294">
        <v>0</v>
      </c>
      <c r="K294" s="34">
        <v>0</v>
      </c>
      <c r="L294" s="34">
        <f t="shared" si="19"/>
        <v>0</v>
      </c>
      <c r="M294" s="34">
        <f t="shared" si="18"/>
        <v>0</v>
      </c>
      <c r="N294" t="e">
        <f>A294-#REF!</f>
        <v>#REF!</v>
      </c>
    </row>
    <row r="295" spans="1:14" x14ac:dyDescent="0.25">
      <c r="A295" s="12">
        <v>4459</v>
      </c>
      <c r="B295" s="12">
        <v>47</v>
      </c>
      <c r="C295" s="12">
        <v>11</v>
      </c>
      <c r="D295" s="13">
        <v>1</v>
      </c>
      <c r="E295" s="12" t="s">
        <v>714</v>
      </c>
      <c r="F295" s="25">
        <v>82.084946337728212</v>
      </c>
      <c r="G295" s="14">
        <v>279</v>
      </c>
      <c r="H295" s="30">
        <f t="shared" si="16"/>
        <v>3.3989179800653035</v>
      </c>
      <c r="I295">
        <f t="shared" si="17"/>
        <v>1</v>
      </c>
      <c r="J295">
        <v>0</v>
      </c>
      <c r="K295" s="34">
        <v>0</v>
      </c>
      <c r="L295" s="34">
        <f t="shared" si="19"/>
        <v>83700</v>
      </c>
      <c r="M295" s="34">
        <f t="shared" si="18"/>
        <v>82729.850000000006</v>
      </c>
      <c r="N295" t="e">
        <f>A295-#REF!</f>
        <v>#REF!</v>
      </c>
    </row>
    <row r="296" spans="1:14" x14ac:dyDescent="0.25">
      <c r="A296" s="12">
        <v>4473</v>
      </c>
      <c r="B296" s="12">
        <v>59</v>
      </c>
      <c r="C296" s="12">
        <v>7</v>
      </c>
      <c r="D296" s="13">
        <v>1</v>
      </c>
      <c r="E296" s="12" t="s">
        <v>715</v>
      </c>
      <c r="F296" s="25">
        <v>124.950383248405</v>
      </c>
      <c r="G296" s="14">
        <v>2330</v>
      </c>
      <c r="H296" s="30">
        <f t="shared" si="16"/>
        <v>18.647401788019266</v>
      </c>
      <c r="I296">
        <f t="shared" si="17"/>
        <v>0</v>
      </c>
      <c r="J296">
        <v>0</v>
      </c>
      <c r="K296" s="34">
        <v>0</v>
      </c>
      <c r="L296" s="34">
        <f t="shared" si="19"/>
        <v>0</v>
      </c>
      <c r="M296" s="34">
        <f t="shared" si="18"/>
        <v>0</v>
      </c>
      <c r="N296" t="e">
        <f>A296-#REF!</f>
        <v>#REF!</v>
      </c>
    </row>
    <row r="297" spans="1:14" x14ac:dyDescent="0.25">
      <c r="A297" s="12">
        <v>4501</v>
      </c>
      <c r="B297" s="12">
        <v>11</v>
      </c>
      <c r="C297" s="12">
        <v>5</v>
      </c>
      <c r="D297" s="13">
        <v>1</v>
      </c>
      <c r="E297" s="12" t="s">
        <v>716</v>
      </c>
      <c r="F297" s="25">
        <v>211.05109229423843</v>
      </c>
      <c r="G297" s="14">
        <v>2427</v>
      </c>
      <c r="H297" s="30">
        <f t="shared" si="16"/>
        <v>11.499585117599771</v>
      </c>
      <c r="I297">
        <f t="shared" si="17"/>
        <v>0</v>
      </c>
      <c r="J297">
        <v>0</v>
      </c>
      <c r="K297" s="34">
        <v>0</v>
      </c>
      <c r="L297" s="34">
        <f t="shared" si="19"/>
        <v>0</v>
      </c>
      <c r="M297" s="34">
        <f t="shared" si="18"/>
        <v>0</v>
      </c>
      <c r="N297" t="e">
        <f>A297-#REF!</f>
        <v>#REF!</v>
      </c>
    </row>
    <row r="298" spans="1:14" x14ac:dyDescent="0.25">
      <c r="A298" s="12">
        <v>4508</v>
      </c>
      <c r="B298" s="12">
        <v>71</v>
      </c>
      <c r="C298" s="12">
        <v>5</v>
      </c>
      <c r="D298" s="13">
        <v>1</v>
      </c>
      <c r="E298" s="12" t="s">
        <v>717</v>
      </c>
      <c r="F298" s="25">
        <v>61.39960267839465</v>
      </c>
      <c r="G298" s="14">
        <v>401</v>
      </c>
      <c r="H298" s="30">
        <f t="shared" si="16"/>
        <v>6.5309868876578943</v>
      </c>
      <c r="I298">
        <f t="shared" si="17"/>
        <v>1</v>
      </c>
      <c r="J298">
        <v>0</v>
      </c>
      <c r="K298" s="34">
        <v>0</v>
      </c>
      <c r="L298" s="34">
        <f t="shared" si="19"/>
        <v>120300</v>
      </c>
      <c r="M298" s="34">
        <f t="shared" si="18"/>
        <v>118905.63</v>
      </c>
      <c r="N298" t="e">
        <f>A298-#REF!</f>
        <v>#REF!</v>
      </c>
    </row>
    <row r="299" spans="1:14" x14ac:dyDescent="0.25">
      <c r="A299" s="12">
        <v>4515</v>
      </c>
      <c r="B299" s="12">
        <v>45</v>
      </c>
      <c r="C299" s="12">
        <v>1</v>
      </c>
      <c r="D299" s="13">
        <v>1</v>
      </c>
      <c r="E299" s="12" t="s">
        <v>292</v>
      </c>
      <c r="F299" s="25">
        <v>30.705506062070555</v>
      </c>
      <c r="G299" s="14">
        <v>2634</v>
      </c>
      <c r="H299" s="30">
        <f t="shared" si="16"/>
        <v>85.782660434757943</v>
      </c>
      <c r="I299">
        <f t="shared" si="17"/>
        <v>0</v>
      </c>
      <c r="J299">
        <v>0</v>
      </c>
      <c r="K299" s="34">
        <v>0</v>
      </c>
      <c r="L299" s="34">
        <f t="shared" si="19"/>
        <v>0</v>
      </c>
      <c r="M299" s="34">
        <f t="shared" si="18"/>
        <v>0</v>
      </c>
      <c r="N299" t="e">
        <f>A299-#REF!</f>
        <v>#REF!</v>
      </c>
    </row>
    <row r="300" spans="1:14" x14ac:dyDescent="0.25">
      <c r="A300" s="12">
        <v>4522</v>
      </c>
      <c r="B300" s="12">
        <v>4</v>
      </c>
      <c r="C300" s="12">
        <v>12</v>
      </c>
      <c r="D300" s="13">
        <v>1</v>
      </c>
      <c r="E300" s="12" t="s">
        <v>718</v>
      </c>
      <c r="F300" s="25">
        <v>291.11734764466479</v>
      </c>
      <c r="G300" s="14">
        <v>193</v>
      </c>
      <c r="H300" s="30">
        <f t="shared" si="16"/>
        <v>0.66296289644536766</v>
      </c>
      <c r="I300">
        <f t="shared" si="17"/>
        <v>1</v>
      </c>
      <c r="J300">
        <v>0</v>
      </c>
      <c r="K300" s="34">
        <v>0</v>
      </c>
      <c r="L300" s="34">
        <f t="shared" si="19"/>
        <v>57900</v>
      </c>
      <c r="M300" s="34">
        <f t="shared" si="18"/>
        <v>57228.89</v>
      </c>
      <c r="N300" t="e">
        <f>A300-#REF!</f>
        <v>#REF!</v>
      </c>
    </row>
    <row r="301" spans="1:14" x14ac:dyDescent="0.25">
      <c r="A301" s="12">
        <v>4529</v>
      </c>
      <c r="B301" s="12">
        <v>22</v>
      </c>
      <c r="C301" s="12">
        <v>3</v>
      </c>
      <c r="D301" s="13">
        <v>1</v>
      </c>
      <c r="E301" s="12" t="s">
        <v>719</v>
      </c>
      <c r="F301" s="25">
        <v>78.587174049972432</v>
      </c>
      <c r="G301" s="14">
        <v>330</v>
      </c>
      <c r="H301" s="30">
        <f t="shared" si="16"/>
        <v>4.199158501235301</v>
      </c>
      <c r="I301">
        <f t="shared" si="17"/>
        <v>1</v>
      </c>
      <c r="J301">
        <v>0</v>
      </c>
      <c r="K301" s="34">
        <v>0</v>
      </c>
      <c r="L301" s="34">
        <f t="shared" si="19"/>
        <v>99000</v>
      </c>
      <c r="M301" s="34">
        <f t="shared" si="18"/>
        <v>97852.51</v>
      </c>
      <c r="N301" t="e">
        <f>A301-#REF!</f>
        <v>#REF!</v>
      </c>
    </row>
    <row r="302" spans="1:14" x14ac:dyDescent="0.25">
      <c r="A302" s="12">
        <v>4536</v>
      </c>
      <c r="B302" s="12">
        <v>11</v>
      </c>
      <c r="C302" s="12">
        <v>5</v>
      </c>
      <c r="D302" s="13">
        <v>1</v>
      </c>
      <c r="E302" s="12" t="s">
        <v>720</v>
      </c>
      <c r="F302" s="25">
        <v>97.166118918794226</v>
      </c>
      <c r="G302" s="14">
        <v>1103</v>
      </c>
      <c r="H302" s="30">
        <f t="shared" si="16"/>
        <v>11.351693494332352</v>
      </c>
      <c r="I302">
        <f t="shared" si="17"/>
        <v>0</v>
      </c>
      <c r="J302">
        <v>0</v>
      </c>
      <c r="K302" s="34">
        <v>0</v>
      </c>
      <c r="L302" s="34">
        <f t="shared" si="19"/>
        <v>0</v>
      </c>
      <c r="M302" s="34">
        <f t="shared" si="18"/>
        <v>0</v>
      </c>
      <c r="N302" t="e">
        <f>A302-#REF!</f>
        <v>#REF!</v>
      </c>
    </row>
    <row r="303" spans="1:14" x14ac:dyDescent="0.25">
      <c r="A303" s="12">
        <v>4543</v>
      </c>
      <c r="B303" s="12">
        <v>12</v>
      </c>
      <c r="C303" s="12">
        <v>3</v>
      </c>
      <c r="D303" s="13">
        <v>1</v>
      </c>
      <c r="E303" s="12" t="s">
        <v>721</v>
      </c>
      <c r="F303" s="25">
        <v>91.268635764428254</v>
      </c>
      <c r="G303" s="14">
        <v>1088</v>
      </c>
      <c r="H303" s="30">
        <f t="shared" si="16"/>
        <v>11.920853104545314</v>
      </c>
      <c r="I303">
        <f t="shared" si="17"/>
        <v>0</v>
      </c>
      <c r="J303">
        <v>0</v>
      </c>
      <c r="K303" s="34">
        <v>0</v>
      </c>
      <c r="L303" s="34">
        <f t="shared" si="19"/>
        <v>0</v>
      </c>
      <c r="M303" s="34">
        <f t="shared" si="18"/>
        <v>0</v>
      </c>
      <c r="N303" t="e">
        <f>A303-#REF!</f>
        <v>#REF!</v>
      </c>
    </row>
    <row r="304" spans="1:14" x14ac:dyDescent="0.25">
      <c r="A304" s="12">
        <v>4557</v>
      </c>
      <c r="B304" s="12">
        <v>3</v>
      </c>
      <c r="C304" s="12">
        <v>11</v>
      </c>
      <c r="D304" s="13">
        <v>1</v>
      </c>
      <c r="E304" s="12" t="s">
        <v>722</v>
      </c>
      <c r="F304" s="25">
        <v>88.53642180830181</v>
      </c>
      <c r="G304" s="14">
        <v>332</v>
      </c>
      <c r="H304" s="30">
        <f t="shared" si="16"/>
        <v>3.7498691862524458</v>
      </c>
      <c r="I304">
        <f t="shared" si="17"/>
        <v>1</v>
      </c>
      <c r="J304">
        <v>0</v>
      </c>
      <c r="K304" s="34">
        <v>0</v>
      </c>
      <c r="L304" s="34">
        <f t="shared" si="19"/>
        <v>99600</v>
      </c>
      <c r="M304" s="34">
        <f t="shared" si="18"/>
        <v>98445.56</v>
      </c>
      <c r="N304" t="e">
        <f>A304-#REF!</f>
        <v>#REF!</v>
      </c>
    </row>
    <row r="305" spans="1:14" x14ac:dyDescent="0.25">
      <c r="A305" s="12">
        <v>4571</v>
      </c>
      <c r="B305" s="12">
        <v>50</v>
      </c>
      <c r="C305" s="12">
        <v>9</v>
      </c>
      <c r="D305" s="13">
        <v>1</v>
      </c>
      <c r="E305" s="12" t="s">
        <v>723</v>
      </c>
      <c r="F305" s="25">
        <v>418.62563937890445</v>
      </c>
      <c r="G305" s="14">
        <v>423</v>
      </c>
      <c r="H305" s="30">
        <f t="shared" si="16"/>
        <v>1.0104493375694465</v>
      </c>
      <c r="I305">
        <f t="shared" si="17"/>
        <v>1</v>
      </c>
      <c r="J305">
        <v>0</v>
      </c>
      <c r="K305" s="34">
        <v>0</v>
      </c>
      <c r="L305" s="34">
        <f t="shared" si="19"/>
        <v>126900</v>
      </c>
      <c r="M305" s="34">
        <f t="shared" si="18"/>
        <v>125429.13</v>
      </c>
      <c r="N305" t="e">
        <f>A305-#REF!</f>
        <v>#REF!</v>
      </c>
    </row>
    <row r="306" spans="1:14" x14ac:dyDescent="0.25">
      <c r="A306" s="12">
        <v>4578</v>
      </c>
      <c r="B306" s="12">
        <v>47</v>
      </c>
      <c r="C306" s="12">
        <v>11</v>
      </c>
      <c r="D306" s="13">
        <v>1</v>
      </c>
      <c r="E306" s="12" t="s">
        <v>724</v>
      </c>
      <c r="F306" s="25">
        <v>73.352502866075056</v>
      </c>
      <c r="G306" s="14">
        <v>1384</v>
      </c>
      <c r="H306" s="30">
        <f t="shared" si="16"/>
        <v>18.867795179761874</v>
      </c>
      <c r="I306">
        <f t="shared" si="17"/>
        <v>0</v>
      </c>
      <c r="J306">
        <v>0</v>
      </c>
      <c r="K306" s="34">
        <v>0</v>
      </c>
      <c r="L306" s="34">
        <f t="shared" si="19"/>
        <v>0</v>
      </c>
      <c r="M306" s="34">
        <f t="shared" si="18"/>
        <v>0</v>
      </c>
      <c r="N306" t="e">
        <f>A306-#REF!</f>
        <v>#REF!</v>
      </c>
    </row>
    <row r="307" spans="1:14" x14ac:dyDescent="0.25">
      <c r="A307" s="12">
        <v>4606</v>
      </c>
      <c r="B307" s="12">
        <v>24</v>
      </c>
      <c r="C307" s="12">
        <v>5</v>
      </c>
      <c r="D307" s="13">
        <v>1</v>
      </c>
      <c r="E307" s="12" t="s">
        <v>725</v>
      </c>
      <c r="F307" s="25">
        <v>89.103955107205124</v>
      </c>
      <c r="G307" s="14">
        <v>399</v>
      </c>
      <c r="H307" s="30">
        <f t="shared" si="16"/>
        <v>4.4779157055368026</v>
      </c>
      <c r="I307">
        <f t="shared" si="17"/>
        <v>1</v>
      </c>
      <c r="J307">
        <v>0</v>
      </c>
      <c r="K307" s="34">
        <v>0</v>
      </c>
      <c r="L307" s="34">
        <f t="shared" si="19"/>
        <v>119700</v>
      </c>
      <c r="M307" s="34">
        <f t="shared" si="18"/>
        <v>118312.58</v>
      </c>
      <c r="N307" t="e">
        <f>A307-#REF!</f>
        <v>#REF!</v>
      </c>
    </row>
    <row r="308" spans="1:14" x14ac:dyDescent="0.25">
      <c r="A308" s="12">
        <v>4613</v>
      </c>
      <c r="B308" s="12">
        <v>5</v>
      </c>
      <c r="C308" s="12">
        <v>7</v>
      </c>
      <c r="D308" s="13">
        <v>1</v>
      </c>
      <c r="E308" s="12" t="s">
        <v>726</v>
      </c>
      <c r="F308" s="25">
        <v>183.36295499354827</v>
      </c>
      <c r="G308" s="14">
        <v>3864</v>
      </c>
      <c r="H308" s="30">
        <f t="shared" si="16"/>
        <v>21.072958821676696</v>
      </c>
      <c r="I308">
        <f t="shared" si="17"/>
        <v>0</v>
      </c>
      <c r="J308">
        <v>0</v>
      </c>
      <c r="K308" s="34">
        <v>0</v>
      </c>
      <c r="L308" s="34">
        <f t="shared" si="19"/>
        <v>0</v>
      </c>
      <c r="M308" s="34">
        <f t="shared" si="18"/>
        <v>0</v>
      </c>
      <c r="N308" t="e">
        <f>A308-#REF!</f>
        <v>#REF!</v>
      </c>
    </row>
    <row r="309" spans="1:14" x14ac:dyDescent="0.25">
      <c r="A309" s="12">
        <v>4620</v>
      </c>
      <c r="B309" s="12">
        <v>51</v>
      </c>
      <c r="C309" s="12">
        <v>1</v>
      </c>
      <c r="D309" s="13">
        <v>1</v>
      </c>
      <c r="E309" s="12" t="s">
        <v>727</v>
      </c>
      <c r="F309" s="25">
        <v>100.88534623138794</v>
      </c>
      <c r="G309" s="14">
        <v>21249</v>
      </c>
      <c r="H309" s="30">
        <f t="shared" si="16"/>
        <v>210.62523739834188</v>
      </c>
      <c r="I309">
        <f t="shared" si="17"/>
        <v>0</v>
      </c>
      <c r="J309">
        <v>0</v>
      </c>
      <c r="K309" s="34">
        <v>0</v>
      </c>
      <c r="L309" s="34">
        <f t="shared" si="19"/>
        <v>0</v>
      </c>
      <c r="M309" s="34">
        <f t="shared" si="18"/>
        <v>0</v>
      </c>
      <c r="N309" t="e">
        <f>A309-#REF!</f>
        <v>#REF!</v>
      </c>
    </row>
    <row r="310" spans="1:14" x14ac:dyDescent="0.25">
      <c r="A310" s="12">
        <v>4627</v>
      </c>
      <c r="B310" s="12">
        <v>30</v>
      </c>
      <c r="C310" s="12">
        <v>2</v>
      </c>
      <c r="D310" s="13">
        <v>3</v>
      </c>
      <c r="E310" s="12" t="s">
        <v>728</v>
      </c>
      <c r="F310" s="27">
        <v>17.41</v>
      </c>
      <c r="G310" s="14">
        <v>563</v>
      </c>
      <c r="H310" s="30">
        <f t="shared" si="16"/>
        <v>32.337736932797242</v>
      </c>
      <c r="I310">
        <f t="shared" si="17"/>
        <v>0</v>
      </c>
      <c r="J310">
        <v>0</v>
      </c>
      <c r="K310" s="34">
        <v>0</v>
      </c>
      <c r="L310" s="34">
        <f t="shared" si="19"/>
        <v>0</v>
      </c>
      <c r="M310" s="34">
        <f t="shared" si="18"/>
        <v>0</v>
      </c>
      <c r="N310" t="e">
        <f>A310-#REF!</f>
        <v>#REF!</v>
      </c>
    </row>
    <row r="311" spans="1:14" x14ac:dyDescent="0.25">
      <c r="A311" s="12">
        <v>4634</v>
      </c>
      <c r="B311" s="12">
        <v>11</v>
      </c>
      <c r="C311" s="12">
        <v>5</v>
      </c>
      <c r="D311" s="13">
        <v>1</v>
      </c>
      <c r="E311" s="12" t="s">
        <v>729</v>
      </c>
      <c r="F311" s="25">
        <v>60.915619042937649</v>
      </c>
      <c r="G311" s="14">
        <v>512</v>
      </c>
      <c r="H311" s="30">
        <f t="shared" si="16"/>
        <v>8.4050693080719761</v>
      </c>
      <c r="I311">
        <f t="shared" si="17"/>
        <v>1</v>
      </c>
      <c r="J311">
        <v>0</v>
      </c>
      <c r="K311" s="34">
        <v>0</v>
      </c>
      <c r="L311" s="34">
        <f t="shared" si="19"/>
        <v>153600</v>
      </c>
      <c r="M311" s="34">
        <f t="shared" si="18"/>
        <v>151819.65</v>
      </c>
      <c r="N311" t="e">
        <f>A311-#REF!</f>
        <v>#REF!</v>
      </c>
    </row>
    <row r="312" spans="1:14" x14ac:dyDescent="0.25">
      <c r="A312" s="12">
        <v>4641</v>
      </c>
      <c r="B312" s="12">
        <v>59</v>
      </c>
      <c r="C312" s="12">
        <v>7</v>
      </c>
      <c r="D312" s="13">
        <v>1</v>
      </c>
      <c r="E312" s="12" t="s">
        <v>730</v>
      </c>
      <c r="F312" s="25">
        <v>91.142311436632141</v>
      </c>
      <c r="G312" s="14">
        <v>929</v>
      </c>
      <c r="H312" s="30">
        <f t="shared" si="16"/>
        <v>10.192850997046516</v>
      </c>
      <c r="I312">
        <f t="shared" si="17"/>
        <v>0</v>
      </c>
      <c r="J312">
        <v>0</v>
      </c>
      <c r="K312" s="34">
        <v>0</v>
      </c>
      <c r="L312" s="34">
        <f t="shared" si="19"/>
        <v>0</v>
      </c>
      <c r="M312" s="34">
        <f t="shared" si="18"/>
        <v>0</v>
      </c>
      <c r="N312" t="e">
        <f>A312-#REF!</f>
        <v>#REF!</v>
      </c>
    </row>
    <row r="313" spans="1:14" x14ac:dyDescent="0.25">
      <c r="A313" s="12">
        <v>4686</v>
      </c>
      <c r="B313" s="12">
        <v>51</v>
      </c>
      <c r="C313" s="12">
        <v>2</v>
      </c>
      <c r="D313" s="13">
        <v>3</v>
      </c>
      <c r="E313" s="12" t="s">
        <v>731</v>
      </c>
      <c r="F313" s="27">
        <v>30.64</v>
      </c>
      <c r="G313" s="14">
        <v>324</v>
      </c>
      <c r="H313" s="30">
        <f t="shared" si="16"/>
        <v>10.574412532637076</v>
      </c>
      <c r="I313">
        <f t="shared" si="17"/>
        <v>0</v>
      </c>
      <c r="J313">
        <v>0</v>
      </c>
      <c r="K313" s="34">
        <v>0</v>
      </c>
      <c r="L313" s="34">
        <f t="shared" si="19"/>
        <v>0</v>
      </c>
      <c r="M313" s="34">
        <f t="shared" si="18"/>
        <v>0</v>
      </c>
      <c r="N313" t="e">
        <f>A313-#REF!</f>
        <v>#REF!</v>
      </c>
    </row>
    <row r="314" spans="1:14" x14ac:dyDescent="0.25">
      <c r="A314" s="12">
        <v>4690</v>
      </c>
      <c r="B314" s="12">
        <v>51</v>
      </c>
      <c r="C314" s="12">
        <v>2</v>
      </c>
      <c r="D314" s="13">
        <v>3</v>
      </c>
      <c r="E314" s="12" t="s">
        <v>732</v>
      </c>
      <c r="F314" s="27">
        <v>19</v>
      </c>
      <c r="G314" s="14">
        <v>184</v>
      </c>
      <c r="H314" s="30">
        <f t="shared" si="16"/>
        <v>9.6842105263157894</v>
      </c>
      <c r="I314">
        <f t="shared" si="17"/>
        <v>1</v>
      </c>
      <c r="J314">
        <v>0</v>
      </c>
      <c r="K314" s="34">
        <v>0</v>
      </c>
      <c r="L314" s="34">
        <f t="shared" si="19"/>
        <v>55200</v>
      </c>
      <c r="M314" s="34">
        <f t="shared" si="18"/>
        <v>54560.19</v>
      </c>
      <c r="N314" t="e">
        <f>A314-#REF!</f>
        <v>#REF!</v>
      </c>
    </row>
    <row r="315" spans="1:14" x14ac:dyDescent="0.25">
      <c r="A315" s="12">
        <v>4753</v>
      </c>
      <c r="B315" s="12">
        <v>56</v>
      </c>
      <c r="C315" s="12">
        <v>5</v>
      </c>
      <c r="D315" s="13">
        <v>1</v>
      </c>
      <c r="E315" s="12" t="s">
        <v>733</v>
      </c>
      <c r="F315" s="25">
        <v>239.98548375078184</v>
      </c>
      <c r="G315" s="14">
        <v>2720</v>
      </c>
      <c r="H315" s="30">
        <f t="shared" si="16"/>
        <v>11.334018864343658</v>
      </c>
      <c r="I315">
        <f t="shared" si="17"/>
        <v>0</v>
      </c>
      <c r="J315">
        <v>0</v>
      </c>
      <c r="K315" s="34">
        <v>0</v>
      </c>
      <c r="L315" s="34">
        <f t="shared" si="19"/>
        <v>0</v>
      </c>
      <c r="M315" s="34">
        <f t="shared" si="18"/>
        <v>0</v>
      </c>
      <c r="N315" t="e">
        <f>A315-#REF!</f>
        <v>#REF!</v>
      </c>
    </row>
    <row r="316" spans="1:14" x14ac:dyDescent="0.25">
      <c r="A316" s="12">
        <v>4760</v>
      </c>
      <c r="B316" s="12">
        <v>36</v>
      </c>
      <c r="C316" s="12">
        <v>7</v>
      </c>
      <c r="D316" s="13">
        <v>1</v>
      </c>
      <c r="E316" s="12" t="s">
        <v>734</v>
      </c>
      <c r="F316" s="25">
        <v>112.4727029523187</v>
      </c>
      <c r="G316" s="14">
        <v>628</v>
      </c>
      <c r="H316" s="30">
        <f t="shared" si="16"/>
        <v>5.5835770237177655</v>
      </c>
      <c r="I316">
        <f t="shared" si="17"/>
        <v>1</v>
      </c>
      <c r="J316">
        <v>0</v>
      </c>
      <c r="K316" s="34">
        <v>0</v>
      </c>
      <c r="L316" s="34">
        <f t="shared" si="19"/>
        <v>188400</v>
      </c>
      <c r="M316" s="34">
        <f t="shared" si="18"/>
        <v>186216.29</v>
      </c>
      <c r="N316" t="e">
        <f>A316-#REF!</f>
        <v>#REF!</v>
      </c>
    </row>
    <row r="317" spans="1:14" x14ac:dyDescent="0.25">
      <c r="A317" s="12">
        <v>4781</v>
      </c>
      <c r="B317" s="12">
        <v>43</v>
      </c>
      <c r="C317" s="12">
        <v>9</v>
      </c>
      <c r="D317" s="13">
        <v>1</v>
      </c>
      <c r="E317" s="12" t="s">
        <v>735</v>
      </c>
      <c r="F317" s="25">
        <v>387.64280062923075</v>
      </c>
      <c r="G317" s="14">
        <v>2464</v>
      </c>
      <c r="H317" s="30">
        <f t="shared" si="16"/>
        <v>6.3563672432465621</v>
      </c>
      <c r="I317">
        <f t="shared" si="17"/>
        <v>0</v>
      </c>
      <c r="J317">
        <v>0</v>
      </c>
      <c r="K317" s="34">
        <v>0</v>
      </c>
      <c r="L317" s="34">
        <f t="shared" si="19"/>
        <v>0</v>
      </c>
      <c r="M317" s="34">
        <f t="shared" si="18"/>
        <v>0</v>
      </c>
      <c r="N317" t="e">
        <f>A317-#REF!</f>
        <v>#REF!</v>
      </c>
    </row>
    <row r="318" spans="1:14" x14ac:dyDescent="0.25">
      <c r="A318" s="12">
        <v>4795</v>
      </c>
      <c r="B318" s="12">
        <v>60</v>
      </c>
      <c r="C318" s="12">
        <v>9</v>
      </c>
      <c r="D318" s="13">
        <v>1</v>
      </c>
      <c r="E318" s="12" t="s">
        <v>736</v>
      </c>
      <c r="F318" s="25">
        <v>283.16992551623406</v>
      </c>
      <c r="G318" s="14">
        <v>493</v>
      </c>
      <c r="H318" s="30">
        <f t="shared" si="16"/>
        <v>1.7410040953368702</v>
      </c>
      <c r="I318">
        <f t="shared" si="17"/>
        <v>1</v>
      </c>
      <c r="J318">
        <v>0</v>
      </c>
      <c r="K318" s="34">
        <v>0</v>
      </c>
      <c r="L318" s="34">
        <f t="shared" si="19"/>
        <v>147900</v>
      </c>
      <c r="M318" s="34">
        <f t="shared" si="18"/>
        <v>146185.72</v>
      </c>
      <c r="N318" t="e">
        <f>A318-#REF!</f>
        <v>#REF!</v>
      </c>
    </row>
    <row r="319" spans="1:14" x14ac:dyDescent="0.25">
      <c r="A319" s="12">
        <v>4802</v>
      </c>
      <c r="B319" s="12">
        <v>3</v>
      </c>
      <c r="C319" s="12">
        <v>11</v>
      </c>
      <c r="D319" s="13">
        <v>1</v>
      </c>
      <c r="E319" s="12" t="s">
        <v>737</v>
      </c>
      <c r="F319" s="25">
        <v>242.1884830219754</v>
      </c>
      <c r="G319" s="14">
        <v>2281</v>
      </c>
      <c r="H319" s="30">
        <f t="shared" si="16"/>
        <v>9.4182843524934636</v>
      </c>
      <c r="I319">
        <f t="shared" si="17"/>
        <v>0</v>
      </c>
      <c r="J319">
        <v>0</v>
      </c>
      <c r="K319" s="34">
        <v>0</v>
      </c>
      <c r="L319" s="34">
        <f t="shared" si="19"/>
        <v>0</v>
      </c>
      <c r="M319" s="34">
        <f t="shared" si="18"/>
        <v>0</v>
      </c>
      <c r="N319" t="e">
        <f>A319-#REF!</f>
        <v>#REF!</v>
      </c>
    </row>
    <row r="320" spans="1:14" s="61" customFormat="1" x14ac:dyDescent="0.25">
      <c r="A320" s="56">
        <v>4820</v>
      </c>
      <c r="B320" s="56">
        <v>66</v>
      </c>
      <c r="C320" s="56">
        <v>6</v>
      </c>
      <c r="D320" s="57">
        <v>3</v>
      </c>
      <c r="E320" s="56" t="s">
        <v>738</v>
      </c>
      <c r="F320" s="58">
        <v>15.28</v>
      </c>
      <c r="G320" s="59">
        <v>407</v>
      </c>
      <c r="H320" s="60">
        <f t="shared" si="16"/>
        <v>26.636125654450264</v>
      </c>
      <c r="I320" s="61">
        <f t="shared" si="17"/>
        <v>0</v>
      </c>
      <c r="J320" s="61">
        <v>0</v>
      </c>
      <c r="K320" s="55">
        <v>0</v>
      </c>
      <c r="L320" s="55">
        <f t="shared" si="19"/>
        <v>0</v>
      </c>
      <c r="M320" s="55">
        <f t="shared" si="18"/>
        <v>0</v>
      </c>
      <c r="N320" s="61" t="e">
        <f>A320-#REF!</f>
        <v>#REF!</v>
      </c>
    </row>
    <row r="321" spans="1:14" s="61" customFormat="1" x14ac:dyDescent="0.25">
      <c r="A321" s="56">
        <v>4843</v>
      </c>
      <c r="B321" s="56">
        <v>66</v>
      </c>
      <c r="C321" s="56">
        <v>6</v>
      </c>
      <c r="D321" s="57">
        <v>3</v>
      </c>
      <c r="E321" s="56" t="s">
        <v>739</v>
      </c>
      <c r="F321" s="58">
        <v>10.3</v>
      </c>
      <c r="G321" s="59">
        <v>133</v>
      </c>
      <c r="H321" s="60">
        <f t="shared" si="16"/>
        <v>12.9126213592233</v>
      </c>
      <c r="I321" s="61">
        <f t="shared" si="17"/>
        <v>0</v>
      </c>
      <c r="J321" s="61">
        <v>0</v>
      </c>
      <c r="K321" s="55">
        <v>0</v>
      </c>
      <c r="L321" s="55">
        <f t="shared" si="19"/>
        <v>0</v>
      </c>
      <c r="M321" s="55">
        <f t="shared" si="18"/>
        <v>0</v>
      </c>
      <c r="N321" s="61" t="e">
        <f>A321-#REF!</f>
        <v>#REF!</v>
      </c>
    </row>
    <row r="322" spans="1:14" x14ac:dyDescent="0.25">
      <c r="A322" s="12">
        <v>4851</v>
      </c>
      <c r="B322" s="12">
        <v>52</v>
      </c>
      <c r="C322" s="12">
        <v>3</v>
      </c>
      <c r="D322" s="13">
        <v>1</v>
      </c>
      <c r="E322" s="12" t="s">
        <v>740</v>
      </c>
      <c r="F322" s="25">
        <v>260.97624841736717</v>
      </c>
      <c r="G322" s="14">
        <v>1459</v>
      </c>
      <c r="H322" s="30">
        <f t="shared" si="16"/>
        <v>5.5905470664391235</v>
      </c>
      <c r="I322">
        <f t="shared" si="17"/>
        <v>0</v>
      </c>
      <c r="J322">
        <v>0</v>
      </c>
      <c r="K322" s="34">
        <v>0</v>
      </c>
      <c r="L322" s="34">
        <f t="shared" si="19"/>
        <v>0</v>
      </c>
      <c r="M322" s="34">
        <f t="shared" si="18"/>
        <v>0</v>
      </c>
      <c r="N322" t="e">
        <f>A322-#REF!</f>
        <v>#REF!</v>
      </c>
    </row>
    <row r="323" spans="1:14" x14ac:dyDescent="0.25">
      <c r="A323" s="12">
        <v>4865</v>
      </c>
      <c r="B323" s="12">
        <v>11</v>
      </c>
      <c r="C323" s="12">
        <v>5</v>
      </c>
      <c r="D323" s="13">
        <v>1</v>
      </c>
      <c r="E323" s="12" t="s">
        <v>741</v>
      </c>
      <c r="F323" s="25">
        <v>75.809053976879426</v>
      </c>
      <c r="G323" s="14">
        <v>455</v>
      </c>
      <c r="H323" s="30">
        <f t="shared" si="16"/>
        <v>6.001921619266847</v>
      </c>
      <c r="I323">
        <f t="shared" si="17"/>
        <v>1</v>
      </c>
      <c r="J323">
        <v>0</v>
      </c>
      <c r="K323" s="34">
        <v>0</v>
      </c>
      <c r="L323" s="34">
        <f t="shared" si="19"/>
        <v>136500</v>
      </c>
      <c r="M323" s="34">
        <f t="shared" si="18"/>
        <v>134917.85</v>
      </c>
      <c r="N323" t="e">
        <f>A323-#REF!</f>
        <v>#REF!</v>
      </c>
    </row>
    <row r="324" spans="1:14" x14ac:dyDescent="0.25">
      <c r="A324" s="12">
        <v>4872</v>
      </c>
      <c r="B324" s="12">
        <v>20</v>
      </c>
      <c r="C324" s="12">
        <v>6</v>
      </c>
      <c r="D324" s="13">
        <v>1</v>
      </c>
      <c r="E324" s="12" t="s">
        <v>742</v>
      </c>
      <c r="F324" s="25">
        <v>111.91977963314113</v>
      </c>
      <c r="G324" s="14">
        <v>1660</v>
      </c>
      <c r="H324" s="30">
        <f t="shared" si="16"/>
        <v>14.832052077311712</v>
      </c>
      <c r="I324">
        <f t="shared" si="17"/>
        <v>0</v>
      </c>
      <c r="J324">
        <v>0</v>
      </c>
      <c r="K324" s="34">
        <v>0</v>
      </c>
      <c r="L324" s="34">
        <f t="shared" si="19"/>
        <v>0</v>
      </c>
      <c r="M324" s="34">
        <f t="shared" si="18"/>
        <v>0</v>
      </c>
      <c r="N324" t="e">
        <f>A324-#REF!</f>
        <v>#REF!</v>
      </c>
    </row>
    <row r="325" spans="1:14" x14ac:dyDescent="0.25">
      <c r="A325" s="12">
        <v>4893</v>
      </c>
      <c r="B325" s="12">
        <v>47</v>
      </c>
      <c r="C325" s="12">
        <v>11</v>
      </c>
      <c r="D325" s="13">
        <v>1</v>
      </c>
      <c r="E325" s="12" t="s">
        <v>743</v>
      </c>
      <c r="F325" s="25">
        <v>143.9633308826759</v>
      </c>
      <c r="G325" s="14">
        <v>3211</v>
      </c>
      <c r="H325" s="30">
        <f t="shared" si="16"/>
        <v>22.304290824007335</v>
      </c>
      <c r="I325">
        <f t="shared" si="17"/>
        <v>0</v>
      </c>
      <c r="J325">
        <v>0</v>
      </c>
      <c r="K325" s="34">
        <v>0</v>
      </c>
      <c r="L325" s="34">
        <f t="shared" si="19"/>
        <v>0</v>
      </c>
      <c r="M325" s="34">
        <f t="shared" si="18"/>
        <v>0</v>
      </c>
      <c r="N325" t="e">
        <f>A325-#REF!</f>
        <v>#REF!</v>
      </c>
    </row>
    <row r="326" spans="1:14" x14ac:dyDescent="0.25">
      <c r="A326" s="12">
        <v>4904</v>
      </c>
      <c r="B326" s="12">
        <v>22</v>
      </c>
      <c r="C326" s="12">
        <v>3</v>
      </c>
      <c r="D326" s="13">
        <v>1</v>
      </c>
      <c r="E326" s="12" t="s">
        <v>744</v>
      </c>
      <c r="F326" s="27">
        <v>219.016261517814</v>
      </c>
      <c r="G326" s="14">
        <v>525</v>
      </c>
      <c r="H326" s="30">
        <f t="shared" si="16"/>
        <v>2.3970822822089781</v>
      </c>
      <c r="I326">
        <f t="shared" si="17"/>
        <v>1</v>
      </c>
      <c r="J326">
        <v>0</v>
      </c>
      <c r="K326" s="34">
        <v>0</v>
      </c>
      <c r="L326" s="34">
        <f t="shared" si="19"/>
        <v>157500</v>
      </c>
      <c r="M326" s="34">
        <f t="shared" si="18"/>
        <v>155674.45000000001</v>
      </c>
      <c r="N326" t="e">
        <f>A326-#REF!</f>
        <v>#REF!</v>
      </c>
    </row>
    <row r="327" spans="1:14" x14ac:dyDescent="0.25">
      <c r="A327" s="12">
        <v>4956</v>
      </c>
      <c r="B327" s="12">
        <v>20</v>
      </c>
      <c r="C327" s="12">
        <v>6</v>
      </c>
      <c r="D327" s="13">
        <v>1</v>
      </c>
      <c r="E327" s="12" t="s">
        <v>745</v>
      </c>
      <c r="F327" s="25">
        <v>126.96554536665808</v>
      </c>
      <c r="G327" s="14">
        <v>975</v>
      </c>
      <c r="H327" s="30">
        <f t="shared" ref="H327:H390" si="20">G327/F327</f>
        <v>7.6792487062875319</v>
      </c>
      <c r="I327">
        <f t="shared" ref="I327:I390" si="21">IF(AND(G327&lt;=745,H327&lt;10),1,0)</f>
        <v>0</v>
      </c>
      <c r="J327">
        <v>0</v>
      </c>
      <c r="K327" s="34">
        <v>0</v>
      </c>
      <c r="L327" s="34">
        <f t="shared" si="19"/>
        <v>0</v>
      </c>
      <c r="M327" s="34">
        <f t="shared" ref="M327:M390" si="22">ROUND(L327*$M$4,2)</f>
        <v>0</v>
      </c>
      <c r="N327" t="e">
        <f>A327-#REF!</f>
        <v>#REF!</v>
      </c>
    </row>
    <row r="328" spans="1:14" x14ac:dyDescent="0.25">
      <c r="A328" s="12">
        <v>4963</v>
      </c>
      <c r="B328" s="12">
        <v>49</v>
      </c>
      <c r="C328" s="12">
        <v>5</v>
      </c>
      <c r="D328" s="13">
        <v>1</v>
      </c>
      <c r="E328" s="12" t="s">
        <v>746</v>
      </c>
      <c r="F328" s="25">
        <v>154.48594756013927</v>
      </c>
      <c r="G328" s="14">
        <v>568</v>
      </c>
      <c r="H328" s="30">
        <f t="shared" si="20"/>
        <v>3.6767098171106167</v>
      </c>
      <c r="I328">
        <f t="shared" si="21"/>
        <v>1</v>
      </c>
      <c r="J328">
        <v>0</v>
      </c>
      <c r="K328" s="34">
        <v>0</v>
      </c>
      <c r="L328" s="34">
        <f t="shared" ref="L328:L391" si="23">G328*$L$3*I328</f>
        <v>170400</v>
      </c>
      <c r="M328" s="34">
        <f t="shared" si="22"/>
        <v>168424.93</v>
      </c>
      <c r="N328" t="e">
        <f>A328-#REF!</f>
        <v>#REF!</v>
      </c>
    </row>
    <row r="329" spans="1:14" x14ac:dyDescent="0.25">
      <c r="A329" s="12">
        <v>4970</v>
      </c>
      <c r="B329" s="12">
        <v>37</v>
      </c>
      <c r="C329" s="12">
        <v>9</v>
      </c>
      <c r="D329" s="13">
        <v>1</v>
      </c>
      <c r="E329" s="12" t="s">
        <v>747</v>
      </c>
      <c r="F329" s="25">
        <v>161.61254717306798</v>
      </c>
      <c r="G329" s="14">
        <v>5874</v>
      </c>
      <c r="H329" s="30">
        <f t="shared" si="20"/>
        <v>36.346187859471321</v>
      </c>
      <c r="I329">
        <f t="shared" si="21"/>
        <v>0</v>
      </c>
      <c r="J329">
        <v>0</v>
      </c>
      <c r="K329" s="34">
        <v>0</v>
      </c>
      <c r="L329" s="34">
        <f t="shared" si="23"/>
        <v>0</v>
      </c>
      <c r="M329" s="34">
        <f t="shared" si="22"/>
        <v>0</v>
      </c>
      <c r="N329" t="e">
        <f>A329-#REF!</f>
        <v>#REF!</v>
      </c>
    </row>
    <row r="330" spans="1:14" x14ac:dyDescent="0.25">
      <c r="A330" s="12">
        <v>5019</v>
      </c>
      <c r="B330" s="12">
        <v>48</v>
      </c>
      <c r="C330" s="12">
        <v>11</v>
      </c>
      <c r="D330" s="13">
        <v>1</v>
      </c>
      <c r="E330" s="12" t="s">
        <v>748</v>
      </c>
      <c r="F330" s="25">
        <v>149.2948601490007</v>
      </c>
      <c r="G330" s="14">
        <v>1150</v>
      </c>
      <c r="H330" s="30">
        <f t="shared" si="20"/>
        <v>7.7028773720157941</v>
      </c>
      <c r="I330">
        <f t="shared" si="21"/>
        <v>0</v>
      </c>
      <c r="J330">
        <v>0</v>
      </c>
      <c r="K330" s="34">
        <v>0</v>
      </c>
      <c r="L330" s="34">
        <f t="shared" si="23"/>
        <v>0</v>
      </c>
      <c r="M330" s="34">
        <f t="shared" si="22"/>
        <v>0</v>
      </c>
      <c r="N330" t="e">
        <f>A330-#REF!</f>
        <v>#REF!</v>
      </c>
    </row>
    <row r="331" spans="1:14" x14ac:dyDescent="0.25">
      <c r="A331" s="12">
        <v>5026</v>
      </c>
      <c r="B331" s="12">
        <v>40</v>
      </c>
      <c r="C331" s="12">
        <v>1</v>
      </c>
      <c r="D331" s="13">
        <v>1</v>
      </c>
      <c r="E331" s="12" t="s">
        <v>749</v>
      </c>
      <c r="F331" s="25">
        <v>2.5312401304716472</v>
      </c>
      <c r="G331" s="14">
        <v>829</v>
      </c>
      <c r="H331" s="30">
        <f t="shared" si="20"/>
        <v>327.50744981493796</v>
      </c>
      <c r="I331">
        <f t="shared" si="21"/>
        <v>0</v>
      </c>
      <c r="J331">
        <v>0</v>
      </c>
      <c r="K331" s="34">
        <v>0</v>
      </c>
      <c r="L331" s="34">
        <f t="shared" si="23"/>
        <v>0</v>
      </c>
      <c r="M331" s="34">
        <f t="shared" si="22"/>
        <v>0</v>
      </c>
      <c r="N331" t="e">
        <f>A331-#REF!</f>
        <v>#REF!</v>
      </c>
    </row>
    <row r="332" spans="1:14" x14ac:dyDescent="0.25">
      <c r="A332" s="12">
        <v>5054</v>
      </c>
      <c r="B332" s="12">
        <v>30</v>
      </c>
      <c r="C332" s="12">
        <v>2</v>
      </c>
      <c r="D332" s="13">
        <v>2</v>
      </c>
      <c r="E332" s="12" t="s">
        <v>750</v>
      </c>
      <c r="F332" s="25">
        <v>140.24</v>
      </c>
      <c r="G332" s="14">
        <v>1183</v>
      </c>
      <c r="H332" s="30">
        <f t="shared" si="20"/>
        <v>8.4355390758699365</v>
      </c>
      <c r="I332">
        <f t="shared" si="21"/>
        <v>0</v>
      </c>
      <c r="J332">
        <v>0</v>
      </c>
      <c r="K332" s="34">
        <v>0</v>
      </c>
      <c r="L332" s="34">
        <f t="shared" si="23"/>
        <v>0</v>
      </c>
      <c r="M332" s="34">
        <f t="shared" si="22"/>
        <v>0</v>
      </c>
      <c r="N332" t="e">
        <f>A332-#REF!</f>
        <v>#REF!</v>
      </c>
    </row>
    <row r="333" spans="1:14" x14ac:dyDescent="0.25">
      <c r="A333" s="12">
        <v>5068</v>
      </c>
      <c r="B333" s="12">
        <v>30</v>
      </c>
      <c r="C333" s="12">
        <v>2</v>
      </c>
      <c r="D333" s="13">
        <v>3</v>
      </c>
      <c r="E333" s="12" t="s">
        <v>751</v>
      </c>
      <c r="F333" s="27">
        <v>17.989999999999998</v>
      </c>
      <c r="G333" s="14">
        <v>1092</v>
      </c>
      <c r="H333" s="30">
        <f t="shared" si="20"/>
        <v>60.70038910505837</v>
      </c>
      <c r="I333">
        <f t="shared" si="21"/>
        <v>0</v>
      </c>
      <c r="J333">
        <v>0</v>
      </c>
      <c r="K333" s="34">
        <v>0</v>
      </c>
      <c r="L333" s="34">
        <f t="shared" si="23"/>
        <v>0</v>
      </c>
      <c r="M333" s="34">
        <f t="shared" si="22"/>
        <v>0</v>
      </c>
      <c r="N333" t="e">
        <f>A333-#REF!</f>
        <v>#REF!</v>
      </c>
    </row>
    <row r="334" spans="1:14" x14ac:dyDescent="0.25">
      <c r="A334" s="12">
        <v>5100</v>
      </c>
      <c r="B334" s="12">
        <v>56</v>
      </c>
      <c r="C334" s="12">
        <v>5</v>
      </c>
      <c r="D334" s="13">
        <v>1</v>
      </c>
      <c r="E334" s="12" t="s">
        <v>752</v>
      </c>
      <c r="F334" s="25">
        <v>232.90734451807498</v>
      </c>
      <c r="G334" s="14">
        <v>2734</v>
      </c>
      <c r="H334" s="30">
        <f t="shared" si="20"/>
        <v>11.738573575930429</v>
      </c>
      <c r="I334">
        <f t="shared" si="21"/>
        <v>0</v>
      </c>
      <c r="J334">
        <v>0</v>
      </c>
      <c r="K334" s="34">
        <v>0</v>
      </c>
      <c r="L334" s="34">
        <f t="shared" si="23"/>
        <v>0</v>
      </c>
      <c r="M334" s="34">
        <f t="shared" si="22"/>
        <v>0</v>
      </c>
      <c r="N334" t="e">
        <f>A334-#REF!</f>
        <v>#REF!</v>
      </c>
    </row>
    <row r="335" spans="1:14" x14ac:dyDescent="0.25">
      <c r="A335" s="12">
        <v>5124</v>
      </c>
      <c r="B335" s="12">
        <v>12</v>
      </c>
      <c r="C335" s="12">
        <v>3</v>
      </c>
      <c r="D335" s="13">
        <v>1</v>
      </c>
      <c r="E335" s="12" t="s">
        <v>753</v>
      </c>
      <c r="F335" s="25">
        <v>119.06366459936494</v>
      </c>
      <c r="G335" s="14">
        <v>298</v>
      </c>
      <c r="H335" s="30">
        <f t="shared" si="20"/>
        <v>2.5028626575768058</v>
      </c>
      <c r="I335">
        <f t="shared" si="21"/>
        <v>1</v>
      </c>
      <c r="J335">
        <v>0</v>
      </c>
      <c r="K335" s="34">
        <v>0</v>
      </c>
      <c r="L335" s="34">
        <f t="shared" si="23"/>
        <v>89400</v>
      </c>
      <c r="M335" s="34">
        <f t="shared" si="22"/>
        <v>88363.78</v>
      </c>
      <c r="N335" t="e">
        <f>A335-#REF!</f>
        <v>#REF!</v>
      </c>
    </row>
    <row r="336" spans="1:14" x14ac:dyDescent="0.25">
      <c r="A336" s="12">
        <v>5130</v>
      </c>
      <c r="B336" s="12">
        <v>15</v>
      </c>
      <c r="C336" s="12">
        <v>7</v>
      </c>
      <c r="D336" s="13">
        <v>1</v>
      </c>
      <c r="E336" s="12" t="s">
        <v>754</v>
      </c>
      <c r="F336" s="25">
        <v>117.30500254059865</v>
      </c>
      <c r="G336" s="14">
        <v>566</v>
      </c>
      <c r="H336" s="30">
        <f t="shared" si="20"/>
        <v>4.8250286666513675</v>
      </c>
      <c r="I336">
        <f t="shared" si="21"/>
        <v>1</v>
      </c>
      <c r="J336">
        <v>0</v>
      </c>
      <c r="K336" s="34">
        <v>0</v>
      </c>
      <c r="L336" s="34">
        <f t="shared" si="23"/>
        <v>169800</v>
      </c>
      <c r="M336" s="34">
        <f t="shared" si="22"/>
        <v>167831.88</v>
      </c>
      <c r="N336" t="e">
        <f>A336-#REF!</f>
        <v>#REF!</v>
      </c>
    </row>
    <row r="337" spans="1:14" x14ac:dyDescent="0.25">
      <c r="A337" s="12">
        <v>5138</v>
      </c>
      <c r="B337" s="12">
        <v>44</v>
      </c>
      <c r="C337" s="12">
        <v>7</v>
      </c>
      <c r="D337" s="13">
        <v>1</v>
      </c>
      <c r="E337" s="12" t="s">
        <v>755</v>
      </c>
      <c r="F337" s="25">
        <v>168.12075079237434</v>
      </c>
      <c r="G337" s="14">
        <v>2363</v>
      </c>
      <c r="H337" s="30">
        <f t="shared" si="20"/>
        <v>14.055373824247646</v>
      </c>
      <c r="I337">
        <f t="shared" si="21"/>
        <v>0</v>
      </c>
      <c r="J337">
        <v>0</v>
      </c>
      <c r="K337" s="34">
        <v>0</v>
      </c>
      <c r="L337" s="34">
        <f t="shared" si="23"/>
        <v>0</v>
      </c>
      <c r="M337" s="34">
        <f t="shared" si="22"/>
        <v>0</v>
      </c>
      <c r="N337" t="e">
        <f>A337-#REF!</f>
        <v>#REF!</v>
      </c>
    </row>
    <row r="338" spans="1:14" x14ac:dyDescent="0.25">
      <c r="A338" s="12">
        <v>5258</v>
      </c>
      <c r="B338" s="12">
        <v>64</v>
      </c>
      <c r="C338" s="12">
        <v>2</v>
      </c>
      <c r="D338" s="13">
        <v>3</v>
      </c>
      <c r="E338" s="12" t="s">
        <v>756</v>
      </c>
      <c r="F338" s="27">
        <v>19.510000000000002</v>
      </c>
      <c r="G338" s="14">
        <v>267</v>
      </c>
      <c r="H338" s="30">
        <f t="shared" si="20"/>
        <v>13.685289595079446</v>
      </c>
      <c r="I338">
        <f t="shared" si="21"/>
        <v>0</v>
      </c>
      <c r="J338">
        <v>0</v>
      </c>
      <c r="K338" s="34">
        <v>0</v>
      </c>
      <c r="L338" s="34">
        <f t="shared" si="23"/>
        <v>0</v>
      </c>
      <c r="M338" s="34">
        <f t="shared" si="22"/>
        <v>0</v>
      </c>
      <c r="N338" t="e">
        <f>A338-#REF!</f>
        <v>#REF!</v>
      </c>
    </row>
    <row r="339" spans="1:14" x14ac:dyDescent="0.25">
      <c r="A339" s="12">
        <v>5264</v>
      </c>
      <c r="B339" s="12">
        <v>58</v>
      </c>
      <c r="C339" s="12">
        <v>8</v>
      </c>
      <c r="D339" s="13">
        <v>1</v>
      </c>
      <c r="E339" s="12" t="s">
        <v>757</v>
      </c>
      <c r="F339" s="25">
        <v>158.24</v>
      </c>
      <c r="G339" s="14">
        <v>2555</v>
      </c>
      <c r="H339" s="30">
        <f t="shared" si="20"/>
        <v>16.146359959555106</v>
      </c>
      <c r="I339">
        <f t="shared" si="21"/>
        <v>0</v>
      </c>
      <c r="J339">
        <v>0</v>
      </c>
      <c r="K339" s="34">
        <v>0</v>
      </c>
      <c r="L339" s="34">
        <f t="shared" si="23"/>
        <v>0</v>
      </c>
      <c r="M339" s="34">
        <f t="shared" si="22"/>
        <v>0</v>
      </c>
      <c r="N339" t="e">
        <f>A339-#REF!</f>
        <v>#REF!</v>
      </c>
    </row>
    <row r="340" spans="1:14" x14ac:dyDescent="0.25">
      <c r="A340" s="12">
        <v>5271</v>
      </c>
      <c r="B340" s="12">
        <v>59</v>
      </c>
      <c r="C340" s="12">
        <v>7</v>
      </c>
      <c r="D340" s="13">
        <v>1</v>
      </c>
      <c r="E340" s="12" t="s">
        <v>758</v>
      </c>
      <c r="F340" s="25">
        <v>51.670298061029627</v>
      </c>
      <c r="G340" s="14">
        <v>10373</v>
      </c>
      <c r="H340" s="30">
        <f t="shared" si="20"/>
        <v>200.75363195598524</v>
      </c>
      <c r="I340">
        <f t="shared" si="21"/>
        <v>0</v>
      </c>
      <c r="J340">
        <v>0</v>
      </c>
      <c r="K340" s="34">
        <v>0</v>
      </c>
      <c r="L340" s="34">
        <f t="shared" si="23"/>
        <v>0</v>
      </c>
      <c r="M340" s="34">
        <f t="shared" si="22"/>
        <v>0</v>
      </c>
      <c r="N340" t="e">
        <f>A340-#REF!</f>
        <v>#REF!</v>
      </c>
    </row>
    <row r="341" spans="1:14" x14ac:dyDescent="0.25">
      <c r="A341" s="12">
        <v>5278</v>
      </c>
      <c r="B341" s="12">
        <v>59</v>
      </c>
      <c r="C341" s="12">
        <v>7</v>
      </c>
      <c r="D341" s="13">
        <v>1</v>
      </c>
      <c r="E341" s="12" t="s">
        <v>759</v>
      </c>
      <c r="F341" s="25">
        <v>56.423954378719124</v>
      </c>
      <c r="G341" s="14">
        <v>1672</v>
      </c>
      <c r="H341" s="30">
        <f t="shared" si="20"/>
        <v>29.632804336567592</v>
      </c>
      <c r="I341">
        <f t="shared" si="21"/>
        <v>0</v>
      </c>
      <c r="J341">
        <v>0</v>
      </c>
      <c r="K341" s="34">
        <v>0</v>
      </c>
      <c r="L341" s="34">
        <f t="shared" si="23"/>
        <v>0</v>
      </c>
      <c r="M341" s="34">
        <f t="shared" si="22"/>
        <v>0</v>
      </c>
      <c r="N341" t="e">
        <f>A341-#REF!</f>
        <v>#REF!</v>
      </c>
    </row>
    <row r="342" spans="1:14" x14ac:dyDescent="0.25">
      <c r="A342" s="12">
        <v>5306</v>
      </c>
      <c r="B342" s="12">
        <v>65</v>
      </c>
      <c r="C342" s="12">
        <v>11</v>
      </c>
      <c r="D342" s="13">
        <v>1</v>
      </c>
      <c r="E342" s="12" t="s">
        <v>760</v>
      </c>
      <c r="F342" s="25">
        <v>156.20428385909125</v>
      </c>
      <c r="G342" s="14">
        <v>610</v>
      </c>
      <c r="H342" s="30">
        <f t="shared" si="20"/>
        <v>3.9051425795099752</v>
      </c>
      <c r="I342">
        <f t="shared" si="21"/>
        <v>1</v>
      </c>
      <c r="J342">
        <v>0</v>
      </c>
      <c r="K342" s="34">
        <v>0</v>
      </c>
      <c r="L342" s="34">
        <f t="shared" si="23"/>
        <v>183000</v>
      </c>
      <c r="M342" s="34">
        <f t="shared" si="22"/>
        <v>180878.88</v>
      </c>
      <c r="N342" t="e">
        <f>A342-#REF!</f>
        <v>#REF!</v>
      </c>
    </row>
    <row r="343" spans="1:14" x14ac:dyDescent="0.25">
      <c r="A343" s="12">
        <v>5348</v>
      </c>
      <c r="B343" s="12">
        <v>44</v>
      </c>
      <c r="C343" s="12">
        <v>6</v>
      </c>
      <c r="D343" s="13">
        <v>1</v>
      </c>
      <c r="E343" s="12" t="s">
        <v>761</v>
      </c>
      <c r="F343" s="25">
        <v>107.91477284602091</v>
      </c>
      <c r="G343" s="14">
        <v>730</v>
      </c>
      <c r="H343" s="30">
        <f t="shared" si="20"/>
        <v>6.7645974758396292</v>
      </c>
      <c r="I343">
        <f t="shared" si="21"/>
        <v>1</v>
      </c>
      <c r="J343">
        <v>0</v>
      </c>
      <c r="K343" s="34">
        <v>0</v>
      </c>
      <c r="L343" s="34">
        <f t="shared" si="23"/>
        <v>219000</v>
      </c>
      <c r="M343" s="34">
        <f t="shared" si="22"/>
        <v>216461.61</v>
      </c>
      <c r="N343" t="e">
        <f>A343-#REF!</f>
        <v>#REF!</v>
      </c>
    </row>
    <row r="344" spans="1:14" x14ac:dyDescent="0.25">
      <c r="A344" s="12">
        <v>5355</v>
      </c>
      <c r="B344" s="12">
        <v>40</v>
      </c>
      <c r="C344" s="12">
        <v>1</v>
      </c>
      <c r="D344" s="13">
        <v>1</v>
      </c>
      <c r="E344" s="12" t="s">
        <v>762</v>
      </c>
      <c r="F344" s="25">
        <v>1.6003479510445608</v>
      </c>
      <c r="G344" s="14">
        <v>1901</v>
      </c>
      <c r="H344" s="30">
        <f t="shared" si="20"/>
        <v>1187.866675343447</v>
      </c>
      <c r="I344">
        <f t="shared" si="21"/>
        <v>0</v>
      </c>
      <c r="J344">
        <v>0</v>
      </c>
      <c r="K344" s="34">
        <v>0</v>
      </c>
      <c r="L344" s="34">
        <f t="shared" si="23"/>
        <v>0</v>
      </c>
      <c r="M344" s="34">
        <f t="shared" si="22"/>
        <v>0</v>
      </c>
      <c r="N344" t="e">
        <f>A344-#REF!</f>
        <v>#REF!</v>
      </c>
    </row>
    <row r="345" spans="1:14" x14ac:dyDescent="0.25">
      <c r="A345" s="12">
        <v>5362</v>
      </c>
      <c r="B345" s="12">
        <v>33</v>
      </c>
      <c r="C345" s="12">
        <v>3</v>
      </c>
      <c r="D345" s="13">
        <v>1</v>
      </c>
      <c r="E345" s="12" t="s">
        <v>763</v>
      </c>
      <c r="F345" s="25">
        <v>96.413919101100092</v>
      </c>
      <c r="G345" s="14">
        <v>385</v>
      </c>
      <c r="H345" s="30">
        <f t="shared" si="20"/>
        <v>3.9931993594855033</v>
      </c>
      <c r="I345">
        <f t="shared" si="21"/>
        <v>1</v>
      </c>
      <c r="J345">
        <v>0</v>
      </c>
      <c r="K345" s="34">
        <v>0</v>
      </c>
      <c r="L345" s="34">
        <f t="shared" si="23"/>
        <v>115500</v>
      </c>
      <c r="M345" s="34">
        <f t="shared" si="22"/>
        <v>114161.26</v>
      </c>
      <c r="N345" t="e">
        <f>A345-#REF!</f>
        <v>#REF!</v>
      </c>
    </row>
    <row r="346" spans="1:14" x14ac:dyDescent="0.25">
      <c r="A346" s="12">
        <v>5369</v>
      </c>
      <c r="B346" s="12">
        <v>30</v>
      </c>
      <c r="C346" s="12">
        <v>2</v>
      </c>
      <c r="D346" s="13">
        <v>3</v>
      </c>
      <c r="E346" s="12" t="s">
        <v>764</v>
      </c>
      <c r="F346" s="27">
        <v>5.25</v>
      </c>
      <c r="G346" s="14">
        <v>457</v>
      </c>
      <c r="H346" s="30">
        <f t="shared" si="20"/>
        <v>87.047619047619051</v>
      </c>
      <c r="I346">
        <f t="shared" si="21"/>
        <v>0</v>
      </c>
      <c r="J346">
        <v>0</v>
      </c>
      <c r="K346" s="34">
        <v>0</v>
      </c>
      <c r="L346" s="34">
        <f t="shared" si="23"/>
        <v>0</v>
      </c>
      <c r="M346" s="34">
        <f t="shared" si="22"/>
        <v>0</v>
      </c>
      <c r="N346" t="e">
        <f>A346-#REF!</f>
        <v>#REF!</v>
      </c>
    </row>
    <row r="347" spans="1:14" x14ac:dyDescent="0.25">
      <c r="A347" s="12">
        <v>5376</v>
      </c>
      <c r="B347" s="12">
        <v>7</v>
      </c>
      <c r="C347" s="12">
        <v>11</v>
      </c>
      <c r="D347" s="13">
        <v>1</v>
      </c>
      <c r="E347" s="12" t="s">
        <v>765</v>
      </c>
      <c r="F347" s="25">
        <v>110.22389012768012</v>
      </c>
      <c r="G347" s="14">
        <v>482</v>
      </c>
      <c r="H347" s="30">
        <f t="shared" si="20"/>
        <v>4.3729176990729082</v>
      </c>
      <c r="I347">
        <f t="shared" si="21"/>
        <v>1</v>
      </c>
      <c r="J347">
        <v>0</v>
      </c>
      <c r="K347" s="34">
        <v>0</v>
      </c>
      <c r="L347" s="34">
        <f t="shared" si="23"/>
        <v>144600</v>
      </c>
      <c r="M347" s="34">
        <f t="shared" si="22"/>
        <v>142923.97</v>
      </c>
      <c r="N347" t="e">
        <f>A347-#REF!</f>
        <v>#REF!</v>
      </c>
    </row>
    <row r="348" spans="1:14" x14ac:dyDescent="0.25">
      <c r="A348" s="12">
        <v>5390</v>
      </c>
      <c r="B348" s="12">
        <v>66</v>
      </c>
      <c r="C348" s="12">
        <v>6</v>
      </c>
      <c r="D348" s="13">
        <v>1</v>
      </c>
      <c r="E348" s="12" t="s">
        <v>766</v>
      </c>
      <c r="F348" s="25">
        <v>78.629964496630876</v>
      </c>
      <c r="G348" s="14">
        <v>2782</v>
      </c>
      <c r="H348" s="30">
        <f t="shared" si="20"/>
        <v>35.380913851477104</v>
      </c>
      <c r="I348">
        <f t="shared" si="21"/>
        <v>0</v>
      </c>
      <c r="J348">
        <v>0</v>
      </c>
      <c r="K348" s="34">
        <v>0</v>
      </c>
      <c r="L348" s="34">
        <f t="shared" si="23"/>
        <v>0</v>
      </c>
      <c r="M348" s="34">
        <f t="shared" si="22"/>
        <v>0</v>
      </c>
      <c r="N348" t="e">
        <f>A348-#REF!</f>
        <v>#REF!</v>
      </c>
    </row>
    <row r="349" spans="1:14" x14ac:dyDescent="0.25">
      <c r="A349" s="12">
        <v>5397</v>
      </c>
      <c r="B349" s="12">
        <v>16</v>
      </c>
      <c r="C349" s="12">
        <v>12</v>
      </c>
      <c r="D349" s="13">
        <v>1</v>
      </c>
      <c r="E349" s="12" t="s">
        <v>767</v>
      </c>
      <c r="F349" s="25">
        <v>158.64093676701592</v>
      </c>
      <c r="G349" s="14">
        <v>294</v>
      </c>
      <c r="H349" s="30">
        <f t="shared" si="20"/>
        <v>1.8532417041370339</v>
      </c>
      <c r="I349">
        <f t="shared" si="21"/>
        <v>1</v>
      </c>
      <c r="J349">
        <v>0</v>
      </c>
      <c r="K349" s="34">
        <v>0</v>
      </c>
      <c r="L349" s="34">
        <f t="shared" si="23"/>
        <v>88200</v>
      </c>
      <c r="M349" s="34">
        <f t="shared" si="22"/>
        <v>87177.69</v>
      </c>
      <c r="N349" t="e">
        <f>A349-#REF!</f>
        <v>#REF!</v>
      </c>
    </row>
    <row r="350" spans="1:14" x14ac:dyDescent="0.25">
      <c r="A350" s="12">
        <v>5432</v>
      </c>
      <c r="B350" s="12">
        <v>55</v>
      </c>
      <c r="C350" s="12">
        <v>11</v>
      </c>
      <c r="D350" s="13">
        <v>1</v>
      </c>
      <c r="E350" s="12" t="s">
        <v>768</v>
      </c>
      <c r="F350" s="25">
        <v>59.777768676820109</v>
      </c>
      <c r="G350" s="14">
        <v>1590</v>
      </c>
      <c r="H350" s="30">
        <f t="shared" si="20"/>
        <v>26.598517060683644</v>
      </c>
      <c r="I350">
        <f t="shared" si="21"/>
        <v>0</v>
      </c>
      <c r="J350">
        <v>0</v>
      </c>
      <c r="K350" s="34">
        <v>0</v>
      </c>
      <c r="L350" s="34">
        <f t="shared" si="23"/>
        <v>0</v>
      </c>
      <c r="M350" s="34">
        <f t="shared" si="22"/>
        <v>0</v>
      </c>
      <c r="N350" t="e">
        <f>A350-#REF!</f>
        <v>#REF!</v>
      </c>
    </row>
    <row r="351" spans="1:14" x14ac:dyDescent="0.25">
      <c r="A351" s="12">
        <v>5439</v>
      </c>
      <c r="B351" s="12">
        <v>40</v>
      </c>
      <c r="C351" s="12">
        <v>1</v>
      </c>
      <c r="D351" s="13">
        <v>1</v>
      </c>
      <c r="E351" s="12" t="s">
        <v>769</v>
      </c>
      <c r="F351" s="25">
        <v>4.7862971566470582</v>
      </c>
      <c r="G351" s="14">
        <v>3116</v>
      </c>
      <c r="H351" s="30">
        <f t="shared" si="20"/>
        <v>651.025186698364</v>
      </c>
      <c r="I351">
        <f t="shared" si="21"/>
        <v>0</v>
      </c>
      <c r="J351">
        <v>0</v>
      </c>
      <c r="K351" s="34">
        <v>0</v>
      </c>
      <c r="L351" s="34">
        <f t="shared" si="23"/>
        <v>0</v>
      </c>
      <c r="M351" s="34">
        <f t="shared" si="22"/>
        <v>0</v>
      </c>
      <c r="N351" t="e">
        <f>A351-#REF!</f>
        <v>#REF!</v>
      </c>
    </row>
    <row r="352" spans="1:14" x14ac:dyDescent="0.25">
      <c r="A352" s="12">
        <v>5457</v>
      </c>
      <c r="B352" s="12">
        <v>15</v>
      </c>
      <c r="C352" s="12">
        <v>7</v>
      </c>
      <c r="D352" s="13">
        <v>1</v>
      </c>
      <c r="E352" s="12" t="s">
        <v>770</v>
      </c>
      <c r="F352" s="25">
        <v>196.86447677479973</v>
      </c>
      <c r="G352" s="14">
        <v>1089</v>
      </c>
      <c r="H352" s="30">
        <f t="shared" si="20"/>
        <v>5.5317242492953458</v>
      </c>
      <c r="I352">
        <f t="shared" si="21"/>
        <v>0</v>
      </c>
      <c r="J352">
        <v>0</v>
      </c>
      <c r="K352" s="34">
        <v>0</v>
      </c>
      <c r="L352" s="34">
        <f t="shared" si="23"/>
        <v>0</v>
      </c>
      <c r="M352" s="34">
        <f t="shared" si="22"/>
        <v>0</v>
      </c>
      <c r="N352" t="e">
        <f>A352-#REF!</f>
        <v>#REF!</v>
      </c>
    </row>
    <row r="353" spans="1:14" x14ac:dyDescent="0.25">
      <c r="A353" s="12">
        <v>5460</v>
      </c>
      <c r="B353" s="12">
        <v>41</v>
      </c>
      <c r="C353" s="12">
        <v>4</v>
      </c>
      <c r="D353" s="13">
        <v>1</v>
      </c>
      <c r="E353" s="12" t="s">
        <v>771</v>
      </c>
      <c r="F353" s="25">
        <v>283.3227031075665</v>
      </c>
      <c r="G353" s="14">
        <v>3010</v>
      </c>
      <c r="H353" s="30">
        <f t="shared" si="20"/>
        <v>10.623928005011379</v>
      </c>
      <c r="I353">
        <f t="shared" si="21"/>
        <v>0</v>
      </c>
      <c r="J353">
        <v>0</v>
      </c>
      <c r="K353" s="34">
        <v>0</v>
      </c>
      <c r="L353" s="34">
        <f t="shared" si="23"/>
        <v>0</v>
      </c>
      <c r="M353" s="34">
        <f t="shared" si="22"/>
        <v>0</v>
      </c>
      <c r="N353" t="e">
        <f>A353-#REF!</f>
        <v>#REF!</v>
      </c>
    </row>
    <row r="354" spans="1:14" x14ac:dyDescent="0.25">
      <c r="A354" s="12">
        <v>5467</v>
      </c>
      <c r="B354" s="12">
        <v>37</v>
      </c>
      <c r="C354" s="12">
        <v>10</v>
      </c>
      <c r="D354" s="13">
        <v>1</v>
      </c>
      <c r="E354" s="12" t="s">
        <v>772</v>
      </c>
      <c r="F354" s="25">
        <v>80.56465148785631</v>
      </c>
      <c r="G354" s="14">
        <v>788</v>
      </c>
      <c r="H354" s="30">
        <f t="shared" si="20"/>
        <v>9.7809645476934381</v>
      </c>
      <c r="I354">
        <f t="shared" si="21"/>
        <v>0</v>
      </c>
      <c r="J354">
        <v>0</v>
      </c>
      <c r="K354" s="34">
        <v>0</v>
      </c>
      <c r="L354" s="34">
        <f t="shared" si="23"/>
        <v>0</v>
      </c>
      <c r="M354" s="34">
        <f t="shared" si="22"/>
        <v>0</v>
      </c>
      <c r="N354" t="e">
        <f>A354-#REF!</f>
        <v>#REF!</v>
      </c>
    </row>
    <row r="355" spans="1:14" x14ac:dyDescent="0.25">
      <c r="A355" s="12">
        <v>5474</v>
      </c>
      <c r="B355" s="12">
        <v>65</v>
      </c>
      <c r="C355" s="12">
        <v>11</v>
      </c>
      <c r="D355" s="13">
        <v>1</v>
      </c>
      <c r="E355" s="12" t="s">
        <v>773</v>
      </c>
      <c r="F355" s="25">
        <v>522.02247156444741</v>
      </c>
      <c r="G355" s="14">
        <v>1286</v>
      </c>
      <c r="H355" s="30">
        <f t="shared" si="20"/>
        <v>2.4634954816140211</v>
      </c>
      <c r="I355">
        <f t="shared" si="21"/>
        <v>0</v>
      </c>
      <c r="J355">
        <v>0</v>
      </c>
      <c r="K355" s="34">
        <v>0</v>
      </c>
      <c r="L355" s="34">
        <f t="shared" si="23"/>
        <v>0</v>
      </c>
      <c r="M355" s="34">
        <f t="shared" si="22"/>
        <v>0</v>
      </c>
      <c r="N355" t="e">
        <f>A355-#REF!</f>
        <v>#REF!</v>
      </c>
    </row>
    <row r="356" spans="1:14" x14ac:dyDescent="0.25">
      <c r="A356" s="12">
        <v>5523</v>
      </c>
      <c r="B356" s="12">
        <v>56</v>
      </c>
      <c r="C356" s="12">
        <v>3</v>
      </c>
      <c r="D356" s="13">
        <v>1</v>
      </c>
      <c r="E356" s="12" t="s">
        <v>774</v>
      </c>
      <c r="F356" s="25">
        <v>295.8235175937495</v>
      </c>
      <c r="G356" s="14">
        <v>1293</v>
      </c>
      <c r="H356" s="30">
        <f t="shared" si="20"/>
        <v>4.370849249976331</v>
      </c>
      <c r="I356">
        <f t="shared" si="21"/>
        <v>0</v>
      </c>
      <c r="J356">
        <v>0</v>
      </c>
      <c r="K356" s="34">
        <v>0</v>
      </c>
      <c r="L356" s="34">
        <f t="shared" si="23"/>
        <v>0</v>
      </c>
      <c r="M356" s="34">
        <f t="shared" si="22"/>
        <v>0</v>
      </c>
      <c r="N356" t="e">
        <f>A356-#REF!</f>
        <v>#REF!</v>
      </c>
    </row>
    <row r="357" spans="1:14" x14ac:dyDescent="0.25">
      <c r="A357" s="12">
        <v>5586</v>
      </c>
      <c r="B357" s="12">
        <v>47</v>
      </c>
      <c r="C357" s="12">
        <v>11</v>
      </c>
      <c r="D357" s="13">
        <v>1</v>
      </c>
      <c r="E357" s="12" t="s">
        <v>775</v>
      </c>
      <c r="F357" s="25">
        <v>112.35010196935661</v>
      </c>
      <c r="G357" s="14">
        <v>778</v>
      </c>
      <c r="H357" s="30">
        <f t="shared" si="20"/>
        <v>6.9247823220685527</v>
      </c>
      <c r="I357">
        <f t="shared" si="21"/>
        <v>0</v>
      </c>
      <c r="J357">
        <v>0</v>
      </c>
      <c r="K357" s="34">
        <v>0</v>
      </c>
      <c r="L357" s="34">
        <f t="shared" si="23"/>
        <v>0</v>
      </c>
      <c r="M357" s="34">
        <f t="shared" si="22"/>
        <v>0</v>
      </c>
      <c r="N357" t="e">
        <f>A357-#REF!</f>
        <v>#REF!</v>
      </c>
    </row>
    <row r="358" spans="1:14" x14ac:dyDescent="0.25">
      <c r="A358" s="12">
        <v>5593</v>
      </c>
      <c r="B358" s="12">
        <v>9</v>
      </c>
      <c r="C358" s="12">
        <v>10</v>
      </c>
      <c r="D358" s="13">
        <v>1</v>
      </c>
      <c r="E358" s="12" t="s">
        <v>776</v>
      </c>
      <c r="F358" s="25">
        <v>182.03919818368658</v>
      </c>
      <c r="G358" s="14">
        <v>1129</v>
      </c>
      <c r="H358" s="30">
        <f t="shared" si="20"/>
        <v>6.2019609582150705</v>
      </c>
      <c r="I358">
        <f t="shared" si="21"/>
        <v>0</v>
      </c>
      <c r="J358">
        <v>0</v>
      </c>
      <c r="K358" s="34">
        <v>0</v>
      </c>
      <c r="L358" s="34">
        <f t="shared" si="23"/>
        <v>0</v>
      </c>
      <c r="M358" s="34">
        <f t="shared" si="22"/>
        <v>0</v>
      </c>
      <c r="N358" t="e">
        <f>A358-#REF!</f>
        <v>#REF!</v>
      </c>
    </row>
    <row r="359" spans="1:14" x14ac:dyDescent="0.25">
      <c r="A359" s="12">
        <v>5607</v>
      </c>
      <c r="B359" s="12">
        <v>49</v>
      </c>
      <c r="C359" s="12">
        <v>5</v>
      </c>
      <c r="D359" s="13">
        <v>1</v>
      </c>
      <c r="E359" s="12" t="s">
        <v>777</v>
      </c>
      <c r="F359" s="25">
        <v>384.07212493889159</v>
      </c>
      <c r="G359" s="14">
        <v>7454</v>
      </c>
      <c r="H359" s="30">
        <f t="shared" si="20"/>
        <v>19.407813053826754</v>
      </c>
      <c r="I359">
        <f t="shared" si="21"/>
        <v>0</v>
      </c>
      <c r="J359">
        <v>0</v>
      </c>
      <c r="K359" s="34">
        <v>0</v>
      </c>
      <c r="L359" s="34">
        <f t="shared" si="23"/>
        <v>0</v>
      </c>
      <c r="M359" s="34">
        <f t="shared" si="22"/>
        <v>0</v>
      </c>
      <c r="N359" t="e">
        <f>A359-#REF!</f>
        <v>#REF!</v>
      </c>
    </row>
    <row r="360" spans="1:14" x14ac:dyDescent="0.25">
      <c r="A360" s="12">
        <v>5614</v>
      </c>
      <c r="B360" s="12">
        <v>8</v>
      </c>
      <c r="C360" s="12">
        <v>7</v>
      </c>
      <c r="D360" s="13">
        <v>1</v>
      </c>
      <c r="E360" s="12" t="s">
        <v>778</v>
      </c>
      <c r="F360" s="25">
        <v>61.619889127243056</v>
      </c>
      <c r="G360" s="14">
        <v>239</v>
      </c>
      <c r="H360" s="30">
        <f t="shared" si="20"/>
        <v>3.878617819426335</v>
      </c>
      <c r="I360">
        <f t="shared" si="21"/>
        <v>1</v>
      </c>
      <c r="J360">
        <v>0</v>
      </c>
      <c r="K360" s="34">
        <v>0</v>
      </c>
      <c r="L360" s="34">
        <f t="shared" si="23"/>
        <v>71700</v>
      </c>
      <c r="M360" s="34">
        <f t="shared" si="22"/>
        <v>70868.94</v>
      </c>
      <c r="N360" t="e">
        <f>A360-#REF!</f>
        <v>#REF!</v>
      </c>
    </row>
    <row r="361" spans="1:14" x14ac:dyDescent="0.25">
      <c r="A361" s="12">
        <v>5621</v>
      </c>
      <c r="B361" s="12">
        <v>13</v>
      </c>
      <c r="C361" s="12">
        <v>2</v>
      </c>
      <c r="D361" s="13">
        <v>1</v>
      </c>
      <c r="E361" s="12" t="s">
        <v>779</v>
      </c>
      <c r="F361" s="25">
        <v>113.76136933946026</v>
      </c>
      <c r="G361" s="14">
        <v>3204</v>
      </c>
      <c r="H361" s="30">
        <f t="shared" si="20"/>
        <v>28.164217946773892</v>
      </c>
      <c r="I361">
        <f t="shared" si="21"/>
        <v>0</v>
      </c>
      <c r="J361">
        <v>0</v>
      </c>
      <c r="K361" s="34">
        <v>0</v>
      </c>
      <c r="L361" s="34">
        <f t="shared" si="23"/>
        <v>0</v>
      </c>
      <c r="M361" s="34">
        <f t="shared" si="22"/>
        <v>0</v>
      </c>
      <c r="N361" t="e">
        <f>A361-#REF!</f>
        <v>#REF!</v>
      </c>
    </row>
    <row r="362" spans="1:14" x14ac:dyDescent="0.25">
      <c r="A362" s="12">
        <v>5628</v>
      </c>
      <c r="B362" s="12">
        <v>37</v>
      </c>
      <c r="C362" s="12">
        <v>9</v>
      </c>
      <c r="D362" s="13">
        <v>1</v>
      </c>
      <c r="E362" s="12" t="s">
        <v>780</v>
      </c>
      <c r="F362" s="25">
        <v>116.07941605968831</v>
      </c>
      <c r="G362" s="14">
        <v>954</v>
      </c>
      <c r="H362" s="30">
        <f t="shared" si="20"/>
        <v>8.2185113638877283</v>
      </c>
      <c r="I362">
        <f t="shared" si="21"/>
        <v>0</v>
      </c>
      <c r="J362">
        <v>0</v>
      </c>
      <c r="K362" s="34">
        <v>0</v>
      </c>
      <c r="L362" s="34">
        <f t="shared" si="23"/>
        <v>0</v>
      </c>
      <c r="M362" s="34">
        <f t="shared" si="22"/>
        <v>0</v>
      </c>
      <c r="N362" t="e">
        <f>A362-#REF!</f>
        <v>#REF!</v>
      </c>
    </row>
    <row r="363" spans="1:14" x14ac:dyDescent="0.25">
      <c r="A363" s="12">
        <v>5642</v>
      </c>
      <c r="B363" s="12">
        <v>15</v>
      </c>
      <c r="C363" s="12">
        <v>7</v>
      </c>
      <c r="D363" s="13">
        <v>1</v>
      </c>
      <c r="E363" s="12" t="s">
        <v>781</v>
      </c>
      <c r="F363" s="25">
        <v>10.096783645599903</v>
      </c>
      <c r="G363" s="14">
        <v>1130</v>
      </c>
      <c r="H363" s="30">
        <f t="shared" si="20"/>
        <v>111.91682813689337</v>
      </c>
      <c r="I363">
        <f t="shared" si="21"/>
        <v>0</v>
      </c>
      <c r="J363">
        <v>0</v>
      </c>
      <c r="K363" s="34">
        <v>0</v>
      </c>
      <c r="L363" s="34">
        <f t="shared" si="23"/>
        <v>0</v>
      </c>
      <c r="M363" s="34">
        <f t="shared" si="22"/>
        <v>0</v>
      </c>
      <c r="N363" t="e">
        <f>A363-#REF!</f>
        <v>#REF!</v>
      </c>
    </row>
    <row r="364" spans="1:14" x14ac:dyDescent="0.25">
      <c r="A364" s="12">
        <v>5656</v>
      </c>
      <c r="B364" s="12">
        <v>13</v>
      </c>
      <c r="C364" s="12">
        <v>2</v>
      </c>
      <c r="D364" s="13">
        <v>1</v>
      </c>
      <c r="E364" s="12" t="s">
        <v>782</v>
      </c>
      <c r="F364" s="27">
        <v>79.267364130378212</v>
      </c>
      <c r="G364" s="14">
        <v>8267</v>
      </c>
      <c r="H364" s="30">
        <f t="shared" si="20"/>
        <v>104.29260630393256</v>
      </c>
      <c r="I364">
        <f t="shared" si="21"/>
        <v>0</v>
      </c>
      <c r="J364">
        <v>0</v>
      </c>
      <c r="K364" s="34">
        <v>0</v>
      </c>
      <c r="L364" s="34">
        <f t="shared" si="23"/>
        <v>0</v>
      </c>
      <c r="M364" s="34">
        <f t="shared" si="22"/>
        <v>0</v>
      </c>
      <c r="N364" t="e">
        <f>A364-#REF!</f>
        <v>#REF!</v>
      </c>
    </row>
    <row r="365" spans="1:14" x14ac:dyDescent="0.25">
      <c r="A365" s="12">
        <v>5663</v>
      </c>
      <c r="B365" s="12">
        <v>16</v>
      </c>
      <c r="C365" s="12">
        <v>12</v>
      </c>
      <c r="D365" s="13">
        <v>1</v>
      </c>
      <c r="E365" s="12" t="s">
        <v>783</v>
      </c>
      <c r="F365" s="25">
        <v>400.7918883410116</v>
      </c>
      <c r="G365" s="14">
        <v>4809</v>
      </c>
      <c r="H365" s="30">
        <f t="shared" si="20"/>
        <v>11.998745832670867</v>
      </c>
      <c r="I365">
        <f t="shared" si="21"/>
        <v>0</v>
      </c>
      <c r="J365">
        <v>0</v>
      </c>
      <c r="K365" s="34">
        <v>0</v>
      </c>
      <c r="L365" s="34">
        <f t="shared" si="23"/>
        <v>0</v>
      </c>
      <c r="M365" s="34">
        <f t="shared" si="22"/>
        <v>0</v>
      </c>
      <c r="N365" t="e">
        <f>A365-#REF!</f>
        <v>#REF!</v>
      </c>
    </row>
    <row r="366" spans="1:14" x14ac:dyDescent="0.25">
      <c r="A366" s="12">
        <v>5670</v>
      </c>
      <c r="B366" s="12">
        <v>42</v>
      </c>
      <c r="C366" s="12">
        <v>8</v>
      </c>
      <c r="D366" s="13">
        <v>1</v>
      </c>
      <c r="E366" s="12" t="s">
        <v>784</v>
      </c>
      <c r="F366" s="25">
        <v>314.29520955485509</v>
      </c>
      <c r="G366" s="14">
        <v>409</v>
      </c>
      <c r="H366" s="30">
        <f t="shared" si="20"/>
        <v>1.3013243204669835</v>
      </c>
      <c r="I366">
        <f t="shared" si="21"/>
        <v>1</v>
      </c>
      <c r="J366">
        <v>0</v>
      </c>
      <c r="K366" s="34">
        <v>0</v>
      </c>
      <c r="L366" s="34">
        <f t="shared" si="23"/>
        <v>122700</v>
      </c>
      <c r="M366" s="34">
        <f t="shared" si="22"/>
        <v>121277.81</v>
      </c>
      <c r="N366" t="e">
        <f>A366-#REF!</f>
        <v>#REF!</v>
      </c>
    </row>
    <row r="367" spans="1:14" x14ac:dyDescent="0.25">
      <c r="A367" s="12">
        <v>5726</v>
      </c>
      <c r="B367" s="12">
        <v>10</v>
      </c>
      <c r="C367" s="12">
        <v>10</v>
      </c>
      <c r="D367" s="13">
        <v>1</v>
      </c>
      <c r="E367" s="12" t="s">
        <v>785</v>
      </c>
      <c r="F367" s="25">
        <v>158.94825214325704</v>
      </c>
      <c r="G367" s="14">
        <v>588</v>
      </c>
      <c r="H367" s="30">
        <f t="shared" si="20"/>
        <v>3.6993171807265095</v>
      </c>
      <c r="I367">
        <f t="shared" si="21"/>
        <v>1</v>
      </c>
      <c r="J367">
        <v>0</v>
      </c>
      <c r="K367" s="34">
        <v>0</v>
      </c>
      <c r="L367" s="34">
        <f t="shared" si="23"/>
        <v>176400</v>
      </c>
      <c r="M367" s="34">
        <f t="shared" si="22"/>
        <v>174355.38</v>
      </c>
      <c r="N367" t="e">
        <f>A367-#REF!</f>
        <v>#REF!</v>
      </c>
    </row>
    <row r="368" spans="1:14" x14ac:dyDescent="0.25">
      <c r="A368" s="12">
        <v>5733</v>
      </c>
      <c r="B368" s="12">
        <v>43</v>
      </c>
      <c r="C368" s="12">
        <v>9</v>
      </c>
      <c r="D368" s="13">
        <v>1</v>
      </c>
      <c r="E368" s="12" t="s">
        <v>786</v>
      </c>
      <c r="F368" s="25">
        <v>303.7181860164294</v>
      </c>
      <c r="G368" s="14">
        <v>490</v>
      </c>
      <c r="H368" s="30">
        <f t="shared" si="20"/>
        <v>1.6133377010670471</v>
      </c>
      <c r="I368">
        <f t="shared" si="21"/>
        <v>1</v>
      </c>
      <c r="J368">
        <v>0</v>
      </c>
      <c r="K368" s="34">
        <v>0</v>
      </c>
      <c r="L368" s="34">
        <f t="shared" si="23"/>
        <v>147000</v>
      </c>
      <c r="M368" s="34">
        <f t="shared" si="22"/>
        <v>145296.15</v>
      </c>
      <c r="N368" t="e">
        <f>A368-#REF!</f>
        <v>#REF!</v>
      </c>
    </row>
    <row r="369" spans="1:14" x14ac:dyDescent="0.25">
      <c r="A369" s="12">
        <v>5740</v>
      </c>
      <c r="B369" s="12">
        <v>58</v>
      </c>
      <c r="C369" s="12">
        <v>8</v>
      </c>
      <c r="D369" s="13">
        <v>1</v>
      </c>
      <c r="E369" s="12" t="s">
        <v>787</v>
      </c>
      <c r="F369" s="25">
        <v>96.94364579738594</v>
      </c>
      <c r="G369" s="14">
        <v>237</v>
      </c>
      <c r="H369" s="30">
        <f t="shared" si="20"/>
        <v>2.4447192804707849</v>
      </c>
      <c r="I369">
        <f t="shared" si="21"/>
        <v>1</v>
      </c>
      <c r="J369">
        <v>0</v>
      </c>
      <c r="K369" s="34">
        <v>0</v>
      </c>
      <c r="L369" s="34">
        <f t="shared" si="23"/>
        <v>71100</v>
      </c>
      <c r="M369" s="34">
        <f t="shared" si="22"/>
        <v>70275.89</v>
      </c>
      <c r="N369" t="e">
        <f>A369-#REF!</f>
        <v>#REF!</v>
      </c>
    </row>
    <row r="370" spans="1:14" x14ac:dyDescent="0.25">
      <c r="A370" s="12">
        <v>5747</v>
      </c>
      <c r="B370" s="12">
        <v>41</v>
      </c>
      <c r="C370" s="12">
        <v>4</v>
      </c>
      <c r="D370" s="13">
        <v>1</v>
      </c>
      <c r="E370" s="12" t="s">
        <v>788</v>
      </c>
      <c r="F370" s="25">
        <v>468.39860718283251</v>
      </c>
      <c r="G370" s="14">
        <v>3170</v>
      </c>
      <c r="H370" s="30">
        <f t="shared" si="20"/>
        <v>6.7677400218285388</v>
      </c>
      <c r="I370">
        <f t="shared" si="21"/>
        <v>0</v>
      </c>
      <c r="J370">
        <v>0</v>
      </c>
      <c r="K370" s="34">
        <v>0</v>
      </c>
      <c r="L370" s="34">
        <f t="shared" si="23"/>
        <v>0</v>
      </c>
      <c r="M370" s="34">
        <f t="shared" si="22"/>
        <v>0</v>
      </c>
      <c r="N370" t="e">
        <f>A370-#REF!</f>
        <v>#REF!</v>
      </c>
    </row>
    <row r="371" spans="1:14" x14ac:dyDescent="0.25">
      <c r="A371" s="12">
        <v>5754</v>
      </c>
      <c r="B371" s="12">
        <v>35</v>
      </c>
      <c r="C371" s="12">
        <v>9</v>
      </c>
      <c r="D371" s="13">
        <v>1</v>
      </c>
      <c r="E371" s="12" t="s">
        <v>789</v>
      </c>
      <c r="F371" s="25">
        <v>425.05617104883879</v>
      </c>
      <c r="G371" s="14">
        <v>1239</v>
      </c>
      <c r="H371" s="30">
        <f t="shared" si="20"/>
        <v>2.9149088623810133</v>
      </c>
      <c r="I371">
        <f t="shared" si="21"/>
        <v>0</v>
      </c>
      <c r="J371">
        <v>0</v>
      </c>
      <c r="K371" s="34">
        <v>0</v>
      </c>
      <c r="L371" s="34">
        <f t="shared" si="23"/>
        <v>0</v>
      </c>
      <c r="M371" s="34">
        <f t="shared" si="22"/>
        <v>0</v>
      </c>
      <c r="N371" t="e">
        <f>A371-#REF!</f>
        <v>#REF!</v>
      </c>
    </row>
    <row r="372" spans="1:14" x14ac:dyDescent="0.25">
      <c r="A372" s="12">
        <v>5757</v>
      </c>
      <c r="B372" s="12">
        <v>54</v>
      </c>
      <c r="C372" s="12">
        <v>10</v>
      </c>
      <c r="D372" s="13">
        <v>1</v>
      </c>
      <c r="E372" s="12" t="s">
        <v>790</v>
      </c>
      <c r="F372" s="25">
        <v>309.10026375413321</v>
      </c>
      <c r="G372" s="14">
        <v>619</v>
      </c>
      <c r="H372" s="30">
        <f t="shared" si="20"/>
        <v>2.0025864503705813</v>
      </c>
      <c r="I372">
        <f t="shared" si="21"/>
        <v>1</v>
      </c>
      <c r="J372">
        <v>0</v>
      </c>
      <c r="K372" s="34">
        <v>0</v>
      </c>
      <c r="L372" s="34">
        <f t="shared" si="23"/>
        <v>185700</v>
      </c>
      <c r="M372" s="34">
        <f t="shared" si="22"/>
        <v>183547.59</v>
      </c>
      <c r="N372" t="e">
        <f>A372-#REF!</f>
        <v>#REF!</v>
      </c>
    </row>
    <row r="373" spans="1:14" x14ac:dyDescent="0.25">
      <c r="A373" s="12">
        <v>5780</v>
      </c>
      <c r="B373" s="12">
        <v>30</v>
      </c>
      <c r="C373" s="12">
        <v>2</v>
      </c>
      <c r="D373" s="13">
        <v>3</v>
      </c>
      <c r="E373" s="12" t="s">
        <v>364</v>
      </c>
      <c r="F373" s="27">
        <v>10.77</v>
      </c>
      <c r="G373" s="14">
        <v>452</v>
      </c>
      <c r="H373" s="30">
        <f t="shared" si="20"/>
        <v>41.968430826369548</v>
      </c>
      <c r="I373">
        <f t="shared" si="21"/>
        <v>0</v>
      </c>
      <c r="J373">
        <v>0</v>
      </c>
      <c r="K373" s="34">
        <v>0</v>
      </c>
      <c r="L373" s="34">
        <f t="shared" si="23"/>
        <v>0</v>
      </c>
      <c r="M373" s="34">
        <f t="shared" si="22"/>
        <v>0</v>
      </c>
      <c r="N373" t="e">
        <f>A373-#REF!</f>
        <v>#REF!</v>
      </c>
    </row>
    <row r="374" spans="1:14" x14ac:dyDescent="0.25">
      <c r="A374" s="12">
        <v>5810</v>
      </c>
      <c r="B374" s="12">
        <v>3</v>
      </c>
      <c r="C374" s="12">
        <v>11</v>
      </c>
      <c r="D374" s="13">
        <v>1</v>
      </c>
      <c r="E374" s="12" t="s">
        <v>791</v>
      </c>
      <c r="F374" s="25">
        <v>112.97681066486024</v>
      </c>
      <c r="G374" s="14">
        <v>480</v>
      </c>
      <c r="H374" s="30">
        <f t="shared" si="20"/>
        <v>4.2486595007881283</v>
      </c>
      <c r="I374">
        <f t="shared" si="21"/>
        <v>1</v>
      </c>
      <c r="J374">
        <v>0</v>
      </c>
      <c r="K374" s="34">
        <v>0</v>
      </c>
      <c r="L374" s="34">
        <f t="shared" si="23"/>
        <v>144000</v>
      </c>
      <c r="M374" s="34">
        <f t="shared" si="22"/>
        <v>142330.92000000001</v>
      </c>
      <c r="N374" t="e">
        <f>A374-#REF!</f>
        <v>#REF!</v>
      </c>
    </row>
    <row r="375" spans="1:14" x14ac:dyDescent="0.25">
      <c r="A375" s="12">
        <v>5817</v>
      </c>
      <c r="B375" s="12">
        <v>30</v>
      </c>
      <c r="C375" s="12">
        <v>2</v>
      </c>
      <c r="D375" s="13">
        <v>3</v>
      </c>
      <c r="E375" s="12" t="s">
        <v>792</v>
      </c>
      <c r="F375" s="27">
        <v>4.25</v>
      </c>
      <c r="G375" s="14">
        <v>477</v>
      </c>
      <c r="H375" s="30">
        <f t="shared" si="20"/>
        <v>112.23529411764706</v>
      </c>
      <c r="I375">
        <f t="shared" si="21"/>
        <v>0</v>
      </c>
      <c r="J375">
        <v>0</v>
      </c>
      <c r="K375" s="34">
        <v>0</v>
      </c>
      <c r="L375" s="34">
        <f t="shared" si="23"/>
        <v>0</v>
      </c>
      <c r="M375" s="34">
        <f t="shared" si="22"/>
        <v>0</v>
      </c>
      <c r="N375" t="e">
        <f>A375-#REF!</f>
        <v>#REF!</v>
      </c>
    </row>
    <row r="376" spans="1:14" x14ac:dyDescent="0.25">
      <c r="A376" s="12">
        <v>5824</v>
      </c>
      <c r="B376" s="12">
        <v>36</v>
      </c>
      <c r="C376" s="12">
        <v>7</v>
      </c>
      <c r="D376" s="13">
        <v>1</v>
      </c>
      <c r="E376" s="12" t="s">
        <v>793</v>
      </c>
      <c r="F376" s="25">
        <v>27.706450952039159</v>
      </c>
      <c r="G376" s="14">
        <v>1812</v>
      </c>
      <c r="H376" s="30">
        <f t="shared" si="20"/>
        <v>65.399931703148695</v>
      </c>
      <c r="I376">
        <f t="shared" si="21"/>
        <v>0</v>
      </c>
      <c r="J376">
        <v>0</v>
      </c>
      <c r="K376" s="34">
        <v>0</v>
      </c>
      <c r="L376" s="34">
        <f t="shared" si="23"/>
        <v>0</v>
      </c>
      <c r="M376" s="34">
        <f t="shared" si="22"/>
        <v>0</v>
      </c>
      <c r="N376" t="e">
        <f>A376-#REF!</f>
        <v>#REF!</v>
      </c>
    </row>
    <row r="377" spans="1:14" x14ac:dyDescent="0.25">
      <c r="A377" s="12">
        <v>5852</v>
      </c>
      <c r="B377" s="12">
        <v>51</v>
      </c>
      <c r="C377" s="12">
        <v>2</v>
      </c>
      <c r="D377" s="13">
        <v>2</v>
      </c>
      <c r="E377" s="12" t="s">
        <v>794</v>
      </c>
      <c r="F377" s="25">
        <v>85.51</v>
      </c>
      <c r="G377" s="14">
        <v>766</v>
      </c>
      <c r="H377" s="30">
        <f t="shared" si="20"/>
        <v>8.9580166062448825</v>
      </c>
      <c r="I377">
        <f t="shared" si="21"/>
        <v>0</v>
      </c>
      <c r="J377">
        <v>0</v>
      </c>
      <c r="K377" s="34">
        <v>0</v>
      </c>
      <c r="L377" s="34">
        <f t="shared" si="23"/>
        <v>0</v>
      </c>
      <c r="M377" s="34">
        <f t="shared" si="22"/>
        <v>0</v>
      </c>
      <c r="N377" t="e">
        <f>A377-#REF!</f>
        <v>#REF!</v>
      </c>
    </row>
    <row r="378" spans="1:14" x14ac:dyDescent="0.25">
      <c r="A378" s="12">
        <v>5859</v>
      </c>
      <c r="B378" s="12">
        <v>51</v>
      </c>
      <c r="C378" s="12">
        <v>2</v>
      </c>
      <c r="D378" s="13">
        <v>3</v>
      </c>
      <c r="E378" s="12" t="s">
        <v>795</v>
      </c>
      <c r="F378" s="27">
        <v>12.25</v>
      </c>
      <c r="G378" s="14">
        <v>669</v>
      </c>
      <c r="H378" s="30">
        <f t="shared" si="20"/>
        <v>54.612244897959187</v>
      </c>
      <c r="I378">
        <f t="shared" si="21"/>
        <v>0</v>
      </c>
      <c r="J378">
        <v>0</v>
      </c>
      <c r="K378" s="34">
        <v>0</v>
      </c>
      <c r="L378" s="34">
        <f t="shared" si="23"/>
        <v>0</v>
      </c>
      <c r="M378" s="34">
        <f t="shared" si="22"/>
        <v>0</v>
      </c>
      <c r="N378" t="e">
        <f>A378-#REF!</f>
        <v>#REF!</v>
      </c>
    </row>
    <row r="379" spans="1:14" x14ac:dyDescent="0.25">
      <c r="A379" s="12">
        <v>5866</v>
      </c>
      <c r="B379" s="12">
        <v>36</v>
      </c>
      <c r="C379" s="12">
        <v>7</v>
      </c>
      <c r="D379" s="13">
        <v>1</v>
      </c>
      <c r="E379" s="12" t="s">
        <v>796</v>
      </c>
      <c r="F379" s="25">
        <v>116.3766519691211</v>
      </c>
      <c r="G379" s="14">
        <v>998</v>
      </c>
      <c r="H379" s="30">
        <f t="shared" si="20"/>
        <v>8.575603294248447</v>
      </c>
      <c r="I379">
        <f t="shared" si="21"/>
        <v>0</v>
      </c>
      <c r="J379">
        <v>0</v>
      </c>
      <c r="K379" s="34">
        <v>0</v>
      </c>
      <c r="L379" s="34">
        <f t="shared" si="23"/>
        <v>0</v>
      </c>
      <c r="M379" s="34">
        <f t="shared" si="22"/>
        <v>0</v>
      </c>
      <c r="N379" t="e">
        <f>A379-#REF!</f>
        <v>#REF!</v>
      </c>
    </row>
    <row r="380" spans="1:14" x14ac:dyDescent="0.25">
      <c r="A380" s="12">
        <v>5901</v>
      </c>
      <c r="B380" s="12">
        <v>13</v>
      </c>
      <c r="C380" s="12">
        <v>2</v>
      </c>
      <c r="D380" s="13">
        <v>1</v>
      </c>
      <c r="E380" s="12" t="s">
        <v>797</v>
      </c>
      <c r="F380" s="25">
        <v>57.190148054346196</v>
      </c>
      <c r="G380" s="14">
        <v>5314</v>
      </c>
      <c r="H380" s="30">
        <f t="shared" si="20"/>
        <v>92.91810181974445</v>
      </c>
      <c r="I380">
        <f t="shared" si="21"/>
        <v>0</v>
      </c>
      <c r="J380">
        <v>0</v>
      </c>
      <c r="K380" s="34">
        <v>0</v>
      </c>
      <c r="L380" s="34">
        <f t="shared" si="23"/>
        <v>0</v>
      </c>
      <c r="M380" s="34">
        <f t="shared" si="22"/>
        <v>0</v>
      </c>
      <c r="N380" t="e">
        <f>A380-#REF!</f>
        <v>#REF!</v>
      </c>
    </row>
    <row r="381" spans="1:14" x14ac:dyDescent="0.25">
      <c r="A381" s="12">
        <v>5960</v>
      </c>
      <c r="B381" s="12">
        <v>62</v>
      </c>
      <c r="C381" s="12">
        <v>3</v>
      </c>
      <c r="D381" s="13">
        <v>1</v>
      </c>
      <c r="E381" s="12" t="s">
        <v>798</v>
      </c>
      <c r="F381" s="25">
        <v>147.8845197766862</v>
      </c>
      <c r="G381" s="14">
        <v>467</v>
      </c>
      <c r="H381" s="30">
        <f t="shared" si="20"/>
        <v>3.1578694017818485</v>
      </c>
      <c r="I381">
        <f t="shared" si="21"/>
        <v>1</v>
      </c>
      <c r="J381">
        <v>0</v>
      </c>
      <c r="K381" s="34">
        <v>0</v>
      </c>
      <c r="L381" s="34">
        <f t="shared" si="23"/>
        <v>140100</v>
      </c>
      <c r="M381" s="34">
        <f t="shared" si="22"/>
        <v>138476.13</v>
      </c>
      <c r="N381" t="e">
        <f>A381-#REF!</f>
        <v>#REF!</v>
      </c>
    </row>
    <row r="382" spans="1:14" x14ac:dyDescent="0.25">
      <c r="A382" s="12">
        <v>5985</v>
      </c>
      <c r="B382" s="12">
        <v>62</v>
      </c>
      <c r="C382" s="12">
        <v>4</v>
      </c>
      <c r="D382" s="13">
        <v>1</v>
      </c>
      <c r="E382" s="12" t="s">
        <v>799</v>
      </c>
      <c r="F382" s="25">
        <v>191.66565267442166</v>
      </c>
      <c r="G382" s="14">
        <v>1162</v>
      </c>
      <c r="H382" s="30">
        <f t="shared" si="20"/>
        <v>6.0626407694124751</v>
      </c>
      <c r="I382">
        <f t="shared" si="21"/>
        <v>0</v>
      </c>
      <c r="J382">
        <v>0</v>
      </c>
      <c r="K382" s="34">
        <v>0</v>
      </c>
      <c r="L382" s="34">
        <f t="shared" si="23"/>
        <v>0</v>
      </c>
      <c r="M382" s="34">
        <f t="shared" si="22"/>
        <v>0</v>
      </c>
      <c r="N382" t="e">
        <f>A382-#REF!</f>
        <v>#REF!</v>
      </c>
    </row>
    <row r="383" spans="1:14" x14ac:dyDescent="0.25">
      <c r="A383" s="12">
        <v>5992</v>
      </c>
      <c r="B383" s="12">
        <v>21</v>
      </c>
      <c r="C383" s="12">
        <v>8</v>
      </c>
      <c r="D383" s="13">
        <v>1</v>
      </c>
      <c r="E383" s="12" t="s">
        <v>800</v>
      </c>
      <c r="F383" s="25">
        <v>327.45249680952963</v>
      </c>
      <c r="G383" s="14">
        <v>403</v>
      </c>
      <c r="H383" s="30">
        <f t="shared" si="20"/>
        <v>1.2307128634734898</v>
      </c>
      <c r="I383">
        <f t="shared" si="21"/>
        <v>1</v>
      </c>
      <c r="J383">
        <v>0</v>
      </c>
      <c r="K383" s="34">
        <v>0</v>
      </c>
      <c r="L383" s="34">
        <f t="shared" si="23"/>
        <v>120900</v>
      </c>
      <c r="M383" s="34">
        <f t="shared" si="22"/>
        <v>119498.67</v>
      </c>
      <c r="N383" t="e">
        <f>A383-#REF!</f>
        <v>#REF!</v>
      </c>
    </row>
    <row r="384" spans="1:14" x14ac:dyDescent="0.25">
      <c r="A384" s="12">
        <v>6013</v>
      </c>
      <c r="B384" s="12">
        <v>64</v>
      </c>
      <c r="C384" s="12">
        <v>2</v>
      </c>
      <c r="D384" s="13">
        <v>2</v>
      </c>
      <c r="E384" s="12" t="s">
        <v>801</v>
      </c>
      <c r="F384" s="26">
        <v>75.741878698206321</v>
      </c>
      <c r="G384" s="14">
        <v>495</v>
      </c>
      <c r="H384" s="30">
        <f t="shared" si="20"/>
        <v>6.5353541331121265</v>
      </c>
      <c r="I384">
        <f t="shared" si="21"/>
        <v>1</v>
      </c>
      <c r="J384">
        <v>0</v>
      </c>
      <c r="K384" s="34">
        <v>0</v>
      </c>
      <c r="L384" s="34">
        <f t="shared" si="23"/>
        <v>148500</v>
      </c>
      <c r="M384" s="34">
        <f t="shared" si="22"/>
        <v>146778.76</v>
      </c>
      <c r="N384" t="e">
        <f>A384-#REF!</f>
        <v>#REF!</v>
      </c>
    </row>
    <row r="385" spans="1:14" x14ac:dyDescent="0.25">
      <c r="A385" s="12">
        <v>6022</v>
      </c>
      <c r="B385" s="12">
        <v>64</v>
      </c>
      <c r="C385" s="12">
        <v>2</v>
      </c>
      <c r="D385" s="13">
        <v>3</v>
      </c>
      <c r="E385" s="12" t="s">
        <v>802</v>
      </c>
      <c r="F385" s="27">
        <v>27.35</v>
      </c>
      <c r="G385" s="14">
        <v>501</v>
      </c>
      <c r="H385" s="30">
        <f t="shared" si="20"/>
        <v>18.318098720292504</v>
      </c>
      <c r="I385">
        <f t="shared" si="21"/>
        <v>0</v>
      </c>
      <c r="J385">
        <v>0</v>
      </c>
      <c r="K385" s="34">
        <v>0</v>
      </c>
      <c r="L385" s="34">
        <f t="shared" si="23"/>
        <v>0</v>
      </c>
      <c r="M385" s="34">
        <f t="shared" si="22"/>
        <v>0</v>
      </c>
      <c r="N385" t="e">
        <f>A385-#REF!</f>
        <v>#REF!</v>
      </c>
    </row>
    <row r="386" spans="1:14" x14ac:dyDescent="0.25">
      <c r="A386" s="12">
        <v>6027</v>
      </c>
      <c r="B386" s="12">
        <v>4</v>
      </c>
      <c r="C386" s="12">
        <v>12</v>
      </c>
      <c r="D386" s="13">
        <v>1</v>
      </c>
      <c r="E386" s="12" t="s">
        <v>803</v>
      </c>
      <c r="F386" s="26">
        <v>186.17550918939392</v>
      </c>
      <c r="G386" s="14">
        <v>524</v>
      </c>
      <c r="H386" s="30">
        <f t="shared" si="20"/>
        <v>2.8145484993245895</v>
      </c>
      <c r="I386">
        <f t="shared" si="21"/>
        <v>1</v>
      </c>
      <c r="J386">
        <v>0</v>
      </c>
      <c r="K386" s="34">
        <v>0</v>
      </c>
      <c r="L386" s="34">
        <f t="shared" si="23"/>
        <v>157200</v>
      </c>
      <c r="M386" s="34">
        <f t="shared" si="22"/>
        <v>155377.92000000001</v>
      </c>
      <c r="N386" t="e">
        <f>A386-#REF!</f>
        <v>#REF!</v>
      </c>
    </row>
    <row r="387" spans="1:14" x14ac:dyDescent="0.25">
      <c r="A387" s="12">
        <v>6069</v>
      </c>
      <c r="B387" s="12">
        <v>15</v>
      </c>
      <c r="C387" s="12">
        <v>7</v>
      </c>
      <c r="D387" s="13">
        <v>1</v>
      </c>
      <c r="E387" s="12" t="s">
        <v>804</v>
      </c>
      <c r="F387" s="26">
        <v>25.580102436613608</v>
      </c>
      <c r="G387" s="14">
        <v>77</v>
      </c>
      <c r="H387" s="30">
        <f t="shared" si="20"/>
        <v>3.0101521364428732</v>
      </c>
      <c r="I387">
        <f t="shared" si="21"/>
        <v>1</v>
      </c>
      <c r="J387">
        <v>0</v>
      </c>
      <c r="K387" s="34">
        <v>0</v>
      </c>
      <c r="L387" s="34">
        <f t="shared" si="23"/>
        <v>23100</v>
      </c>
      <c r="M387" s="34">
        <f t="shared" si="22"/>
        <v>22832.25</v>
      </c>
      <c r="N387" t="e">
        <f>A387-#REF!</f>
        <v>#REF!</v>
      </c>
    </row>
    <row r="388" spans="1:14" x14ac:dyDescent="0.25">
      <c r="A388" s="12">
        <v>6083</v>
      </c>
      <c r="B388" s="12">
        <v>51</v>
      </c>
      <c r="C388" s="12">
        <v>2</v>
      </c>
      <c r="D388" s="13">
        <v>2</v>
      </c>
      <c r="E388" s="12" t="s">
        <v>805</v>
      </c>
      <c r="F388" s="25">
        <v>86.903138776063827</v>
      </c>
      <c r="G388" s="14">
        <v>1108</v>
      </c>
      <c r="H388" s="30">
        <f t="shared" si="20"/>
        <v>12.749827170859128</v>
      </c>
      <c r="I388">
        <f t="shared" si="21"/>
        <v>0</v>
      </c>
      <c r="J388">
        <v>0</v>
      </c>
      <c r="K388" s="34">
        <v>0</v>
      </c>
      <c r="L388" s="34">
        <f t="shared" si="23"/>
        <v>0</v>
      </c>
      <c r="M388" s="34">
        <f t="shared" si="22"/>
        <v>0</v>
      </c>
      <c r="N388" t="e">
        <f>A388-#REF!</f>
        <v>#REF!</v>
      </c>
    </row>
    <row r="389" spans="1:14" x14ac:dyDescent="0.25">
      <c r="A389" s="12">
        <v>6104</v>
      </c>
      <c r="B389" s="12">
        <v>51</v>
      </c>
      <c r="C389" s="12">
        <v>2</v>
      </c>
      <c r="D389" s="13">
        <v>3</v>
      </c>
      <c r="E389" s="12" t="s">
        <v>806</v>
      </c>
      <c r="F389" s="26">
        <v>5.9</v>
      </c>
      <c r="G389" s="14">
        <v>162</v>
      </c>
      <c r="H389" s="30">
        <f t="shared" si="20"/>
        <v>27.457627118644066</v>
      </c>
      <c r="I389">
        <f t="shared" si="21"/>
        <v>0</v>
      </c>
      <c r="J389">
        <v>0</v>
      </c>
      <c r="K389" s="34">
        <v>0</v>
      </c>
      <c r="L389" s="34">
        <f t="shared" si="23"/>
        <v>0</v>
      </c>
      <c r="M389" s="34">
        <f t="shared" si="22"/>
        <v>0</v>
      </c>
      <c r="N389" t="e">
        <f>A389-#REF!</f>
        <v>#REF!</v>
      </c>
    </row>
    <row r="390" spans="1:14" x14ac:dyDescent="0.25">
      <c r="A390" s="12">
        <v>6113</v>
      </c>
      <c r="B390" s="12">
        <v>51</v>
      </c>
      <c r="C390" s="12">
        <v>2</v>
      </c>
      <c r="D390" s="13">
        <v>3</v>
      </c>
      <c r="E390" s="12" t="s">
        <v>807</v>
      </c>
      <c r="F390" s="27">
        <v>50</v>
      </c>
      <c r="G390" s="14">
        <v>1403</v>
      </c>
      <c r="H390" s="30">
        <f t="shared" si="20"/>
        <v>28.06</v>
      </c>
      <c r="I390">
        <f t="shared" si="21"/>
        <v>0</v>
      </c>
      <c r="J390">
        <v>0</v>
      </c>
      <c r="K390" s="34">
        <v>0</v>
      </c>
      <c r="L390" s="34">
        <f t="shared" si="23"/>
        <v>0</v>
      </c>
      <c r="M390" s="34">
        <f t="shared" si="22"/>
        <v>0</v>
      </c>
      <c r="N390" t="e">
        <f>A390-#REF!</f>
        <v>#REF!</v>
      </c>
    </row>
    <row r="391" spans="1:14" x14ac:dyDescent="0.25">
      <c r="A391" s="12">
        <v>6118</v>
      </c>
      <c r="B391" s="12">
        <v>28</v>
      </c>
      <c r="C391" s="12">
        <v>2</v>
      </c>
      <c r="D391" s="13">
        <v>1</v>
      </c>
      <c r="E391" s="12" t="s">
        <v>808</v>
      </c>
      <c r="F391" s="25">
        <v>86.097400337688825</v>
      </c>
      <c r="G391" s="14">
        <v>865</v>
      </c>
      <c r="H391" s="30">
        <f t="shared" ref="H391:H428" si="24">G391/F391</f>
        <v>10.046760954538941</v>
      </c>
      <c r="I391">
        <f t="shared" ref="I391:I428" si="25">IF(AND(G391&lt;=745,H391&lt;10),1,0)</f>
        <v>0</v>
      </c>
      <c r="J391">
        <v>0</v>
      </c>
      <c r="K391" s="34">
        <v>0</v>
      </c>
      <c r="L391" s="34">
        <f t="shared" si="23"/>
        <v>0</v>
      </c>
      <c r="M391" s="34">
        <f t="shared" ref="M391:M428" si="26">ROUND(L391*$M$4,2)</f>
        <v>0</v>
      </c>
      <c r="N391" t="e">
        <f>A391-#REF!</f>
        <v>#REF!</v>
      </c>
    </row>
    <row r="392" spans="1:14" x14ac:dyDescent="0.25">
      <c r="A392" s="12">
        <v>6125</v>
      </c>
      <c r="B392" s="12">
        <v>28</v>
      </c>
      <c r="C392" s="12">
        <v>2</v>
      </c>
      <c r="D392" s="13">
        <v>1</v>
      </c>
      <c r="E392" s="12" t="s">
        <v>809</v>
      </c>
      <c r="F392" s="25">
        <v>160.12754600722857</v>
      </c>
      <c r="G392" s="14">
        <v>3923</v>
      </c>
      <c r="H392" s="30">
        <f t="shared" si="24"/>
        <v>24.499220139318851</v>
      </c>
      <c r="I392">
        <f t="shared" si="25"/>
        <v>0</v>
      </c>
      <c r="J392">
        <v>0</v>
      </c>
      <c r="K392" s="34">
        <v>0</v>
      </c>
      <c r="L392" s="34">
        <f t="shared" ref="L392:L428" si="27">G392*$L$3*I392</f>
        <v>0</v>
      </c>
      <c r="M392" s="34">
        <f t="shared" si="26"/>
        <v>0</v>
      </c>
      <c r="N392" t="e">
        <f>A392-#REF!</f>
        <v>#REF!</v>
      </c>
    </row>
    <row r="393" spans="1:14" x14ac:dyDescent="0.25">
      <c r="A393" s="12">
        <v>6174</v>
      </c>
      <c r="B393" s="12">
        <v>67</v>
      </c>
      <c r="C393" s="12">
        <v>1</v>
      </c>
      <c r="D393" s="13">
        <v>1</v>
      </c>
      <c r="E393" s="12" t="s">
        <v>810</v>
      </c>
      <c r="F393" s="25">
        <v>70.751277224083665</v>
      </c>
      <c r="G393" s="14">
        <v>12942</v>
      </c>
      <c r="H393" s="30">
        <f t="shared" si="24"/>
        <v>182.92249281960036</v>
      </c>
      <c r="I393">
        <f t="shared" si="25"/>
        <v>0</v>
      </c>
      <c r="J393">
        <v>0</v>
      </c>
      <c r="K393" s="34">
        <v>0</v>
      </c>
      <c r="L393" s="34">
        <f t="shared" si="27"/>
        <v>0</v>
      </c>
      <c r="M393" s="34">
        <f t="shared" si="26"/>
        <v>0</v>
      </c>
      <c r="N393" t="e">
        <f>A393-#REF!</f>
        <v>#REF!</v>
      </c>
    </row>
    <row r="394" spans="1:14" x14ac:dyDescent="0.25">
      <c r="A394" s="12">
        <v>6181</v>
      </c>
      <c r="B394" s="12">
        <v>13</v>
      </c>
      <c r="C394" s="12">
        <v>2</v>
      </c>
      <c r="D394" s="13">
        <v>1</v>
      </c>
      <c r="E394" s="12" t="s">
        <v>811</v>
      </c>
      <c r="F394" s="25">
        <v>56.31692780871186</v>
      </c>
      <c r="G394" s="14">
        <v>4133</v>
      </c>
      <c r="H394" s="30">
        <f t="shared" si="24"/>
        <v>73.38823619850676</v>
      </c>
      <c r="I394">
        <f t="shared" si="25"/>
        <v>0</v>
      </c>
      <c r="J394">
        <v>0</v>
      </c>
      <c r="K394" s="34">
        <v>0</v>
      </c>
      <c r="L394" s="34">
        <f t="shared" si="27"/>
        <v>0</v>
      </c>
      <c r="M394" s="34">
        <f t="shared" si="26"/>
        <v>0</v>
      </c>
      <c r="N394" t="e">
        <f>A394-#REF!</f>
        <v>#REF!</v>
      </c>
    </row>
    <row r="395" spans="1:14" x14ac:dyDescent="0.25">
      <c r="A395" s="12">
        <v>6195</v>
      </c>
      <c r="B395" s="12">
        <v>68</v>
      </c>
      <c r="C395" s="12">
        <v>5</v>
      </c>
      <c r="D395" s="13">
        <v>1</v>
      </c>
      <c r="E395" s="12" t="s">
        <v>812</v>
      </c>
      <c r="F395" s="25">
        <v>158.52977127672793</v>
      </c>
      <c r="G395" s="14">
        <v>2157</v>
      </c>
      <c r="H395" s="30">
        <f t="shared" si="24"/>
        <v>13.606277121505229</v>
      </c>
      <c r="I395">
        <f t="shared" si="25"/>
        <v>0</v>
      </c>
      <c r="J395">
        <v>0</v>
      </c>
      <c r="K395" s="34">
        <v>0</v>
      </c>
      <c r="L395" s="34">
        <f t="shared" si="27"/>
        <v>0</v>
      </c>
      <c r="M395" s="34">
        <f t="shared" si="26"/>
        <v>0</v>
      </c>
      <c r="N395" t="e">
        <f>A395-#REF!</f>
        <v>#REF!</v>
      </c>
    </row>
    <row r="396" spans="1:14" x14ac:dyDescent="0.25">
      <c r="A396" s="12">
        <v>6216</v>
      </c>
      <c r="B396" s="12">
        <v>20</v>
      </c>
      <c r="C396" s="12">
        <v>6</v>
      </c>
      <c r="D396" s="13">
        <v>1</v>
      </c>
      <c r="E396" s="12" t="s">
        <v>813</v>
      </c>
      <c r="F396" s="25">
        <v>175.82847172969915</v>
      </c>
      <c r="G396" s="14">
        <v>2084</v>
      </c>
      <c r="H396" s="30">
        <f t="shared" si="24"/>
        <v>11.852460409277345</v>
      </c>
      <c r="I396">
        <f t="shared" si="25"/>
        <v>0</v>
      </c>
      <c r="J396">
        <v>0</v>
      </c>
      <c r="K396" s="34">
        <v>0</v>
      </c>
      <c r="L396" s="34">
        <f t="shared" si="27"/>
        <v>0</v>
      </c>
      <c r="M396" s="34">
        <f t="shared" si="26"/>
        <v>0</v>
      </c>
      <c r="N396" t="e">
        <f>A396-#REF!</f>
        <v>#REF!</v>
      </c>
    </row>
    <row r="397" spans="1:14" x14ac:dyDescent="0.25">
      <c r="A397" s="12">
        <v>6223</v>
      </c>
      <c r="B397" s="12">
        <v>37</v>
      </c>
      <c r="C397" s="12">
        <v>9</v>
      </c>
      <c r="D397" s="13">
        <v>1</v>
      </c>
      <c r="E397" s="12" t="s">
        <v>814</v>
      </c>
      <c r="F397" s="25">
        <v>258.65971830604235</v>
      </c>
      <c r="G397" s="14">
        <v>8633</v>
      </c>
      <c r="H397" s="30">
        <f t="shared" si="24"/>
        <v>33.375896550639411</v>
      </c>
      <c r="I397">
        <f t="shared" si="25"/>
        <v>0</v>
      </c>
      <c r="J397">
        <v>0</v>
      </c>
      <c r="K397" s="34">
        <v>0</v>
      </c>
      <c r="L397" s="34">
        <f t="shared" si="27"/>
        <v>0</v>
      </c>
      <c r="M397" s="34">
        <f t="shared" si="26"/>
        <v>0</v>
      </c>
      <c r="N397" t="e">
        <f>A397-#REF!</f>
        <v>#REF!</v>
      </c>
    </row>
    <row r="398" spans="1:14" x14ac:dyDescent="0.25">
      <c r="A398" s="12">
        <v>6230</v>
      </c>
      <c r="B398" s="12">
        <v>38</v>
      </c>
      <c r="C398" s="12">
        <v>8</v>
      </c>
      <c r="D398" s="13">
        <v>1</v>
      </c>
      <c r="E398" s="12" t="s">
        <v>815</v>
      </c>
      <c r="F398" s="25">
        <v>420.65554386096386</v>
      </c>
      <c r="G398" s="14">
        <v>469</v>
      </c>
      <c r="H398" s="30">
        <f t="shared" si="24"/>
        <v>1.1149264685669162</v>
      </c>
      <c r="I398">
        <f t="shared" si="25"/>
        <v>1</v>
      </c>
      <c r="J398">
        <v>0</v>
      </c>
      <c r="K398" s="34">
        <v>0</v>
      </c>
      <c r="L398" s="34">
        <f t="shared" si="27"/>
        <v>140700</v>
      </c>
      <c r="M398" s="34">
        <f t="shared" si="26"/>
        <v>139069.17000000001</v>
      </c>
      <c r="N398" t="e">
        <f>A398-#REF!</f>
        <v>#REF!</v>
      </c>
    </row>
    <row r="399" spans="1:14" x14ac:dyDescent="0.25">
      <c r="A399" s="12">
        <v>6237</v>
      </c>
      <c r="B399" s="12">
        <v>69</v>
      </c>
      <c r="C399" s="12">
        <v>5</v>
      </c>
      <c r="D399" s="13">
        <v>1</v>
      </c>
      <c r="E399" s="12" t="s">
        <v>816</v>
      </c>
      <c r="F399" s="25">
        <v>176.9492364334352</v>
      </c>
      <c r="G399" s="14">
        <v>1408</v>
      </c>
      <c r="H399" s="30">
        <f t="shared" si="24"/>
        <v>7.9570843501755473</v>
      </c>
      <c r="I399">
        <f t="shared" si="25"/>
        <v>0</v>
      </c>
      <c r="J399">
        <v>0</v>
      </c>
      <c r="K399" s="34">
        <v>0</v>
      </c>
      <c r="L399" s="34">
        <f t="shared" si="27"/>
        <v>0</v>
      </c>
      <c r="M399" s="34">
        <f t="shared" si="26"/>
        <v>0</v>
      </c>
      <c r="N399" t="e">
        <f>A399-#REF!</f>
        <v>#REF!</v>
      </c>
    </row>
    <row r="400" spans="1:14" x14ac:dyDescent="0.25">
      <c r="A400" s="12">
        <v>6244</v>
      </c>
      <c r="B400" s="12">
        <v>40</v>
      </c>
      <c r="C400" s="12">
        <v>1</v>
      </c>
      <c r="D400" s="13">
        <v>1</v>
      </c>
      <c r="E400" s="12" t="s">
        <v>817</v>
      </c>
      <c r="F400" s="25">
        <v>13.24243760724374</v>
      </c>
      <c r="G400" s="14">
        <v>6189</v>
      </c>
      <c r="H400" s="30">
        <f t="shared" si="24"/>
        <v>467.36108438332815</v>
      </c>
      <c r="I400">
        <f t="shared" si="25"/>
        <v>0</v>
      </c>
      <c r="J400">
        <v>0</v>
      </c>
      <c r="K400" s="34">
        <v>0</v>
      </c>
      <c r="L400" s="34">
        <f t="shared" si="27"/>
        <v>0</v>
      </c>
      <c r="M400" s="34">
        <f t="shared" si="26"/>
        <v>0</v>
      </c>
      <c r="N400" t="e">
        <f>A400-#REF!</f>
        <v>#REF!</v>
      </c>
    </row>
    <row r="401" spans="1:14" x14ac:dyDescent="0.25">
      <c r="A401" s="12">
        <v>6251</v>
      </c>
      <c r="B401" s="12">
        <v>12</v>
      </c>
      <c r="C401" s="12">
        <v>3</v>
      </c>
      <c r="D401" s="13">
        <v>1</v>
      </c>
      <c r="E401" s="12" t="s">
        <v>818</v>
      </c>
      <c r="F401" s="25">
        <v>95.322669411977984</v>
      </c>
      <c r="G401" s="14">
        <v>304</v>
      </c>
      <c r="H401" s="30">
        <f t="shared" si="24"/>
        <v>3.1891679269506503</v>
      </c>
      <c r="I401">
        <f t="shared" si="25"/>
        <v>1</v>
      </c>
      <c r="J401">
        <v>0</v>
      </c>
      <c r="K401" s="34">
        <v>0</v>
      </c>
      <c r="L401" s="34">
        <f t="shared" si="27"/>
        <v>91200</v>
      </c>
      <c r="M401" s="34">
        <f t="shared" si="26"/>
        <v>90142.92</v>
      </c>
      <c r="N401" t="e">
        <f>A401-#REF!</f>
        <v>#REF!</v>
      </c>
    </row>
    <row r="402" spans="1:14" x14ac:dyDescent="0.25">
      <c r="A402" s="12">
        <v>6293</v>
      </c>
      <c r="B402" s="12">
        <v>7</v>
      </c>
      <c r="C402" s="12">
        <v>11</v>
      </c>
      <c r="D402" s="13">
        <v>1</v>
      </c>
      <c r="E402" s="12" t="s">
        <v>819</v>
      </c>
      <c r="F402" s="25">
        <v>489.2260118562055</v>
      </c>
      <c r="G402" s="14">
        <v>680</v>
      </c>
      <c r="H402" s="30">
        <f t="shared" si="24"/>
        <v>1.3899506230667622</v>
      </c>
      <c r="I402">
        <f t="shared" si="25"/>
        <v>1</v>
      </c>
      <c r="J402">
        <v>0</v>
      </c>
      <c r="K402" s="34">
        <v>0</v>
      </c>
      <c r="L402" s="34">
        <f t="shared" si="27"/>
        <v>204000</v>
      </c>
      <c r="M402" s="34">
        <f t="shared" si="26"/>
        <v>201635.47</v>
      </c>
      <c r="N402" t="e">
        <f>A402-#REF!</f>
        <v>#REF!</v>
      </c>
    </row>
    <row r="403" spans="1:14" x14ac:dyDescent="0.25">
      <c r="A403" s="12">
        <v>6300</v>
      </c>
      <c r="B403" s="12">
        <v>40</v>
      </c>
      <c r="C403" s="12">
        <v>1</v>
      </c>
      <c r="D403" s="13">
        <v>1</v>
      </c>
      <c r="E403" s="12" t="s">
        <v>820</v>
      </c>
      <c r="F403" s="25">
        <v>13.801117961345767</v>
      </c>
      <c r="G403" s="14">
        <v>8633</v>
      </c>
      <c r="H403" s="30">
        <f t="shared" si="24"/>
        <v>625.52903497958243</v>
      </c>
      <c r="I403">
        <f t="shared" si="25"/>
        <v>0</v>
      </c>
      <c r="J403">
        <v>0</v>
      </c>
      <c r="K403" s="34">
        <v>0</v>
      </c>
      <c r="L403" s="34">
        <f t="shared" si="27"/>
        <v>0</v>
      </c>
      <c r="M403" s="34">
        <f t="shared" si="26"/>
        <v>0</v>
      </c>
      <c r="N403" t="e">
        <f>A403-#REF!</f>
        <v>#REF!</v>
      </c>
    </row>
    <row r="404" spans="1:14" x14ac:dyDescent="0.25">
      <c r="A404" s="12">
        <v>6307</v>
      </c>
      <c r="B404" s="12">
        <v>66</v>
      </c>
      <c r="C404" s="12">
        <v>6</v>
      </c>
      <c r="D404" s="13">
        <v>1</v>
      </c>
      <c r="E404" s="12" t="s">
        <v>821</v>
      </c>
      <c r="F404" s="25">
        <v>100.84508364431419</v>
      </c>
      <c r="G404" s="14">
        <v>6993</v>
      </c>
      <c r="H404" s="30">
        <f t="shared" si="24"/>
        <v>69.343985321730429</v>
      </c>
      <c r="I404">
        <f t="shared" si="25"/>
        <v>0</v>
      </c>
      <c r="J404">
        <v>0</v>
      </c>
      <c r="K404" s="34">
        <v>0</v>
      </c>
      <c r="L404" s="34">
        <f t="shared" si="27"/>
        <v>0</v>
      </c>
      <c r="M404" s="34">
        <f t="shared" si="26"/>
        <v>0</v>
      </c>
      <c r="N404" t="e">
        <f>A404-#REF!</f>
        <v>#REF!</v>
      </c>
    </row>
    <row r="405" spans="1:14" x14ac:dyDescent="0.25">
      <c r="A405" s="12">
        <v>6321</v>
      </c>
      <c r="B405" s="12">
        <v>62</v>
      </c>
      <c r="C405" s="12">
        <v>4</v>
      </c>
      <c r="D405" s="13">
        <v>1</v>
      </c>
      <c r="E405" s="12" t="s">
        <v>822</v>
      </c>
      <c r="F405" s="25">
        <v>168.64452900396452</v>
      </c>
      <c r="G405" s="14">
        <v>1207</v>
      </c>
      <c r="H405" s="30">
        <f t="shared" si="24"/>
        <v>7.1570658540107495</v>
      </c>
      <c r="I405">
        <f t="shared" si="25"/>
        <v>0</v>
      </c>
      <c r="J405">
        <v>0</v>
      </c>
      <c r="K405" s="34">
        <v>0</v>
      </c>
      <c r="L405" s="34">
        <f t="shared" si="27"/>
        <v>0</v>
      </c>
      <c r="M405" s="34">
        <f t="shared" si="26"/>
        <v>0</v>
      </c>
      <c r="N405" t="e">
        <f>A405-#REF!</f>
        <v>#REF!</v>
      </c>
    </row>
    <row r="406" spans="1:14" x14ac:dyDescent="0.25">
      <c r="A406" s="12">
        <v>6328</v>
      </c>
      <c r="B406" s="12">
        <v>5</v>
      </c>
      <c r="C406" s="12">
        <v>7</v>
      </c>
      <c r="D406" s="13">
        <v>1</v>
      </c>
      <c r="E406" s="12" t="s">
        <v>823</v>
      </c>
      <c r="F406" s="25">
        <v>47.437624214977056</v>
      </c>
      <c r="G406" s="14">
        <v>3633</v>
      </c>
      <c r="H406" s="30">
        <f t="shared" si="24"/>
        <v>76.584779700096902</v>
      </c>
      <c r="I406">
        <f t="shared" si="25"/>
        <v>0</v>
      </c>
      <c r="J406">
        <v>0</v>
      </c>
      <c r="K406" s="34">
        <v>0</v>
      </c>
      <c r="L406" s="34">
        <f t="shared" si="27"/>
        <v>0</v>
      </c>
      <c r="M406" s="34">
        <f t="shared" si="26"/>
        <v>0</v>
      </c>
      <c r="N406" t="e">
        <f>A406-#REF!</f>
        <v>#REF!</v>
      </c>
    </row>
    <row r="407" spans="1:14" x14ac:dyDescent="0.25">
      <c r="A407" s="12">
        <v>6335</v>
      </c>
      <c r="B407" s="12">
        <v>39</v>
      </c>
      <c r="C407" s="12">
        <v>5</v>
      </c>
      <c r="D407" s="13">
        <v>1</v>
      </c>
      <c r="E407" s="12" t="s">
        <v>824</v>
      </c>
      <c r="F407" s="25">
        <v>288.50252837489211</v>
      </c>
      <c r="G407" s="14">
        <v>1166</v>
      </c>
      <c r="H407" s="30">
        <f t="shared" si="24"/>
        <v>4.0415590343972703</v>
      </c>
      <c r="I407">
        <f t="shared" si="25"/>
        <v>0</v>
      </c>
      <c r="J407">
        <v>0</v>
      </c>
      <c r="K407" s="34">
        <v>0</v>
      </c>
      <c r="L407" s="34">
        <f t="shared" si="27"/>
        <v>0</v>
      </c>
      <c r="M407" s="34">
        <f t="shared" si="26"/>
        <v>0</v>
      </c>
      <c r="N407" t="e">
        <f>A407-#REF!</f>
        <v>#REF!</v>
      </c>
    </row>
    <row r="408" spans="1:14" x14ac:dyDescent="0.25">
      <c r="A408" s="12">
        <v>6354</v>
      </c>
      <c r="B408" s="12">
        <v>56</v>
      </c>
      <c r="C408" s="12">
        <v>3</v>
      </c>
      <c r="D408" s="13">
        <v>1</v>
      </c>
      <c r="E408" s="12" t="s">
        <v>825</v>
      </c>
      <c r="F408" s="25">
        <v>99.65135500010426</v>
      </c>
      <c r="G408" s="14">
        <v>316</v>
      </c>
      <c r="H408" s="30">
        <f t="shared" si="24"/>
        <v>3.1710557272369191</v>
      </c>
      <c r="I408">
        <f t="shared" si="25"/>
        <v>1</v>
      </c>
      <c r="J408">
        <v>0</v>
      </c>
      <c r="K408" s="34">
        <v>0</v>
      </c>
      <c r="L408" s="34">
        <f t="shared" si="27"/>
        <v>94800</v>
      </c>
      <c r="M408" s="34">
        <f t="shared" si="26"/>
        <v>93701.19</v>
      </c>
      <c r="N408" t="e">
        <f>A408-#REF!</f>
        <v>#REF!</v>
      </c>
    </row>
    <row r="409" spans="1:14" x14ac:dyDescent="0.25">
      <c r="A409" s="12">
        <v>6370</v>
      </c>
      <c r="B409" s="12">
        <v>32</v>
      </c>
      <c r="C409" s="12">
        <v>4</v>
      </c>
      <c r="D409" s="13">
        <v>1</v>
      </c>
      <c r="E409" s="12" t="s">
        <v>826</v>
      </c>
      <c r="F409" s="25">
        <v>95.70268995797278</v>
      </c>
      <c r="G409" s="14">
        <v>1755</v>
      </c>
      <c r="H409" s="30">
        <f t="shared" si="24"/>
        <v>18.338042543743512</v>
      </c>
      <c r="I409">
        <f t="shared" si="25"/>
        <v>0</v>
      </c>
      <c r="J409">
        <v>0</v>
      </c>
      <c r="K409" s="34">
        <v>0</v>
      </c>
      <c r="L409" s="34">
        <f t="shared" si="27"/>
        <v>0</v>
      </c>
      <c r="M409" s="34">
        <f t="shared" si="26"/>
        <v>0</v>
      </c>
      <c r="N409" t="e">
        <f>A409-#REF!</f>
        <v>#REF!</v>
      </c>
    </row>
    <row r="410" spans="1:14" x14ac:dyDescent="0.25">
      <c r="A410" s="12">
        <v>6384</v>
      </c>
      <c r="B410" s="12">
        <v>68</v>
      </c>
      <c r="C410" s="12">
        <v>6</v>
      </c>
      <c r="D410" s="13">
        <v>1</v>
      </c>
      <c r="E410" s="12" t="s">
        <v>827</v>
      </c>
      <c r="F410" s="25">
        <v>155.47260554343111</v>
      </c>
      <c r="G410" s="14">
        <v>859</v>
      </c>
      <c r="H410" s="30">
        <f t="shared" si="24"/>
        <v>5.5250891113421217</v>
      </c>
      <c r="I410">
        <f t="shared" si="25"/>
        <v>0</v>
      </c>
      <c r="J410">
        <v>0</v>
      </c>
      <c r="K410" s="34">
        <v>0</v>
      </c>
      <c r="L410" s="34">
        <f t="shared" si="27"/>
        <v>0</v>
      </c>
      <c r="M410" s="34">
        <f t="shared" si="26"/>
        <v>0</v>
      </c>
      <c r="N410" t="e">
        <f>A410-#REF!</f>
        <v>#REF!</v>
      </c>
    </row>
    <row r="411" spans="1:14" x14ac:dyDescent="0.25">
      <c r="A411" s="12">
        <v>6412</v>
      </c>
      <c r="B411" s="12">
        <v>30</v>
      </c>
      <c r="C411" s="12">
        <v>2</v>
      </c>
      <c r="D411" s="13">
        <v>3</v>
      </c>
      <c r="E411" s="12" t="s">
        <v>828</v>
      </c>
      <c r="F411" s="27">
        <v>31.54</v>
      </c>
      <c r="G411" s="14">
        <v>445</v>
      </c>
      <c r="H411" s="30">
        <f t="shared" si="24"/>
        <v>14.109067850348763</v>
      </c>
      <c r="I411">
        <f t="shared" si="25"/>
        <v>0</v>
      </c>
      <c r="J411">
        <v>0</v>
      </c>
      <c r="K411" s="34">
        <v>0</v>
      </c>
      <c r="L411" s="34">
        <f t="shared" si="27"/>
        <v>0</v>
      </c>
      <c r="M411" s="34">
        <f t="shared" si="26"/>
        <v>0</v>
      </c>
      <c r="N411" t="e">
        <f>A411-#REF!</f>
        <v>#REF!</v>
      </c>
    </row>
    <row r="412" spans="1:14" x14ac:dyDescent="0.25">
      <c r="A412" s="12">
        <v>6419</v>
      </c>
      <c r="B412" s="12">
        <v>40</v>
      </c>
      <c r="C412" s="12">
        <v>1</v>
      </c>
      <c r="D412" s="13">
        <v>1</v>
      </c>
      <c r="E412" s="12" t="s">
        <v>829</v>
      </c>
      <c r="F412" s="25">
        <v>2.1422269825767533</v>
      </c>
      <c r="G412" s="14">
        <v>2785</v>
      </c>
      <c r="H412" s="30">
        <f t="shared" si="24"/>
        <v>1300.0489783067219</v>
      </c>
      <c r="I412">
        <f t="shared" si="25"/>
        <v>0</v>
      </c>
      <c r="J412">
        <v>0</v>
      </c>
      <c r="K412" s="34">
        <v>0</v>
      </c>
      <c r="L412" s="34">
        <f t="shared" si="27"/>
        <v>0</v>
      </c>
      <c r="M412" s="34">
        <f t="shared" si="26"/>
        <v>0</v>
      </c>
      <c r="N412" t="e">
        <f>A412-#REF!</f>
        <v>#REF!</v>
      </c>
    </row>
    <row r="413" spans="1:14" x14ac:dyDescent="0.25">
      <c r="A413" s="12">
        <v>6426</v>
      </c>
      <c r="B413" s="12">
        <v>61</v>
      </c>
      <c r="C413" s="12">
        <v>4</v>
      </c>
      <c r="D413" s="13">
        <v>1</v>
      </c>
      <c r="E413" s="12" t="s">
        <v>830</v>
      </c>
      <c r="F413" s="25">
        <v>137.538115506373</v>
      </c>
      <c r="G413" s="14">
        <v>788</v>
      </c>
      <c r="H413" s="30">
        <f t="shared" si="24"/>
        <v>5.7293209020555977</v>
      </c>
      <c r="I413">
        <f t="shared" si="25"/>
        <v>0</v>
      </c>
      <c r="J413">
        <v>0</v>
      </c>
      <c r="K413" s="34">
        <v>0</v>
      </c>
      <c r="L413" s="34">
        <f t="shared" si="27"/>
        <v>0</v>
      </c>
      <c r="M413" s="34">
        <f t="shared" si="26"/>
        <v>0</v>
      </c>
      <c r="N413" t="e">
        <f>A413-#REF!</f>
        <v>#REF!</v>
      </c>
    </row>
    <row r="414" spans="1:14" x14ac:dyDescent="0.25">
      <c r="A414" s="12">
        <v>6440</v>
      </c>
      <c r="B414" s="12">
        <v>34</v>
      </c>
      <c r="C414" s="12">
        <v>8</v>
      </c>
      <c r="D414" s="13">
        <v>1</v>
      </c>
      <c r="E414" s="12" t="s">
        <v>831</v>
      </c>
      <c r="F414" s="25">
        <v>202.16878210136881</v>
      </c>
      <c r="G414" s="14">
        <v>168</v>
      </c>
      <c r="H414" s="30">
        <f t="shared" si="24"/>
        <v>0.83098883147925207</v>
      </c>
      <c r="I414">
        <f t="shared" si="25"/>
        <v>1</v>
      </c>
      <c r="J414">
        <v>0</v>
      </c>
      <c r="K414" s="34">
        <v>0</v>
      </c>
      <c r="L414" s="34">
        <f t="shared" si="27"/>
        <v>50400</v>
      </c>
      <c r="M414" s="34">
        <f t="shared" si="26"/>
        <v>49815.82</v>
      </c>
      <c r="N414" t="e">
        <f>A414-#REF!</f>
        <v>#REF!</v>
      </c>
    </row>
    <row r="415" spans="1:14" x14ac:dyDescent="0.25">
      <c r="A415" s="12">
        <v>6461</v>
      </c>
      <c r="B415" s="12">
        <v>64</v>
      </c>
      <c r="C415" s="12">
        <v>2</v>
      </c>
      <c r="D415" s="13">
        <v>1</v>
      </c>
      <c r="E415" s="12" t="s">
        <v>832</v>
      </c>
      <c r="F415" s="25">
        <v>137.50093768117458</v>
      </c>
      <c r="G415" s="14">
        <v>2001</v>
      </c>
      <c r="H415" s="30">
        <f t="shared" si="24"/>
        <v>14.552628031088398</v>
      </c>
      <c r="I415">
        <f t="shared" si="25"/>
        <v>0</v>
      </c>
      <c r="J415">
        <v>0</v>
      </c>
      <c r="K415" s="34">
        <v>0</v>
      </c>
      <c r="L415" s="34">
        <f t="shared" si="27"/>
        <v>0</v>
      </c>
      <c r="M415" s="34">
        <f t="shared" si="26"/>
        <v>0</v>
      </c>
      <c r="N415" t="e">
        <f>A415-#REF!</f>
        <v>#REF!</v>
      </c>
    </row>
    <row r="416" spans="1:14" x14ac:dyDescent="0.25">
      <c r="A416" s="12">
        <v>6470</v>
      </c>
      <c r="B416" s="12">
        <v>40</v>
      </c>
      <c r="C416" s="12">
        <v>1</v>
      </c>
      <c r="D416" s="13">
        <v>1</v>
      </c>
      <c r="E416" s="12" t="s">
        <v>833</v>
      </c>
      <c r="F416" s="25">
        <v>8.186550639466283</v>
      </c>
      <c r="G416" s="14">
        <v>2096</v>
      </c>
      <c r="H416" s="30">
        <f t="shared" si="24"/>
        <v>256.02968726479992</v>
      </c>
      <c r="I416">
        <f t="shared" si="25"/>
        <v>0</v>
      </c>
      <c r="J416">
        <v>0</v>
      </c>
      <c r="K416" s="34">
        <v>0</v>
      </c>
      <c r="L416" s="34">
        <f t="shared" si="27"/>
        <v>0</v>
      </c>
      <c r="M416" s="34">
        <f t="shared" si="26"/>
        <v>0</v>
      </c>
      <c r="N416" t="e">
        <f>A416-#REF!</f>
        <v>#REF!</v>
      </c>
    </row>
    <row r="417" spans="1:14" x14ac:dyDescent="0.25">
      <c r="A417" s="12">
        <v>6475</v>
      </c>
      <c r="B417" s="12">
        <v>69</v>
      </c>
      <c r="C417" s="12">
        <v>5</v>
      </c>
      <c r="D417" s="13">
        <v>1</v>
      </c>
      <c r="E417" s="12" t="s">
        <v>834</v>
      </c>
      <c r="F417" s="25">
        <v>144.64512056206436</v>
      </c>
      <c r="G417" s="14">
        <v>551</v>
      </c>
      <c r="H417" s="30">
        <f t="shared" si="24"/>
        <v>3.8093231065031108</v>
      </c>
      <c r="I417">
        <f t="shared" si="25"/>
        <v>1</v>
      </c>
      <c r="J417">
        <v>0</v>
      </c>
      <c r="K417" s="34">
        <v>0</v>
      </c>
      <c r="L417" s="34">
        <f t="shared" si="27"/>
        <v>165300</v>
      </c>
      <c r="M417" s="34">
        <f t="shared" si="26"/>
        <v>163384.04</v>
      </c>
      <c r="N417" t="e">
        <f>A417-#REF!</f>
        <v>#REF!</v>
      </c>
    </row>
    <row r="418" spans="1:14" x14ac:dyDescent="0.25">
      <c r="A418" s="12">
        <v>6482</v>
      </c>
      <c r="B418" s="12">
        <v>64</v>
      </c>
      <c r="C418" s="12">
        <v>2</v>
      </c>
      <c r="D418" s="13">
        <v>1</v>
      </c>
      <c r="E418" s="12" t="s">
        <v>835</v>
      </c>
      <c r="F418" s="25">
        <v>10.722586343396186</v>
      </c>
      <c r="G418" s="14">
        <v>557</v>
      </c>
      <c r="H418" s="30">
        <f t="shared" si="24"/>
        <v>51.946422454601588</v>
      </c>
      <c r="I418">
        <f t="shared" si="25"/>
        <v>0</v>
      </c>
      <c r="J418">
        <v>0</v>
      </c>
      <c r="K418" s="34">
        <v>0</v>
      </c>
      <c r="L418" s="34">
        <f t="shared" si="27"/>
        <v>0</v>
      </c>
      <c r="M418" s="34">
        <f t="shared" si="26"/>
        <v>0</v>
      </c>
      <c r="N418" t="e">
        <f>A418-#REF!</f>
        <v>#REF!</v>
      </c>
    </row>
    <row r="419" spans="1:14" x14ac:dyDescent="0.25">
      <c r="A419" s="12">
        <v>6545</v>
      </c>
      <c r="B419" s="12">
        <v>30</v>
      </c>
      <c r="C419" s="12">
        <v>2</v>
      </c>
      <c r="D419" s="13">
        <v>2</v>
      </c>
      <c r="E419" s="12" t="s">
        <v>836</v>
      </c>
      <c r="F419" s="25">
        <v>48.37</v>
      </c>
      <c r="G419" s="14">
        <v>1097</v>
      </c>
      <c r="H419" s="30">
        <f t="shared" si="24"/>
        <v>22.679346702501551</v>
      </c>
      <c r="I419">
        <f t="shared" si="25"/>
        <v>0</v>
      </c>
      <c r="J419">
        <v>0</v>
      </c>
      <c r="K419" s="34">
        <v>0</v>
      </c>
      <c r="L419" s="34">
        <f t="shared" si="27"/>
        <v>0</v>
      </c>
      <c r="M419" s="34">
        <f t="shared" si="26"/>
        <v>0</v>
      </c>
      <c r="N419" t="e">
        <f>A419-#REF!</f>
        <v>#REF!</v>
      </c>
    </row>
    <row r="420" spans="1:14" x14ac:dyDescent="0.25">
      <c r="A420" s="12">
        <v>6608</v>
      </c>
      <c r="B420" s="12">
        <v>70</v>
      </c>
      <c r="C420" s="12">
        <v>6</v>
      </c>
      <c r="D420" s="13">
        <v>1</v>
      </c>
      <c r="E420" s="12" t="s">
        <v>837</v>
      </c>
      <c r="F420" s="25">
        <v>125.70421103210903</v>
      </c>
      <c r="G420" s="14">
        <v>1514</v>
      </c>
      <c r="H420" s="30">
        <f t="shared" si="24"/>
        <v>12.044147030311292</v>
      </c>
      <c r="I420">
        <f t="shared" si="25"/>
        <v>0</v>
      </c>
      <c r="J420">
        <v>0</v>
      </c>
      <c r="K420" s="34">
        <v>0</v>
      </c>
      <c r="L420" s="34">
        <f t="shared" si="27"/>
        <v>0</v>
      </c>
      <c r="M420" s="34">
        <f t="shared" si="26"/>
        <v>0</v>
      </c>
      <c r="N420" t="e">
        <f>A420-#REF!</f>
        <v>#REF!</v>
      </c>
    </row>
    <row r="421" spans="1:14" x14ac:dyDescent="0.25">
      <c r="A421" s="12">
        <v>6615</v>
      </c>
      <c r="B421" s="12">
        <v>57</v>
      </c>
      <c r="C421" s="12">
        <v>12</v>
      </c>
      <c r="D421" s="13">
        <v>1</v>
      </c>
      <c r="E421" s="12" t="s">
        <v>838</v>
      </c>
      <c r="F421" s="25">
        <v>660.45614001751744</v>
      </c>
      <c r="G421" s="14">
        <v>298</v>
      </c>
      <c r="H421" s="30">
        <f t="shared" si="24"/>
        <v>0.45120331532097813</v>
      </c>
      <c r="I421">
        <f t="shared" si="25"/>
        <v>1</v>
      </c>
      <c r="J421">
        <v>0</v>
      </c>
      <c r="K421" s="34">
        <v>0</v>
      </c>
      <c r="L421" s="34">
        <f t="shared" si="27"/>
        <v>89400</v>
      </c>
      <c r="M421" s="34">
        <f t="shared" si="26"/>
        <v>88363.78</v>
      </c>
      <c r="N421" t="e">
        <f>A421-#REF!</f>
        <v>#REF!</v>
      </c>
    </row>
    <row r="422" spans="1:14" x14ac:dyDescent="0.25">
      <c r="A422" s="12">
        <v>6678</v>
      </c>
      <c r="B422" s="12">
        <v>11</v>
      </c>
      <c r="C422" s="12">
        <v>5</v>
      </c>
      <c r="D422" s="13">
        <v>1</v>
      </c>
      <c r="E422" s="12" t="s">
        <v>839</v>
      </c>
      <c r="F422" s="25">
        <v>186.72914489588757</v>
      </c>
      <c r="G422" s="14">
        <v>1722</v>
      </c>
      <c r="H422" s="30">
        <f t="shared" si="24"/>
        <v>9.221913381331639</v>
      </c>
      <c r="I422">
        <f t="shared" si="25"/>
        <v>0</v>
      </c>
      <c r="J422">
        <v>0</v>
      </c>
      <c r="K422" s="34">
        <v>0</v>
      </c>
      <c r="L422" s="34">
        <f t="shared" si="27"/>
        <v>0</v>
      </c>
      <c r="M422" s="34">
        <f t="shared" si="26"/>
        <v>0</v>
      </c>
      <c r="N422" t="e">
        <f>A422-#REF!</f>
        <v>#REF!</v>
      </c>
    </row>
    <row r="423" spans="1:14" x14ac:dyDescent="0.25">
      <c r="A423" s="12">
        <v>6685</v>
      </c>
      <c r="B423" s="12">
        <v>71</v>
      </c>
      <c r="C423" s="12">
        <v>5</v>
      </c>
      <c r="D423" s="13">
        <v>1</v>
      </c>
      <c r="E423" s="12" t="s">
        <v>840</v>
      </c>
      <c r="F423" s="25">
        <v>235.55460668772986</v>
      </c>
      <c r="G423" s="14">
        <v>5000</v>
      </c>
      <c r="H423" s="30">
        <f t="shared" si="24"/>
        <v>21.226500599193979</v>
      </c>
      <c r="I423">
        <f t="shared" si="25"/>
        <v>0</v>
      </c>
      <c r="J423">
        <v>0</v>
      </c>
      <c r="K423" s="34">
        <v>0</v>
      </c>
      <c r="L423" s="34">
        <f t="shared" si="27"/>
        <v>0</v>
      </c>
      <c r="M423" s="34">
        <f t="shared" si="26"/>
        <v>0</v>
      </c>
      <c r="N423" t="e">
        <f>A423-#REF!</f>
        <v>#REF!</v>
      </c>
    </row>
    <row r="424" spans="1:14" x14ac:dyDescent="0.25">
      <c r="A424" s="12">
        <v>6692</v>
      </c>
      <c r="B424" s="12">
        <v>58</v>
      </c>
      <c r="C424" s="12">
        <v>8</v>
      </c>
      <c r="D424" s="13">
        <v>1</v>
      </c>
      <c r="E424" s="12" t="s">
        <v>841</v>
      </c>
      <c r="F424" s="25">
        <v>251.76867521461878</v>
      </c>
      <c r="G424" s="14">
        <v>1178</v>
      </c>
      <c r="H424" s="30">
        <f t="shared" si="24"/>
        <v>4.6788981949236561</v>
      </c>
      <c r="I424">
        <f t="shared" si="25"/>
        <v>0</v>
      </c>
      <c r="J424">
        <v>0</v>
      </c>
      <c r="K424" s="34">
        <v>0</v>
      </c>
      <c r="L424" s="34">
        <f t="shared" si="27"/>
        <v>0</v>
      </c>
      <c r="M424" s="34">
        <f t="shared" si="26"/>
        <v>0</v>
      </c>
      <c r="N424" t="e">
        <f>A424-#REF!</f>
        <v>#REF!</v>
      </c>
    </row>
    <row r="425" spans="1:14" x14ac:dyDescent="0.25">
      <c r="A425" s="12">
        <v>6713</v>
      </c>
      <c r="B425" s="12">
        <v>29</v>
      </c>
      <c r="C425" s="12">
        <v>4</v>
      </c>
      <c r="D425" s="13">
        <v>1</v>
      </c>
      <c r="E425" s="12" t="s">
        <v>842</v>
      </c>
      <c r="F425" s="25">
        <v>95.072177461316414</v>
      </c>
      <c r="G425" s="14">
        <v>361</v>
      </c>
      <c r="H425" s="30">
        <f t="shared" si="24"/>
        <v>3.7971150933919233</v>
      </c>
      <c r="I425">
        <f t="shared" si="25"/>
        <v>1</v>
      </c>
      <c r="J425">
        <v>0</v>
      </c>
      <c r="K425" s="34">
        <v>0</v>
      </c>
      <c r="L425" s="34">
        <f t="shared" si="27"/>
        <v>108300</v>
      </c>
      <c r="M425" s="34">
        <f t="shared" si="26"/>
        <v>107044.72</v>
      </c>
      <c r="N425" t="e">
        <f>A425-#REF!</f>
        <v>#REF!</v>
      </c>
    </row>
    <row r="426" spans="1:14" x14ac:dyDescent="0.25">
      <c r="A426" s="12">
        <v>6720</v>
      </c>
      <c r="B426" s="12">
        <v>43</v>
      </c>
      <c r="C426" s="12">
        <v>9</v>
      </c>
      <c r="D426" s="13">
        <v>3</v>
      </c>
      <c r="E426" s="12" t="s">
        <v>843</v>
      </c>
      <c r="F426" s="27">
        <v>106.75</v>
      </c>
      <c r="G426" s="14">
        <v>450</v>
      </c>
      <c r="H426" s="30">
        <f t="shared" si="24"/>
        <v>4.2154566744730682</v>
      </c>
      <c r="I426">
        <f t="shared" si="25"/>
        <v>1</v>
      </c>
      <c r="J426">
        <v>0</v>
      </c>
      <c r="K426" s="34">
        <v>0</v>
      </c>
      <c r="L426" s="34">
        <f t="shared" si="27"/>
        <v>135000</v>
      </c>
      <c r="M426" s="34">
        <f t="shared" si="26"/>
        <v>133435.24</v>
      </c>
      <c r="N426" t="e">
        <f>A426-#REF!</f>
        <v>#REF!</v>
      </c>
    </row>
    <row r="427" spans="1:14" x14ac:dyDescent="0.25">
      <c r="A427" s="12">
        <v>6734</v>
      </c>
      <c r="B427" s="12">
        <v>5</v>
      </c>
      <c r="C427" s="12">
        <v>7</v>
      </c>
      <c r="D427" s="13">
        <v>1</v>
      </c>
      <c r="E427" s="12" t="s">
        <v>844</v>
      </c>
      <c r="F427" s="25">
        <v>79.224229167297295</v>
      </c>
      <c r="G427" s="14">
        <v>1314</v>
      </c>
      <c r="H427" s="30">
        <f t="shared" si="24"/>
        <v>16.585835088723105</v>
      </c>
      <c r="I427">
        <f t="shared" si="25"/>
        <v>0</v>
      </c>
      <c r="J427">
        <v>0</v>
      </c>
      <c r="K427" s="34">
        <v>0</v>
      </c>
      <c r="L427" s="34">
        <f t="shared" si="27"/>
        <v>0</v>
      </c>
      <c r="M427" s="34">
        <f t="shared" si="26"/>
        <v>0</v>
      </c>
      <c r="N427" t="e">
        <f>A427-#REF!</f>
        <v>#REF!</v>
      </c>
    </row>
    <row r="428" spans="1:14" x14ac:dyDescent="0.25">
      <c r="A428" s="12">
        <v>6748</v>
      </c>
      <c r="B428" s="12">
        <v>51</v>
      </c>
      <c r="C428" s="12">
        <v>2</v>
      </c>
      <c r="D428" s="13">
        <v>3</v>
      </c>
      <c r="E428" s="12" t="s">
        <v>845</v>
      </c>
      <c r="F428" s="27">
        <v>29.52</v>
      </c>
      <c r="G428" s="14">
        <v>346</v>
      </c>
      <c r="H428" s="30">
        <f t="shared" si="24"/>
        <v>11.720867208672088</v>
      </c>
      <c r="I428">
        <f t="shared" si="25"/>
        <v>0</v>
      </c>
      <c r="J428">
        <v>0</v>
      </c>
      <c r="K428" s="34">
        <v>0</v>
      </c>
      <c r="L428" s="34">
        <f t="shared" si="27"/>
        <v>0</v>
      </c>
      <c r="M428" s="34">
        <f t="shared" si="26"/>
        <v>0</v>
      </c>
      <c r="N428" t="e">
        <f>A428-#REF!</f>
        <v>#REF!</v>
      </c>
    </row>
    <row r="429" spans="1:14" x14ac:dyDescent="0.25">
      <c r="F429" s="27"/>
    </row>
    <row r="430" spans="1:14" x14ac:dyDescent="0.25">
      <c r="A430" s="18"/>
      <c r="B430" s="5"/>
      <c r="C430" s="5"/>
      <c r="D430" s="19"/>
      <c r="E430" s="6" t="s">
        <v>421</v>
      </c>
      <c r="F430" s="28"/>
      <c r="G430" s="20"/>
      <c r="H430" s="32"/>
      <c r="I430" s="33">
        <f t="shared" ref="I430:N430" si="28">SUM(I7:I428)</f>
        <v>144</v>
      </c>
      <c r="J430" s="33">
        <f t="shared" si="28"/>
        <v>0</v>
      </c>
      <c r="K430" s="36">
        <f t="shared" si="28"/>
        <v>0</v>
      </c>
      <c r="L430" s="36">
        <f t="shared" si="28"/>
        <v>18713100</v>
      </c>
      <c r="M430" s="36">
        <f t="shared" si="28"/>
        <v>18496199.970000003</v>
      </c>
      <c r="N430" s="33" t="e">
        <f t="shared" si="28"/>
        <v>#REF!</v>
      </c>
    </row>
    <row r="431" spans="1:14" x14ac:dyDescent="0.25">
      <c r="A431" s="21"/>
      <c r="B431" s="21"/>
      <c r="C431" s="21"/>
      <c r="D431" s="22"/>
      <c r="E431" s="21"/>
      <c r="F431" s="23"/>
    </row>
    <row r="432" spans="1:14" x14ac:dyDescent="0.25">
      <c r="A432" s="7" t="s">
        <v>846</v>
      </c>
      <c r="B432" s="2"/>
      <c r="C432" s="2"/>
      <c r="D432" s="2"/>
      <c r="E432" s="2"/>
      <c r="F432" s="2"/>
      <c r="G432" s="2"/>
    </row>
    <row r="433" spans="1:7" x14ac:dyDescent="0.25">
      <c r="A433" s="4">
        <v>2523</v>
      </c>
      <c r="B433" s="2">
        <v>2523</v>
      </c>
      <c r="C433" s="2">
        <f>A433-B433</f>
        <v>0</v>
      </c>
      <c r="D433" s="2">
        <v>14</v>
      </c>
      <c r="E433" s="2">
        <v>6</v>
      </c>
      <c r="F433" s="2">
        <v>3</v>
      </c>
      <c r="G433" s="2" t="s">
        <v>847</v>
      </c>
    </row>
    <row r="434" spans="1:7" x14ac:dyDescent="0.25">
      <c r="A434" s="4">
        <v>3913</v>
      </c>
      <c r="B434" s="2">
        <v>3913</v>
      </c>
      <c r="C434" s="2">
        <f>A434-B434</f>
        <v>0</v>
      </c>
      <c r="D434" s="2">
        <v>14</v>
      </c>
      <c r="E434" s="2">
        <v>6</v>
      </c>
      <c r="F434" s="2">
        <v>3</v>
      </c>
      <c r="G434" s="2" t="s">
        <v>848</v>
      </c>
    </row>
    <row r="435" spans="1:7" x14ac:dyDescent="0.25">
      <c r="A435" s="4">
        <v>4998</v>
      </c>
      <c r="B435" s="2">
        <v>4998</v>
      </c>
      <c r="C435" s="2">
        <f>A435-B435</f>
        <v>0</v>
      </c>
      <c r="D435" s="2">
        <v>14</v>
      </c>
      <c r="E435" s="2">
        <v>6</v>
      </c>
      <c r="F435" s="2">
        <v>3</v>
      </c>
      <c r="G435" s="2" t="s">
        <v>849</v>
      </c>
    </row>
    <row r="436" spans="1:7" x14ac:dyDescent="0.25">
      <c r="A436" s="8">
        <v>2525</v>
      </c>
      <c r="B436" s="9"/>
      <c r="C436" s="9"/>
      <c r="D436" s="9"/>
      <c r="E436" s="9"/>
      <c r="F436" s="9"/>
      <c r="G436" s="9" t="s">
        <v>850</v>
      </c>
    </row>
    <row r="437" spans="1:7" x14ac:dyDescent="0.25">
      <c r="A437" s="3"/>
      <c r="B437" s="2"/>
      <c r="C437" s="2"/>
      <c r="D437" s="2"/>
      <c r="E437" s="2"/>
      <c r="F437" s="2"/>
      <c r="G437" s="2"/>
    </row>
    <row r="438" spans="1:7" x14ac:dyDescent="0.25">
      <c r="A438" s="3"/>
      <c r="B438" s="2"/>
      <c r="C438" s="2"/>
      <c r="D438" s="2"/>
      <c r="E438" s="2"/>
      <c r="F438" s="2"/>
      <c r="G438" s="2"/>
    </row>
    <row r="439" spans="1:7" x14ac:dyDescent="0.25">
      <c r="A439" s="10" t="s">
        <v>851</v>
      </c>
      <c r="B439" s="2"/>
      <c r="C439" s="2"/>
      <c r="D439" s="2"/>
      <c r="E439" s="2"/>
      <c r="F439" s="2"/>
      <c r="G439" s="2"/>
    </row>
    <row r="440" spans="1:7" x14ac:dyDescent="0.25">
      <c r="A440" s="4">
        <v>1449</v>
      </c>
      <c r="B440" s="2">
        <v>51</v>
      </c>
      <c r="C440" s="2">
        <v>2</v>
      </c>
      <c r="D440" s="2">
        <v>51</v>
      </c>
      <c r="E440" s="2">
        <v>2</v>
      </c>
      <c r="F440" s="2">
        <v>3</v>
      </c>
      <c r="G440" s="2" t="s">
        <v>518</v>
      </c>
    </row>
    <row r="441" spans="1:7" x14ac:dyDescent="0.25">
      <c r="A441" s="4">
        <v>1687</v>
      </c>
      <c r="B441" s="2">
        <v>66</v>
      </c>
      <c r="C441" s="2">
        <v>6</v>
      </c>
      <c r="D441" s="2">
        <v>66</v>
      </c>
      <c r="E441" s="2">
        <v>6</v>
      </c>
      <c r="F441" s="2">
        <v>3</v>
      </c>
      <c r="G441" s="2" t="s">
        <v>534</v>
      </c>
    </row>
    <row r="442" spans="1:7" x14ac:dyDescent="0.25">
      <c r="A442" s="4">
        <v>2198</v>
      </c>
      <c r="B442" s="2">
        <v>55</v>
      </c>
      <c r="C442" s="2">
        <v>11</v>
      </c>
      <c r="D442" s="2">
        <v>55</v>
      </c>
      <c r="E442" s="2">
        <v>11</v>
      </c>
      <c r="F442" s="2">
        <v>1</v>
      </c>
      <c r="G442" s="2" t="s">
        <v>561</v>
      </c>
    </row>
    <row r="443" spans="1:7" x14ac:dyDescent="0.25">
      <c r="A443" s="4">
        <v>2646</v>
      </c>
      <c r="B443" s="2">
        <v>25</v>
      </c>
      <c r="C443" s="2">
        <v>3</v>
      </c>
      <c r="D443" s="2">
        <v>25</v>
      </c>
      <c r="E443" s="2">
        <v>3</v>
      </c>
      <c r="F443" s="2">
        <v>1</v>
      </c>
      <c r="G443" s="2" t="s">
        <v>594</v>
      </c>
    </row>
    <row r="444" spans="1:7" x14ac:dyDescent="0.25">
      <c r="A444" s="4">
        <v>4690</v>
      </c>
      <c r="B444" s="2">
        <v>51</v>
      </c>
      <c r="C444" s="2">
        <v>2</v>
      </c>
      <c r="D444" s="2">
        <v>51</v>
      </c>
      <c r="E444" s="2">
        <v>2</v>
      </c>
      <c r="F444" s="2">
        <v>3</v>
      </c>
      <c r="G444" s="2" t="s">
        <v>732</v>
      </c>
    </row>
    <row r="445" spans="1:7" x14ac:dyDescent="0.25">
      <c r="A445" s="4"/>
      <c r="B445" s="2"/>
      <c r="C445" s="2"/>
      <c r="D445" s="2"/>
      <c r="E445" s="2"/>
      <c r="F445" s="2"/>
      <c r="G445" s="2"/>
    </row>
    <row r="446" spans="1:7" x14ac:dyDescent="0.25">
      <c r="A446" s="10" t="s">
        <v>852</v>
      </c>
      <c r="B446" s="2"/>
      <c r="C446" s="2"/>
      <c r="D446" s="2"/>
      <c r="E446" s="2"/>
      <c r="F446" s="2"/>
      <c r="G446" s="2"/>
    </row>
    <row r="447" spans="1:7" x14ac:dyDescent="0.25">
      <c r="A447" s="4"/>
      <c r="B447" s="2">
        <v>47</v>
      </c>
      <c r="C447" s="2">
        <v>11</v>
      </c>
      <c r="D447" s="2"/>
      <c r="E447" s="2"/>
      <c r="F447" s="2"/>
      <c r="G447" s="2" t="s">
        <v>853</v>
      </c>
    </row>
    <row r="451" spans="1:13" x14ac:dyDescent="0.25">
      <c r="A451" s="7" t="s">
        <v>868</v>
      </c>
    </row>
    <row r="452" spans="1:13" s="67" customFormat="1" x14ac:dyDescent="0.25">
      <c r="A452" s="62">
        <v>2570</v>
      </c>
      <c r="B452" s="62">
        <v>66</v>
      </c>
      <c r="C452" s="62">
        <v>6</v>
      </c>
      <c r="D452" s="63">
        <v>3</v>
      </c>
      <c r="E452" s="62" t="s">
        <v>867</v>
      </c>
      <c r="F452" s="64">
        <f>SUM(F453:F454)</f>
        <v>25.58</v>
      </c>
      <c r="G452" s="65">
        <f>SUM(G453:G454)</f>
        <v>540</v>
      </c>
      <c r="H452" s="66">
        <f t="shared" ref="H452:H454" si="29">G452/F452</f>
        <v>21.11024237685692</v>
      </c>
      <c r="I452" s="67">
        <f t="shared" ref="I452:I454" si="30">IF(AND(G452&lt;=745,H452&lt;10),1,0)</f>
        <v>0</v>
      </c>
      <c r="J452" s="67">
        <v>0</v>
      </c>
      <c r="K452" s="68">
        <v>0</v>
      </c>
      <c r="L452" s="68">
        <f t="shared" ref="L452:L454" si="31">G452*$L$3*I452</f>
        <v>0</v>
      </c>
      <c r="M452" s="68">
        <f t="shared" ref="M452:M454" si="32">ROUND(L452*$M$4,2)</f>
        <v>0</v>
      </c>
    </row>
    <row r="453" spans="1:13" x14ac:dyDescent="0.25">
      <c r="A453" s="12">
        <v>4843</v>
      </c>
      <c r="B453" s="12">
        <v>66</v>
      </c>
      <c r="C453" s="12">
        <v>6</v>
      </c>
      <c r="D453" s="13">
        <v>3</v>
      </c>
      <c r="E453" s="12" t="s">
        <v>739</v>
      </c>
      <c r="F453" s="26">
        <v>10.3</v>
      </c>
      <c r="G453" s="14">
        <v>133</v>
      </c>
      <c r="H453" s="30">
        <f t="shared" si="29"/>
        <v>12.9126213592233</v>
      </c>
      <c r="I453">
        <f t="shared" si="30"/>
        <v>0</v>
      </c>
      <c r="J453">
        <v>0</v>
      </c>
      <c r="K453" s="34">
        <v>0</v>
      </c>
      <c r="L453" s="34">
        <f t="shared" si="31"/>
        <v>0</v>
      </c>
      <c r="M453" s="34">
        <f t="shared" si="32"/>
        <v>0</v>
      </c>
    </row>
    <row r="454" spans="1:13" x14ac:dyDescent="0.25">
      <c r="A454" s="12">
        <v>4820</v>
      </c>
      <c r="B454" s="12">
        <v>66</v>
      </c>
      <c r="C454" s="12">
        <v>6</v>
      </c>
      <c r="D454" s="13">
        <v>3</v>
      </c>
      <c r="E454" s="12" t="s">
        <v>738</v>
      </c>
      <c r="F454" s="26">
        <v>15.28</v>
      </c>
      <c r="G454" s="14">
        <v>407</v>
      </c>
      <c r="H454" s="30">
        <f t="shared" si="29"/>
        <v>26.636125654450264</v>
      </c>
      <c r="I454">
        <f t="shared" si="30"/>
        <v>0</v>
      </c>
      <c r="J454">
        <v>0</v>
      </c>
      <c r="K454" s="34">
        <v>0</v>
      </c>
      <c r="L454" s="34">
        <f t="shared" si="31"/>
        <v>0</v>
      </c>
      <c r="M454" s="34">
        <f t="shared" si="32"/>
        <v>0</v>
      </c>
    </row>
  </sheetData>
  <sortState xmlns:xlrd2="http://schemas.microsoft.com/office/spreadsheetml/2017/richdata2" ref="A5:I426">
    <sortCondition ref="A5:A426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11.2.21 FINAL</vt:lpstr>
      <vt:lpstr>10.28.21 SFS_code sort</vt:lpstr>
      <vt:lpstr>10.28.21 SFS_alpha sort</vt:lpstr>
      <vt:lpstr>FY18 Aid data</vt:lpstr>
      <vt:lpstr>'10.28.21 SFS_alpha sort'!area_calc_may2018_1</vt:lpstr>
      <vt:lpstr>'10.28.21 SFS_code sort'!area_calc_may2018_1</vt:lpstr>
      <vt:lpstr>'11.2.21 FINAL'!area_calc_may2018_1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Witte, Shelley M.   DPI</dc:creator>
  <cp:lastModifiedBy>Bush, Daniel P.   DPI</cp:lastModifiedBy>
  <dcterms:created xsi:type="dcterms:W3CDTF">2018-05-18T14:41:53Z</dcterms:created>
  <dcterms:modified xsi:type="dcterms:W3CDTF">2021-11-02T14:36:47Z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