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lculations by YEAR\2017-2018 Payable\"/>
    </mc:Choice>
  </mc:AlternateContent>
  <bookViews>
    <workbookView xWindow="0" yWindow="0" windowWidth="19200" windowHeight="8256"/>
  </bookViews>
  <sheets>
    <sheet name="all_ptw_eligibility_by_dist (1)" sheetId="2" r:id="rId1"/>
  </sheets>
  <definedNames>
    <definedName name="_xlnm.Print_Titles" localSheetId="0">'all_ptw_eligibility_by_dist (1)'!$1:$6</definedName>
  </definedNames>
  <calcPr calcId="162913"/>
</workbook>
</file>

<file path=xl/calcChain.xml><?xml version="1.0" encoding="utf-8"?>
<calcChain xmlns="http://schemas.openxmlformats.org/spreadsheetml/2006/main">
  <c r="N229" i="2" l="1"/>
  <c r="H434" i="2" l="1"/>
  <c r="N435" i="2"/>
  <c r="L439" i="2" l="1"/>
  <c r="J426" i="2"/>
  <c r="J428" i="2"/>
  <c r="J429" i="2"/>
  <c r="J430" i="2"/>
  <c r="J431" i="2"/>
  <c r="J432" i="2"/>
  <c r="J433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I434" i="2"/>
  <c r="F441" i="2" s="1"/>
  <c r="F442" i="2"/>
  <c r="J434" i="2" l="1"/>
  <c r="K160" i="2" l="1"/>
  <c r="K83" i="2"/>
  <c r="K147" i="2"/>
  <c r="K339" i="2"/>
  <c r="K211" i="2"/>
  <c r="K19" i="2"/>
  <c r="K275" i="2"/>
  <c r="K283" i="2"/>
  <c r="K57" i="2"/>
  <c r="K121" i="2"/>
  <c r="K185" i="2"/>
  <c r="K249" i="2"/>
  <c r="K313" i="2"/>
  <c r="K383" i="2"/>
  <c r="K132" i="2"/>
  <c r="K292" i="2"/>
  <c r="K90" i="2"/>
  <c r="K44" i="2"/>
  <c r="K27" i="2"/>
  <c r="K91" i="2"/>
  <c r="K155" i="2"/>
  <c r="K219" i="2"/>
  <c r="K347" i="2"/>
  <c r="K65" i="2"/>
  <c r="K129" i="2"/>
  <c r="K193" i="2"/>
  <c r="K257" i="2"/>
  <c r="K321" i="2"/>
  <c r="K391" i="2"/>
  <c r="K148" i="2"/>
  <c r="K324" i="2"/>
  <c r="K122" i="2"/>
  <c r="K60" i="2"/>
  <c r="K51" i="2"/>
  <c r="K115" i="2"/>
  <c r="K179" i="2"/>
  <c r="K243" i="2"/>
  <c r="K307" i="2"/>
  <c r="K25" i="2"/>
  <c r="K89" i="2"/>
  <c r="K153" i="2"/>
  <c r="K217" i="2"/>
  <c r="K281" i="2"/>
  <c r="K345" i="2"/>
  <c r="K415" i="2"/>
  <c r="K192" i="2"/>
  <c r="K416" i="2"/>
  <c r="K210" i="2"/>
  <c r="K128" i="2"/>
  <c r="K59" i="2"/>
  <c r="K123" i="2"/>
  <c r="K187" i="2"/>
  <c r="K251" i="2"/>
  <c r="K315" i="2"/>
  <c r="K33" i="2"/>
  <c r="K97" i="2"/>
  <c r="K161" i="2"/>
  <c r="K225" i="2"/>
  <c r="K289" i="2"/>
  <c r="K359" i="2"/>
  <c r="K423" i="2"/>
  <c r="K208" i="2"/>
  <c r="K421" i="2"/>
  <c r="K398" i="2"/>
  <c r="K426" i="2"/>
  <c r="K430" i="2"/>
  <c r="K432" i="2"/>
  <c r="K429" i="2"/>
  <c r="K433" i="2"/>
  <c r="K427" i="2"/>
  <c r="K431" i="2"/>
  <c r="K428" i="2"/>
  <c r="K35" i="2"/>
  <c r="K67" i="2"/>
  <c r="K99" i="2"/>
  <c r="K131" i="2"/>
  <c r="K163" i="2"/>
  <c r="K195" i="2"/>
  <c r="K227" i="2"/>
  <c r="K259" i="2"/>
  <c r="K291" i="2"/>
  <c r="K323" i="2"/>
  <c r="K9" i="2"/>
  <c r="K41" i="2"/>
  <c r="K73" i="2"/>
  <c r="K105" i="2"/>
  <c r="K137" i="2"/>
  <c r="K169" i="2"/>
  <c r="K201" i="2"/>
  <c r="K233" i="2"/>
  <c r="K265" i="2"/>
  <c r="K297" i="2"/>
  <c r="K329" i="2"/>
  <c r="K367" i="2"/>
  <c r="K399" i="2"/>
  <c r="K96" i="2"/>
  <c r="K164" i="2"/>
  <c r="K240" i="2"/>
  <c r="K356" i="2"/>
  <c r="K26" i="2"/>
  <c r="K150" i="2"/>
  <c r="K12" i="2"/>
  <c r="K80" i="2"/>
  <c r="K11" i="2"/>
  <c r="K43" i="2"/>
  <c r="K75" i="2"/>
  <c r="K107" i="2"/>
  <c r="K139" i="2"/>
  <c r="K171" i="2"/>
  <c r="K203" i="2"/>
  <c r="K235" i="2"/>
  <c r="K267" i="2"/>
  <c r="K299" i="2"/>
  <c r="K331" i="2"/>
  <c r="K17" i="2"/>
  <c r="K49" i="2"/>
  <c r="K81" i="2"/>
  <c r="K113" i="2"/>
  <c r="K145" i="2"/>
  <c r="K177" i="2"/>
  <c r="K209" i="2"/>
  <c r="K241" i="2"/>
  <c r="K273" i="2"/>
  <c r="K305" i="2"/>
  <c r="K337" i="2"/>
  <c r="K375" i="2"/>
  <c r="K407" i="2"/>
  <c r="K116" i="2"/>
  <c r="K176" i="2"/>
  <c r="K264" i="2"/>
  <c r="K388" i="2"/>
  <c r="K54" i="2"/>
  <c r="K182" i="2"/>
  <c r="K28" i="2"/>
  <c r="K100" i="2"/>
  <c r="K196" i="2"/>
  <c r="K228" i="2"/>
  <c r="K268" i="2"/>
  <c r="K304" i="2"/>
  <c r="K336" i="2"/>
  <c r="K368" i="2"/>
  <c r="K404" i="2"/>
  <c r="K357" i="2"/>
  <c r="K373" i="2"/>
  <c r="K389" i="2"/>
  <c r="K417" i="2"/>
  <c r="K50" i="2"/>
  <c r="K78" i="2"/>
  <c r="K110" i="2"/>
  <c r="K146" i="2"/>
  <c r="K178" i="2"/>
  <c r="K214" i="2"/>
  <c r="K230" i="2"/>
  <c r="K246" i="2"/>
  <c r="K262" i="2"/>
  <c r="K278" i="2"/>
  <c r="K294" i="2"/>
  <c r="K310" i="2"/>
  <c r="K326" i="2"/>
  <c r="K346" i="2"/>
  <c r="K362" i="2"/>
  <c r="K406" i="2"/>
  <c r="K378" i="2"/>
  <c r="K15" i="2"/>
  <c r="K31" i="2"/>
  <c r="K47" i="2"/>
  <c r="K63" i="2"/>
  <c r="K79" i="2"/>
  <c r="K95" i="2"/>
  <c r="K111" i="2"/>
  <c r="K127" i="2"/>
  <c r="K143" i="2"/>
  <c r="K159" i="2"/>
  <c r="K175" i="2"/>
  <c r="K191" i="2"/>
  <c r="K207" i="2"/>
  <c r="K223" i="2"/>
  <c r="K239" i="2"/>
  <c r="K255" i="2"/>
  <c r="K271" i="2"/>
  <c r="K287" i="2"/>
  <c r="K303" i="2"/>
  <c r="K319" i="2"/>
  <c r="K335" i="2"/>
  <c r="K351" i="2"/>
  <c r="K21" i="2"/>
  <c r="K37" i="2"/>
  <c r="K53" i="2"/>
  <c r="K69" i="2"/>
  <c r="K85" i="2"/>
  <c r="K101" i="2"/>
  <c r="K117" i="2"/>
  <c r="K133" i="2"/>
  <c r="K149" i="2"/>
  <c r="K165" i="2"/>
  <c r="K181" i="2"/>
  <c r="K197" i="2"/>
  <c r="K213" i="2"/>
  <c r="K229" i="2"/>
  <c r="K245" i="2"/>
  <c r="K261" i="2"/>
  <c r="K277" i="2"/>
  <c r="K293" i="2"/>
  <c r="K309" i="2"/>
  <c r="K325" i="2"/>
  <c r="K341" i="2"/>
  <c r="K363" i="2"/>
  <c r="K379" i="2"/>
  <c r="K395" i="2"/>
  <c r="K411" i="2"/>
  <c r="K68" i="2"/>
  <c r="K124" i="2"/>
  <c r="K156" i="2"/>
  <c r="K184" i="2"/>
  <c r="K216" i="2"/>
  <c r="K244" i="2"/>
  <c r="K272" i="2"/>
  <c r="K300" i="2"/>
  <c r="K332" i="2"/>
  <c r="K364" i="2"/>
  <c r="K396" i="2"/>
  <c r="K397" i="2"/>
  <c r="K14" i="2"/>
  <c r="K30" i="2"/>
  <c r="K62" i="2"/>
  <c r="K98" i="2"/>
  <c r="K126" i="2"/>
  <c r="K158" i="2"/>
  <c r="K190" i="2"/>
  <c r="K338" i="2"/>
  <c r="K410" i="2"/>
  <c r="K16" i="2"/>
  <c r="K32" i="2"/>
  <c r="K48" i="2"/>
  <c r="K64" i="2"/>
  <c r="K84" i="2"/>
  <c r="K108" i="2"/>
  <c r="K136" i="2"/>
  <c r="K168" i="2"/>
  <c r="K204" i="2"/>
  <c r="K236" i="2"/>
  <c r="K276" i="2"/>
  <c r="K312" i="2"/>
  <c r="K344" i="2"/>
  <c r="K376" i="2"/>
  <c r="K412" i="2"/>
  <c r="K361" i="2"/>
  <c r="K377" i="2"/>
  <c r="K393" i="2"/>
  <c r="K10" i="2"/>
  <c r="K58" i="2"/>
  <c r="K86" i="2"/>
  <c r="K118" i="2"/>
  <c r="K154" i="2"/>
  <c r="K186" i="2"/>
  <c r="K218" i="2"/>
  <c r="K234" i="2"/>
  <c r="K250" i="2"/>
  <c r="K266" i="2"/>
  <c r="K282" i="2"/>
  <c r="K298" i="2"/>
  <c r="K314" i="2"/>
  <c r="K330" i="2"/>
  <c r="K350" i="2"/>
  <c r="K374" i="2"/>
  <c r="K418" i="2"/>
  <c r="K390" i="2"/>
  <c r="K224" i="2"/>
  <c r="K248" i="2"/>
  <c r="K280" i="2"/>
  <c r="K308" i="2"/>
  <c r="K340" i="2"/>
  <c r="K372" i="2"/>
  <c r="K400" i="2"/>
  <c r="K405" i="2"/>
  <c r="K18" i="2"/>
  <c r="K38" i="2"/>
  <c r="K70" i="2"/>
  <c r="K106" i="2"/>
  <c r="K134" i="2"/>
  <c r="K166" i="2"/>
  <c r="K198" i="2"/>
  <c r="K370" i="2"/>
  <c r="K422" i="2"/>
  <c r="K20" i="2"/>
  <c r="K36" i="2"/>
  <c r="K52" i="2"/>
  <c r="K72" i="2"/>
  <c r="K88" i="2"/>
  <c r="K112" i="2"/>
  <c r="K144" i="2"/>
  <c r="K180" i="2"/>
  <c r="K212" i="2"/>
  <c r="K252" i="2"/>
  <c r="K284" i="2"/>
  <c r="K320" i="2"/>
  <c r="K352" i="2"/>
  <c r="K384" i="2"/>
  <c r="K420" i="2"/>
  <c r="K365" i="2"/>
  <c r="K381" i="2"/>
  <c r="K401" i="2"/>
  <c r="K34" i="2"/>
  <c r="K66" i="2"/>
  <c r="K94" i="2"/>
  <c r="K130" i="2"/>
  <c r="K162" i="2"/>
  <c r="K194" i="2"/>
  <c r="K222" i="2"/>
  <c r="K238" i="2"/>
  <c r="K254" i="2"/>
  <c r="K270" i="2"/>
  <c r="K286" i="2"/>
  <c r="K302" i="2"/>
  <c r="K318" i="2"/>
  <c r="K334" i="2"/>
  <c r="K354" i="2"/>
  <c r="K382" i="2"/>
  <c r="K349" i="2"/>
  <c r="K402" i="2"/>
  <c r="K23" i="2"/>
  <c r="K39" i="2"/>
  <c r="K55" i="2"/>
  <c r="K71" i="2"/>
  <c r="K87" i="2"/>
  <c r="K103" i="2"/>
  <c r="K119" i="2"/>
  <c r="K135" i="2"/>
  <c r="K151" i="2"/>
  <c r="K167" i="2"/>
  <c r="K183" i="2"/>
  <c r="K199" i="2"/>
  <c r="K215" i="2"/>
  <c r="K231" i="2"/>
  <c r="K247" i="2"/>
  <c r="K263" i="2"/>
  <c r="K279" i="2"/>
  <c r="K295" i="2"/>
  <c r="K311" i="2"/>
  <c r="K327" i="2"/>
  <c r="K343" i="2"/>
  <c r="K13" i="2"/>
  <c r="K29" i="2"/>
  <c r="K45" i="2"/>
  <c r="K61" i="2"/>
  <c r="K77" i="2"/>
  <c r="K93" i="2"/>
  <c r="K109" i="2"/>
  <c r="K125" i="2"/>
  <c r="K141" i="2"/>
  <c r="K157" i="2"/>
  <c r="K173" i="2"/>
  <c r="K189" i="2"/>
  <c r="K205" i="2"/>
  <c r="K221" i="2"/>
  <c r="K237" i="2"/>
  <c r="K253" i="2"/>
  <c r="K269" i="2"/>
  <c r="K285" i="2"/>
  <c r="K301" i="2"/>
  <c r="K317" i="2"/>
  <c r="K333" i="2"/>
  <c r="K355" i="2"/>
  <c r="K371" i="2"/>
  <c r="K387" i="2"/>
  <c r="K403" i="2"/>
  <c r="K419" i="2"/>
  <c r="K104" i="2"/>
  <c r="K140" i="2"/>
  <c r="K172" i="2"/>
  <c r="K200" i="2"/>
  <c r="K232" i="2"/>
  <c r="K256" i="2"/>
  <c r="K288" i="2"/>
  <c r="K316" i="2"/>
  <c r="K348" i="2"/>
  <c r="K380" i="2"/>
  <c r="K408" i="2"/>
  <c r="K413" i="2"/>
  <c r="K22" i="2"/>
  <c r="K46" i="2"/>
  <c r="K82" i="2"/>
  <c r="K114" i="2"/>
  <c r="K142" i="2"/>
  <c r="K174" i="2"/>
  <c r="K202" i="2"/>
  <c r="K386" i="2"/>
  <c r="K8" i="2"/>
  <c r="K24" i="2"/>
  <c r="K40" i="2"/>
  <c r="K56" i="2"/>
  <c r="K76" i="2"/>
  <c r="K92" i="2"/>
  <c r="K120" i="2"/>
  <c r="K152" i="2"/>
  <c r="K188" i="2"/>
  <c r="K220" i="2"/>
  <c r="K260" i="2"/>
  <c r="K296" i="2"/>
  <c r="K328" i="2"/>
  <c r="K360" i="2"/>
  <c r="K392" i="2"/>
  <c r="K353" i="2"/>
  <c r="K369" i="2"/>
  <c r="K385" i="2"/>
  <c r="K409" i="2"/>
  <c r="K42" i="2"/>
  <c r="K74" i="2"/>
  <c r="K102" i="2"/>
  <c r="K138" i="2"/>
  <c r="K170" i="2"/>
  <c r="K206" i="2"/>
  <c r="K226" i="2"/>
  <c r="K242" i="2"/>
  <c r="K258" i="2"/>
  <c r="K274" i="2"/>
  <c r="K290" i="2"/>
  <c r="K306" i="2"/>
  <c r="K322" i="2"/>
  <c r="K342" i="2"/>
  <c r="K358" i="2"/>
  <c r="K394" i="2"/>
  <c r="K366" i="2"/>
  <c r="K414" i="2"/>
  <c r="D438" i="2"/>
  <c r="D43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426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60" i="2"/>
  <c r="G159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427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428" i="2"/>
  <c r="G228" i="2"/>
  <c r="G429" i="2"/>
  <c r="G229" i="2"/>
  <c r="G430" i="2"/>
  <c r="G431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432" i="2"/>
  <c r="G433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K434" i="2" l="1"/>
  <c r="F438" i="2"/>
  <c r="F440" i="2" s="1"/>
  <c r="E436" i="2"/>
  <c r="E438" i="2"/>
  <c r="L438" i="2" s="1"/>
  <c r="G434" i="2"/>
  <c r="L440" i="2" l="1"/>
  <c r="F443" i="2"/>
  <c r="L426" i="2" l="1"/>
  <c r="M426" i="2" s="1"/>
  <c r="N426" i="2" s="1"/>
  <c r="L431" i="2"/>
  <c r="M431" i="2" s="1"/>
  <c r="N431" i="2" s="1"/>
  <c r="L428" i="2"/>
  <c r="M428" i="2" s="1"/>
  <c r="N428" i="2" s="1"/>
  <c r="L432" i="2"/>
  <c r="M432" i="2" s="1"/>
  <c r="N432" i="2" s="1"/>
  <c r="L429" i="2"/>
  <c r="M429" i="2" s="1"/>
  <c r="N429" i="2" s="1"/>
  <c r="L427" i="2"/>
  <c r="M427" i="2" s="1"/>
  <c r="N427" i="2" s="1"/>
  <c r="L433" i="2"/>
  <c r="M433" i="2" s="1"/>
  <c r="N433" i="2" s="1"/>
  <c r="L430" i="2"/>
  <c r="M430" i="2" s="1"/>
  <c r="N430" i="2" s="1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L197" i="2"/>
  <c r="L201" i="2"/>
  <c r="L205" i="2"/>
  <c r="L209" i="2"/>
  <c r="L213" i="2"/>
  <c r="L217" i="2"/>
  <c r="L221" i="2"/>
  <c r="L225" i="2"/>
  <c r="L229" i="2"/>
  <c r="L233" i="2"/>
  <c r="L237" i="2"/>
  <c r="L241" i="2"/>
  <c r="L245" i="2"/>
  <c r="L249" i="2"/>
  <c r="L253" i="2"/>
  <c r="L257" i="2"/>
  <c r="L261" i="2"/>
  <c r="L265" i="2"/>
  <c r="L269" i="2"/>
  <c r="L273" i="2"/>
  <c r="L277" i="2"/>
  <c r="L281" i="2"/>
  <c r="L285" i="2"/>
  <c r="L289" i="2"/>
  <c r="L293" i="2"/>
  <c r="L297" i="2"/>
  <c r="L301" i="2"/>
  <c r="L305" i="2"/>
  <c r="L309" i="2"/>
  <c r="L313" i="2"/>
  <c r="L317" i="2"/>
  <c r="L321" i="2"/>
  <c r="L325" i="2"/>
  <c r="L329" i="2"/>
  <c r="L333" i="2"/>
  <c r="L337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L198" i="2"/>
  <c r="L202" i="2"/>
  <c r="L206" i="2"/>
  <c r="L210" i="2"/>
  <c r="L214" i="2"/>
  <c r="L218" i="2"/>
  <c r="L222" i="2"/>
  <c r="L226" i="2"/>
  <c r="L230" i="2"/>
  <c r="L234" i="2"/>
  <c r="L238" i="2"/>
  <c r="L242" i="2"/>
  <c r="L246" i="2"/>
  <c r="L250" i="2"/>
  <c r="L254" i="2"/>
  <c r="L258" i="2"/>
  <c r="L262" i="2"/>
  <c r="L266" i="2"/>
  <c r="L270" i="2"/>
  <c r="L274" i="2"/>
  <c r="L278" i="2"/>
  <c r="L282" i="2"/>
  <c r="L286" i="2"/>
  <c r="L290" i="2"/>
  <c r="L294" i="2"/>
  <c r="L298" i="2"/>
  <c r="L302" i="2"/>
  <c r="L306" i="2"/>
  <c r="L310" i="2"/>
  <c r="L314" i="2"/>
  <c r="L318" i="2"/>
  <c r="L322" i="2"/>
  <c r="L326" i="2"/>
  <c r="L330" i="2"/>
  <c r="L334" i="2"/>
  <c r="L338" i="2"/>
  <c r="L8" i="2"/>
  <c r="L16" i="2"/>
  <c r="L24" i="2"/>
  <c r="L32" i="2"/>
  <c r="L40" i="2"/>
  <c r="L48" i="2"/>
  <c r="L56" i="2"/>
  <c r="L64" i="2"/>
  <c r="L72" i="2"/>
  <c r="L80" i="2"/>
  <c r="L88" i="2"/>
  <c r="L96" i="2"/>
  <c r="L104" i="2"/>
  <c r="L112" i="2"/>
  <c r="L120" i="2"/>
  <c r="L128" i="2"/>
  <c r="L136" i="2"/>
  <c r="L144" i="2"/>
  <c r="L152" i="2"/>
  <c r="L160" i="2"/>
  <c r="L168" i="2"/>
  <c r="L176" i="2"/>
  <c r="L184" i="2"/>
  <c r="L192" i="2"/>
  <c r="L200" i="2"/>
  <c r="L208" i="2"/>
  <c r="L216" i="2"/>
  <c r="L224" i="2"/>
  <c r="L232" i="2"/>
  <c r="L240" i="2"/>
  <c r="L248" i="2"/>
  <c r="L256" i="2"/>
  <c r="L264" i="2"/>
  <c r="L272" i="2"/>
  <c r="L280" i="2"/>
  <c r="L288" i="2"/>
  <c r="L296" i="2"/>
  <c r="L304" i="2"/>
  <c r="L312" i="2"/>
  <c r="L320" i="2"/>
  <c r="L328" i="2"/>
  <c r="L336" i="2"/>
  <c r="L342" i="2"/>
  <c r="L346" i="2"/>
  <c r="L350" i="2"/>
  <c r="L354" i="2"/>
  <c r="L358" i="2"/>
  <c r="L362" i="2"/>
  <c r="L366" i="2"/>
  <c r="L370" i="2"/>
  <c r="L374" i="2"/>
  <c r="L378" i="2"/>
  <c r="L382" i="2"/>
  <c r="L386" i="2"/>
  <c r="L390" i="2"/>
  <c r="L394" i="2"/>
  <c r="L398" i="2"/>
  <c r="L402" i="2"/>
  <c r="L406" i="2"/>
  <c r="L11" i="2"/>
  <c r="L19" i="2"/>
  <c r="L27" i="2"/>
  <c r="L35" i="2"/>
  <c r="L43" i="2"/>
  <c r="L51" i="2"/>
  <c r="L59" i="2"/>
  <c r="L67" i="2"/>
  <c r="L75" i="2"/>
  <c r="L83" i="2"/>
  <c r="L91" i="2"/>
  <c r="L99" i="2"/>
  <c r="L107" i="2"/>
  <c r="L115" i="2"/>
  <c r="L123" i="2"/>
  <c r="L131" i="2"/>
  <c r="L139" i="2"/>
  <c r="L147" i="2"/>
  <c r="L155" i="2"/>
  <c r="L163" i="2"/>
  <c r="L171" i="2"/>
  <c r="L179" i="2"/>
  <c r="L187" i="2"/>
  <c r="L195" i="2"/>
  <c r="L203" i="2"/>
  <c r="L211" i="2"/>
  <c r="L219" i="2"/>
  <c r="L227" i="2"/>
  <c r="L235" i="2"/>
  <c r="L243" i="2"/>
  <c r="L251" i="2"/>
  <c r="L259" i="2"/>
  <c r="L267" i="2"/>
  <c r="L275" i="2"/>
  <c r="L283" i="2"/>
  <c r="L291" i="2"/>
  <c r="L299" i="2"/>
  <c r="L307" i="2"/>
  <c r="L315" i="2"/>
  <c r="L323" i="2"/>
  <c r="L331" i="2"/>
  <c r="L339" i="2"/>
  <c r="L343" i="2"/>
  <c r="L347" i="2"/>
  <c r="L351" i="2"/>
  <c r="L355" i="2"/>
  <c r="L359" i="2"/>
  <c r="L363" i="2"/>
  <c r="L367" i="2"/>
  <c r="L371" i="2"/>
  <c r="L375" i="2"/>
  <c r="L379" i="2"/>
  <c r="L383" i="2"/>
  <c r="L387" i="2"/>
  <c r="L391" i="2"/>
  <c r="L395" i="2"/>
  <c r="L399" i="2"/>
  <c r="L403" i="2"/>
  <c r="L407" i="2"/>
  <c r="L411" i="2"/>
  <c r="L415" i="2"/>
  <c r="L419" i="2"/>
  <c r="L423" i="2"/>
  <c r="L12" i="2"/>
  <c r="L20" i="2"/>
  <c r="L28" i="2"/>
  <c r="L36" i="2"/>
  <c r="L44" i="2"/>
  <c r="L52" i="2"/>
  <c r="L60" i="2"/>
  <c r="L68" i="2"/>
  <c r="L76" i="2"/>
  <c r="L84" i="2"/>
  <c r="L92" i="2"/>
  <c r="L100" i="2"/>
  <c r="L108" i="2"/>
  <c r="L116" i="2"/>
  <c r="L124" i="2"/>
  <c r="L132" i="2"/>
  <c r="L140" i="2"/>
  <c r="L148" i="2"/>
  <c r="L156" i="2"/>
  <c r="L164" i="2"/>
  <c r="L172" i="2"/>
  <c r="L180" i="2"/>
  <c r="L188" i="2"/>
  <c r="L196" i="2"/>
  <c r="L204" i="2"/>
  <c r="L212" i="2"/>
  <c r="L220" i="2"/>
  <c r="L228" i="2"/>
  <c r="L236" i="2"/>
  <c r="L244" i="2"/>
  <c r="L252" i="2"/>
  <c r="L260" i="2"/>
  <c r="L268" i="2"/>
  <c r="L276" i="2"/>
  <c r="L284" i="2"/>
  <c r="L292" i="2"/>
  <c r="L300" i="2"/>
  <c r="L308" i="2"/>
  <c r="L316" i="2"/>
  <c r="L324" i="2"/>
  <c r="L332" i="2"/>
  <c r="L340" i="2"/>
  <c r="L344" i="2"/>
  <c r="L348" i="2"/>
  <c r="L352" i="2"/>
  <c r="L356" i="2"/>
  <c r="L360" i="2"/>
  <c r="L364" i="2"/>
  <c r="L368" i="2"/>
  <c r="L372" i="2"/>
  <c r="L376" i="2"/>
  <c r="L380" i="2"/>
  <c r="L384" i="2"/>
  <c r="L388" i="2"/>
  <c r="L392" i="2"/>
  <c r="L396" i="2"/>
  <c r="L400" i="2"/>
  <c r="L404" i="2"/>
  <c r="L408" i="2"/>
  <c r="L412" i="2"/>
  <c r="L416" i="2"/>
  <c r="L420" i="2"/>
  <c r="L15" i="2"/>
  <c r="L23" i="2"/>
  <c r="L31" i="2"/>
  <c r="L39" i="2"/>
  <c r="L47" i="2"/>
  <c r="L55" i="2"/>
  <c r="L63" i="2"/>
  <c r="L71" i="2"/>
  <c r="L79" i="2"/>
  <c r="L87" i="2"/>
  <c r="L95" i="2"/>
  <c r="L103" i="2"/>
  <c r="L111" i="2"/>
  <c r="L119" i="2"/>
  <c r="L127" i="2"/>
  <c r="L135" i="2"/>
  <c r="L143" i="2"/>
  <c r="L151" i="2"/>
  <c r="L159" i="2"/>
  <c r="L167" i="2"/>
  <c r="L175" i="2"/>
  <c r="L183" i="2"/>
  <c r="L191" i="2"/>
  <c r="L199" i="2"/>
  <c r="L207" i="2"/>
  <c r="L215" i="2"/>
  <c r="L223" i="2"/>
  <c r="L231" i="2"/>
  <c r="L239" i="2"/>
  <c r="L247" i="2"/>
  <c r="L255" i="2"/>
  <c r="L263" i="2"/>
  <c r="L271" i="2"/>
  <c r="L279" i="2"/>
  <c r="L287" i="2"/>
  <c r="L295" i="2"/>
  <c r="L303" i="2"/>
  <c r="L311" i="2"/>
  <c r="L319" i="2"/>
  <c r="L327" i="2"/>
  <c r="L335" i="2"/>
  <c r="L341" i="2"/>
  <c r="L345" i="2"/>
  <c r="L361" i="2"/>
  <c r="L377" i="2"/>
  <c r="L393" i="2"/>
  <c r="L409" i="2"/>
  <c r="L417" i="2"/>
  <c r="L349" i="2"/>
  <c r="L365" i="2"/>
  <c r="L381" i="2"/>
  <c r="L397" i="2"/>
  <c r="L410" i="2"/>
  <c r="L418" i="2"/>
  <c r="L353" i="2"/>
  <c r="L369" i="2"/>
  <c r="L401" i="2"/>
  <c r="L413" i="2"/>
  <c r="L421" i="2"/>
  <c r="L357" i="2"/>
  <c r="L389" i="2"/>
  <c r="L414" i="2"/>
  <c r="L385" i="2"/>
  <c r="L373" i="2"/>
  <c r="L405" i="2"/>
  <c r="L422" i="2"/>
  <c r="L442" i="2"/>
  <c r="L441" i="2"/>
  <c r="L443" i="2"/>
  <c r="M100" i="2" l="1"/>
  <c r="N100" i="2" s="1"/>
  <c r="M36" i="2"/>
  <c r="N36" i="2" s="1"/>
  <c r="M391" i="2"/>
  <c r="N391" i="2" s="1"/>
  <c r="M359" i="2"/>
  <c r="N359" i="2" s="1"/>
  <c r="M343" i="2"/>
  <c r="N343" i="2" s="1"/>
  <c r="M283" i="2"/>
  <c r="N283" i="2" s="1"/>
  <c r="M155" i="2"/>
  <c r="N155" i="2" s="1"/>
  <c r="M91" i="2"/>
  <c r="N91" i="2" s="1"/>
  <c r="M59" i="2"/>
  <c r="N59" i="2" s="1"/>
  <c r="M27" i="2"/>
  <c r="N27" i="2" s="1"/>
  <c r="M370" i="2"/>
  <c r="N370" i="2" s="1"/>
  <c r="M336" i="2"/>
  <c r="N336" i="2" s="1"/>
  <c r="M304" i="2"/>
  <c r="N304" i="2" s="1"/>
  <c r="M240" i="2"/>
  <c r="N240" i="2" s="1"/>
  <c r="M176" i="2"/>
  <c r="N176" i="2" s="1"/>
  <c r="M112" i="2"/>
  <c r="N112" i="2" s="1"/>
  <c r="M48" i="2"/>
  <c r="N48" i="2" s="1"/>
  <c r="M16" i="2"/>
  <c r="N16" i="2" s="1"/>
  <c r="M298" i="2"/>
  <c r="N298" i="2" s="1"/>
  <c r="M250" i="2"/>
  <c r="N250" i="2" s="1"/>
  <c r="M218" i="2"/>
  <c r="N218" i="2" s="1"/>
  <c r="M186" i="2"/>
  <c r="N186" i="2" s="1"/>
  <c r="M138" i="2"/>
  <c r="N138" i="2" s="1"/>
  <c r="M122" i="2"/>
  <c r="N122" i="2" s="1"/>
  <c r="M90" i="2"/>
  <c r="N90" i="2" s="1"/>
  <c r="M42" i="2"/>
  <c r="N42" i="2" s="1"/>
  <c r="M309" i="2"/>
  <c r="N309" i="2" s="1"/>
  <c r="M293" i="2"/>
  <c r="N293" i="2" s="1"/>
  <c r="M261" i="2"/>
  <c r="N261" i="2" s="1"/>
  <c r="M213" i="2"/>
  <c r="N213" i="2" s="1"/>
  <c r="M181" i="2"/>
  <c r="N181" i="2" s="1"/>
  <c r="M133" i="2"/>
  <c r="N133" i="2" s="1"/>
  <c r="M101" i="2"/>
  <c r="N101" i="2" s="1"/>
  <c r="M53" i="2"/>
  <c r="N53" i="2" s="1"/>
  <c r="M37" i="2"/>
  <c r="N37" i="2" s="1"/>
  <c r="M389" i="2"/>
  <c r="N389" i="2" s="1"/>
  <c r="M410" i="2"/>
  <c r="N410" i="2" s="1"/>
  <c r="M377" i="2"/>
  <c r="N377" i="2" s="1"/>
  <c r="M303" i="2"/>
  <c r="N303" i="2" s="1"/>
  <c r="M271" i="2"/>
  <c r="N271" i="2" s="1"/>
  <c r="M207" i="2"/>
  <c r="N207" i="2" s="1"/>
  <c r="M175" i="2"/>
  <c r="N175" i="2" s="1"/>
  <c r="M143" i="2"/>
  <c r="N143" i="2" s="1"/>
  <c r="M47" i="2"/>
  <c r="N47" i="2" s="1"/>
  <c r="M376" i="2"/>
  <c r="N376" i="2" s="1"/>
  <c r="M344" i="2"/>
  <c r="N344" i="2" s="1"/>
  <c r="M284" i="2"/>
  <c r="N284" i="2" s="1"/>
  <c r="M252" i="2"/>
  <c r="N252" i="2" s="1"/>
  <c r="M188" i="2"/>
  <c r="N188" i="2" s="1"/>
  <c r="M156" i="2"/>
  <c r="N156" i="2" s="1"/>
  <c r="M28" i="2"/>
  <c r="N28" i="2" s="1"/>
  <c r="M387" i="2"/>
  <c r="N387" i="2" s="1"/>
  <c r="M307" i="2"/>
  <c r="N307" i="2" s="1"/>
  <c r="M243" i="2"/>
  <c r="N243" i="2" s="1"/>
  <c r="M179" i="2"/>
  <c r="N179" i="2" s="1"/>
  <c r="M147" i="2"/>
  <c r="N147" i="2" s="1"/>
  <c r="M83" i="2"/>
  <c r="N83" i="2" s="1"/>
  <c r="M19" i="2"/>
  <c r="N19" i="2" s="1"/>
  <c r="M366" i="2"/>
  <c r="N366" i="2" s="1"/>
  <c r="M328" i="2"/>
  <c r="N328" i="2" s="1"/>
  <c r="M264" i="2"/>
  <c r="N264" i="2" s="1"/>
  <c r="M200" i="2"/>
  <c r="N200" i="2" s="1"/>
  <c r="M136" i="2"/>
  <c r="N136" i="2" s="1"/>
  <c r="M104" i="2"/>
  <c r="N104" i="2" s="1"/>
  <c r="M72" i="2"/>
  <c r="N72" i="2" s="1"/>
  <c r="M40" i="2"/>
  <c r="N40" i="2" s="1"/>
  <c r="M8" i="2"/>
  <c r="N8" i="2" s="1"/>
  <c r="M294" i="2"/>
  <c r="N294" i="2" s="1"/>
  <c r="M198" i="2"/>
  <c r="N198" i="2" s="1"/>
  <c r="M166" i="2"/>
  <c r="N166" i="2" s="1"/>
  <c r="M118" i="2"/>
  <c r="N118" i="2" s="1"/>
  <c r="M86" i="2"/>
  <c r="N86" i="2" s="1"/>
  <c r="M38" i="2"/>
  <c r="N38" i="2" s="1"/>
  <c r="M337" i="2"/>
  <c r="N337" i="2" s="1"/>
  <c r="M321" i="2"/>
  <c r="N321" i="2" s="1"/>
  <c r="M289" i="2"/>
  <c r="N289" i="2" s="1"/>
  <c r="M273" i="2"/>
  <c r="N273" i="2" s="1"/>
  <c r="M241" i="2"/>
  <c r="N241" i="2" s="1"/>
  <c r="M193" i="2"/>
  <c r="N193" i="2" s="1"/>
  <c r="M177" i="2"/>
  <c r="N177" i="2" s="1"/>
  <c r="M161" i="2"/>
  <c r="N161" i="2" s="1"/>
  <c r="M145" i="2"/>
  <c r="N145" i="2" s="1"/>
  <c r="M113" i="2"/>
  <c r="N113" i="2" s="1"/>
  <c r="M97" i="2"/>
  <c r="N97" i="2" s="1"/>
  <c r="M81" i="2"/>
  <c r="N81" i="2" s="1"/>
  <c r="M65" i="2"/>
  <c r="N65" i="2" s="1"/>
  <c r="M49" i="2"/>
  <c r="N49" i="2" s="1"/>
  <c r="M33" i="2"/>
  <c r="N33" i="2" s="1"/>
  <c r="M17" i="2"/>
  <c r="N17" i="2" s="1"/>
  <c r="M373" i="2"/>
  <c r="N373" i="2" s="1"/>
  <c r="M357" i="2"/>
  <c r="N357" i="2" s="1"/>
  <c r="M369" i="2"/>
  <c r="N369" i="2" s="1"/>
  <c r="M397" i="2"/>
  <c r="N397" i="2" s="1"/>
  <c r="M417" i="2"/>
  <c r="N417" i="2" s="1"/>
  <c r="M361" i="2"/>
  <c r="N361" i="2" s="1"/>
  <c r="M327" i="2"/>
  <c r="N327" i="2" s="1"/>
  <c r="M295" i="2"/>
  <c r="N295" i="2" s="1"/>
  <c r="M263" i="2"/>
  <c r="N263" i="2" s="1"/>
  <c r="M231" i="2"/>
  <c r="N231" i="2" s="1"/>
  <c r="M199" i="2"/>
  <c r="N199" i="2" s="1"/>
  <c r="M167" i="2"/>
  <c r="N167" i="2" s="1"/>
  <c r="M135" i="2"/>
  <c r="N135" i="2" s="1"/>
  <c r="M103" i="2"/>
  <c r="N103" i="2" s="1"/>
  <c r="M71" i="2"/>
  <c r="N71" i="2" s="1"/>
  <c r="M39" i="2"/>
  <c r="N39" i="2" s="1"/>
  <c r="M420" i="2"/>
  <c r="N420" i="2" s="1"/>
  <c r="M404" i="2"/>
  <c r="N404" i="2" s="1"/>
  <c r="M388" i="2"/>
  <c r="N388" i="2" s="1"/>
  <c r="M372" i="2"/>
  <c r="N372" i="2" s="1"/>
  <c r="M356" i="2"/>
  <c r="N356" i="2" s="1"/>
  <c r="M340" i="2"/>
  <c r="N340" i="2" s="1"/>
  <c r="M308" i="2"/>
  <c r="N308" i="2" s="1"/>
  <c r="M276" i="2"/>
  <c r="N276" i="2" s="1"/>
  <c r="M244" i="2"/>
  <c r="N244" i="2" s="1"/>
  <c r="M212" i="2"/>
  <c r="N212" i="2" s="1"/>
  <c r="M180" i="2"/>
  <c r="N180" i="2" s="1"/>
  <c r="M148" i="2"/>
  <c r="N148" i="2" s="1"/>
  <c r="M116" i="2"/>
  <c r="N116" i="2" s="1"/>
  <c r="M84" i="2"/>
  <c r="N84" i="2" s="1"/>
  <c r="M52" i="2"/>
  <c r="N52" i="2" s="1"/>
  <c r="M20" i="2"/>
  <c r="N20" i="2" s="1"/>
  <c r="M415" i="2"/>
  <c r="N415" i="2" s="1"/>
  <c r="M399" i="2"/>
  <c r="N399" i="2" s="1"/>
  <c r="M383" i="2"/>
  <c r="N383" i="2" s="1"/>
  <c r="M367" i="2"/>
  <c r="N367" i="2" s="1"/>
  <c r="M351" i="2"/>
  <c r="N351" i="2" s="1"/>
  <c r="M331" i="2"/>
  <c r="N331" i="2" s="1"/>
  <c r="M299" i="2"/>
  <c r="N299" i="2" s="1"/>
  <c r="M267" i="2"/>
  <c r="N267" i="2" s="1"/>
  <c r="M235" i="2"/>
  <c r="N235" i="2" s="1"/>
  <c r="M203" i="2"/>
  <c r="N203" i="2" s="1"/>
  <c r="M171" i="2"/>
  <c r="N171" i="2" s="1"/>
  <c r="M139" i="2"/>
  <c r="N139" i="2" s="1"/>
  <c r="M107" i="2"/>
  <c r="N107" i="2" s="1"/>
  <c r="M75" i="2"/>
  <c r="N75" i="2" s="1"/>
  <c r="M43" i="2"/>
  <c r="N43" i="2" s="1"/>
  <c r="M11" i="2"/>
  <c r="N11" i="2" s="1"/>
  <c r="M394" i="2"/>
  <c r="N394" i="2" s="1"/>
  <c r="M378" i="2"/>
  <c r="N378" i="2" s="1"/>
  <c r="M362" i="2"/>
  <c r="N362" i="2" s="1"/>
  <c r="M346" i="2"/>
  <c r="N346" i="2" s="1"/>
  <c r="M320" i="2"/>
  <c r="N320" i="2" s="1"/>
  <c r="M288" i="2"/>
  <c r="N288" i="2" s="1"/>
  <c r="M256" i="2"/>
  <c r="N256" i="2" s="1"/>
  <c r="M224" i="2"/>
  <c r="N224" i="2" s="1"/>
  <c r="M192" i="2"/>
  <c r="N192" i="2" s="1"/>
  <c r="M160" i="2"/>
  <c r="N160" i="2" s="1"/>
  <c r="M128" i="2"/>
  <c r="N128" i="2" s="1"/>
  <c r="M96" i="2"/>
  <c r="N96" i="2" s="1"/>
  <c r="M64" i="2"/>
  <c r="N64" i="2" s="1"/>
  <c r="M32" i="2"/>
  <c r="N32" i="2" s="1"/>
  <c r="M338" i="2"/>
  <c r="N338" i="2" s="1"/>
  <c r="M322" i="2"/>
  <c r="N322" i="2" s="1"/>
  <c r="M306" i="2"/>
  <c r="N306" i="2" s="1"/>
  <c r="M290" i="2"/>
  <c r="N290" i="2" s="1"/>
  <c r="M274" i="2"/>
  <c r="N274" i="2" s="1"/>
  <c r="M258" i="2"/>
  <c r="N258" i="2" s="1"/>
  <c r="M242" i="2"/>
  <c r="N242" i="2" s="1"/>
  <c r="M226" i="2"/>
  <c r="N226" i="2" s="1"/>
  <c r="M210" i="2"/>
  <c r="N210" i="2" s="1"/>
  <c r="M194" i="2"/>
  <c r="N194" i="2" s="1"/>
  <c r="M178" i="2"/>
  <c r="N178" i="2" s="1"/>
  <c r="M162" i="2"/>
  <c r="N162" i="2" s="1"/>
  <c r="M146" i="2"/>
  <c r="N146" i="2" s="1"/>
  <c r="M130" i="2"/>
  <c r="N130" i="2" s="1"/>
  <c r="M114" i="2"/>
  <c r="N114" i="2" s="1"/>
  <c r="M98" i="2"/>
  <c r="N98" i="2" s="1"/>
  <c r="M82" i="2"/>
  <c r="N82" i="2" s="1"/>
  <c r="M66" i="2"/>
  <c r="N66" i="2" s="1"/>
  <c r="M50" i="2"/>
  <c r="N50" i="2" s="1"/>
  <c r="M34" i="2"/>
  <c r="N34" i="2" s="1"/>
  <c r="M18" i="2"/>
  <c r="N18" i="2" s="1"/>
  <c r="M333" i="2"/>
  <c r="N333" i="2" s="1"/>
  <c r="M317" i="2"/>
  <c r="N317" i="2" s="1"/>
  <c r="M301" i="2"/>
  <c r="N301" i="2" s="1"/>
  <c r="M285" i="2"/>
  <c r="N285" i="2" s="1"/>
  <c r="M269" i="2"/>
  <c r="N269" i="2" s="1"/>
  <c r="M253" i="2"/>
  <c r="N253" i="2" s="1"/>
  <c r="M237" i="2"/>
  <c r="N237" i="2" s="1"/>
  <c r="M221" i="2"/>
  <c r="N221" i="2" s="1"/>
  <c r="M205" i="2"/>
  <c r="N205" i="2" s="1"/>
  <c r="M189" i="2"/>
  <c r="N189" i="2" s="1"/>
  <c r="M173" i="2"/>
  <c r="N173" i="2" s="1"/>
  <c r="M157" i="2"/>
  <c r="N157" i="2" s="1"/>
  <c r="M141" i="2"/>
  <c r="N141" i="2" s="1"/>
  <c r="M125" i="2"/>
  <c r="N125" i="2" s="1"/>
  <c r="M109" i="2"/>
  <c r="N109" i="2" s="1"/>
  <c r="M93" i="2"/>
  <c r="N93" i="2" s="1"/>
  <c r="M77" i="2"/>
  <c r="N77" i="2" s="1"/>
  <c r="M61" i="2"/>
  <c r="N61" i="2" s="1"/>
  <c r="M45" i="2"/>
  <c r="N45" i="2" s="1"/>
  <c r="M29" i="2"/>
  <c r="N29" i="2" s="1"/>
  <c r="M13" i="2"/>
  <c r="N13" i="2" s="1"/>
  <c r="M422" i="2"/>
  <c r="N422" i="2" s="1"/>
  <c r="M414" i="2"/>
  <c r="N414" i="2" s="1"/>
  <c r="M413" i="2"/>
  <c r="N413" i="2" s="1"/>
  <c r="M418" i="2"/>
  <c r="N418" i="2" s="1"/>
  <c r="M365" i="2"/>
  <c r="N365" i="2" s="1"/>
  <c r="M393" i="2"/>
  <c r="N393" i="2" s="1"/>
  <c r="M341" i="2"/>
  <c r="N341" i="2" s="1"/>
  <c r="M311" i="2"/>
  <c r="N311" i="2" s="1"/>
  <c r="M279" i="2"/>
  <c r="N279" i="2" s="1"/>
  <c r="M247" i="2"/>
  <c r="N247" i="2" s="1"/>
  <c r="M215" i="2"/>
  <c r="N215" i="2" s="1"/>
  <c r="M183" i="2"/>
  <c r="N183" i="2" s="1"/>
  <c r="M151" i="2"/>
  <c r="N151" i="2" s="1"/>
  <c r="M119" i="2"/>
  <c r="N119" i="2" s="1"/>
  <c r="M87" i="2"/>
  <c r="N87" i="2" s="1"/>
  <c r="M55" i="2"/>
  <c r="N55" i="2" s="1"/>
  <c r="M23" i="2"/>
  <c r="N23" i="2" s="1"/>
  <c r="M412" i="2"/>
  <c r="N412" i="2" s="1"/>
  <c r="M396" i="2"/>
  <c r="N396" i="2" s="1"/>
  <c r="M380" i="2"/>
  <c r="N380" i="2" s="1"/>
  <c r="M364" i="2"/>
  <c r="N364" i="2" s="1"/>
  <c r="M348" i="2"/>
  <c r="N348" i="2" s="1"/>
  <c r="M324" i="2"/>
  <c r="N324" i="2" s="1"/>
  <c r="M292" i="2"/>
  <c r="N292" i="2" s="1"/>
  <c r="M260" i="2"/>
  <c r="N260" i="2" s="1"/>
  <c r="M228" i="2"/>
  <c r="N228" i="2" s="1"/>
  <c r="M196" i="2"/>
  <c r="N196" i="2" s="1"/>
  <c r="M164" i="2"/>
  <c r="N164" i="2" s="1"/>
  <c r="M132" i="2"/>
  <c r="N132" i="2" s="1"/>
  <c r="M68" i="2"/>
  <c r="N68" i="2" s="1"/>
  <c r="M423" i="2"/>
  <c r="N423" i="2" s="1"/>
  <c r="M407" i="2"/>
  <c r="N407" i="2" s="1"/>
  <c r="M375" i="2"/>
  <c r="N375" i="2" s="1"/>
  <c r="M315" i="2"/>
  <c r="N315" i="2" s="1"/>
  <c r="M251" i="2"/>
  <c r="N251" i="2" s="1"/>
  <c r="M219" i="2"/>
  <c r="N219" i="2" s="1"/>
  <c r="M187" i="2"/>
  <c r="N187" i="2" s="1"/>
  <c r="M123" i="2"/>
  <c r="N123" i="2" s="1"/>
  <c r="M402" i="2"/>
  <c r="N402" i="2" s="1"/>
  <c r="M386" i="2"/>
  <c r="N386" i="2" s="1"/>
  <c r="M354" i="2"/>
  <c r="N354" i="2" s="1"/>
  <c r="M272" i="2"/>
  <c r="N272" i="2" s="1"/>
  <c r="M208" i="2"/>
  <c r="N208" i="2" s="1"/>
  <c r="M144" i="2"/>
  <c r="N144" i="2" s="1"/>
  <c r="M80" i="2"/>
  <c r="N80" i="2" s="1"/>
  <c r="M330" i="2"/>
  <c r="N330" i="2" s="1"/>
  <c r="M314" i="2"/>
  <c r="N314" i="2" s="1"/>
  <c r="M282" i="2"/>
  <c r="N282" i="2" s="1"/>
  <c r="M266" i="2"/>
  <c r="N266" i="2" s="1"/>
  <c r="M234" i="2"/>
  <c r="N234" i="2" s="1"/>
  <c r="M202" i="2"/>
  <c r="N202" i="2" s="1"/>
  <c r="M170" i="2"/>
  <c r="N170" i="2" s="1"/>
  <c r="M154" i="2"/>
  <c r="N154" i="2" s="1"/>
  <c r="M106" i="2"/>
  <c r="N106" i="2" s="1"/>
  <c r="M74" i="2"/>
  <c r="N74" i="2" s="1"/>
  <c r="M58" i="2"/>
  <c r="N58" i="2" s="1"/>
  <c r="M26" i="2"/>
  <c r="N26" i="2" s="1"/>
  <c r="M10" i="2"/>
  <c r="N10" i="2" s="1"/>
  <c r="M325" i="2"/>
  <c r="N325" i="2" s="1"/>
  <c r="M277" i="2"/>
  <c r="N277" i="2" s="1"/>
  <c r="M245" i="2"/>
  <c r="N245" i="2" s="1"/>
  <c r="M197" i="2"/>
  <c r="N197" i="2" s="1"/>
  <c r="M165" i="2"/>
  <c r="N165" i="2" s="1"/>
  <c r="M149" i="2"/>
  <c r="N149" i="2" s="1"/>
  <c r="M117" i="2"/>
  <c r="N117" i="2" s="1"/>
  <c r="M85" i="2"/>
  <c r="N85" i="2" s="1"/>
  <c r="M69" i="2"/>
  <c r="N69" i="2" s="1"/>
  <c r="M21" i="2"/>
  <c r="N21" i="2" s="1"/>
  <c r="M405" i="2"/>
  <c r="N405" i="2" s="1"/>
  <c r="M401" i="2"/>
  <c r="N401" i="2" s="1"/>
  <c r="M349" i="2"/>
  <c r="N349" i="2" s="1"/>
  <c r="M335" i="2"/>
  <c r="N335" i="2" s="1"/>
  <c r="M239" i="2"/>
  <c r="N239" i="2" s="1"/>
  <c r="M111" i="2"/>
  <c r="N111" i="2" s="1"/>
  <c r="M79" i="2"/>
  <c r="N79" i="2" s="1"/>
  <c r="M15" i="2"/>
  <c r="N15" i="2" s="1"/>
  <c r="M408" i="2"/>
  <c r="N408" i="2" s="1"/>
  <c r="M392" i="2"/>
  <c r="N392" i="2" s="1"/>
  <c r="M360" i="2"/>
  <c r="N360" i="2" s="1"/>
  <c r="M316" i="2"/>
  <c r="N316" i="2" s="1"/>
  <c r="M220" i="2"/>
  <c r="N220" i="2" s="1"/>
  <c r="M124" i="2"/>
  <c r="N124" i="2" s="1"/>
  <c r="M92" i="2"/>
  <c r="N92" i="2" s="1"/>
  <c r="M60" i="2"/>
  <c r="N60" i="2" s="1"/>
  <c r="M419" i="2"/>
  <c r="N419" i="2" s="1"/>
  <c r="M403" i="2"/>
  <c r="N403" i="2" s="1"/>
  <c r="M371" i="2"/>
  <c r="N371" i="2" s="1"/>
  <c r="M355" i="2"/>
  <c r="N355" i="2" s="1"/>
  <c r="M339" i="2"/>
  <c r="N339" i="2" s="1"/>
  <c r="M275" i="2"/>
  <c r="N275" i="2" s="1"/>
  <c r="M211" i="2"/>
  <c r="N211" i="2" s="1"/>
  <c r="M115" i="2"/>
  <c r="N115" i="2" s="1"/>
  <c r="M51" i="2"/>
  <c r="N51" i="2" s="1"/>
  <c r="M398" i="2"/>
  <c r="N398" i="2" s="1"/>
  <c r="M382" i="2"/>
  <c r="N382" i="2" s="1"/>
  <c r="M350" i="2"/>
  <c r="N350" i="2" s="1"/>
  <c r="M296" i="2"/>
  <c r="N296" i="2" s="1"/>
  <c r="M232" i="2"/>
  <c r="N232" i="2" s="1"/>
  <c r="M168" i="2"/>
  <c r="N168" i="2" s="1"/>
  <c r="M326" i="2"/>
  <c r="N326" i="2" s="1"/>
  <c r="M310" i="2"/>
  <c r="N310" i="2" s="1"/>
  <c r="M278" i="2"/>
  <c r="N278" i="2" s="1"/>
  <c r="M262" i="2"/>
  <c r="N262" i="2" s="1"/>
  <c r="M246" i="2"/>
  <c r="N246" i="2" s="1"/>
  <c r="M230" i="2"/>
  <c r="N230" i="2" s="1"/>
  <c r="M214" i="2"/>
  <c r="N214" i="2" s="1"/>
  <c r="M182" i="2"/>
  <c r="N182" i="2" s="1"/>
  <c r="M150" i="2"/>
  <c r="N150" i="2" s="1"/>
  <c r="M134" i="2"/>
  <c r="N134" i="2" s="1"/>
  <c r="M102" i="2"/>
  <c r="N102" i="2" s="1"/>
  <c r="M70" i="2"/>
  <c r="N70" i="2" s="1"/>
  <c r="M54" i="2"/>
  <c r="N54" i="2" s="1"/>
  <c r="M22" i="2"/>
  <c r="N22" i="2" s="1"/>
  <c r="M305" i="2"/>
  <c r="N305" i="2" s="1"/>
  <c r="M257" i="2"/>
  <c r="N257" i="2" s="1"/>
  <c r="M225" i="2"/>
  <c r="N225" i="2" s="1"/>
  <c r="M209" i="2"/>
  <c r="N209" i="2" s="1"/>
  <c r="M129" i="2"/>
  <c r="N129" i="2" s="1"/>
  <c r="M385" i="2"/>
  <c r="N385" i="2" s="1"/>
  <c r="M421" i="2"/>
  <c r="N421" i="2" s="1"/>
  <c r="M353" i="2"/>
  <c r="N353" i="2" s="1"/>
  <c r="M381" i="2"/>
  <c r="N381" i="2" s="1"/>
  <c r="M409" i="2"/>
  <c r="N409" i="2" s="1"/>
  <c r="M345" i="2"/>
  <c r="N345" i="2" s="1"/>
  <c r="M319" i="2"/>
  <c r="N319" i="2" s="1"/>
  <c r="M287" i="2"/>
  <c r="N287" i="2" s="1"/>
  <c r="M255" i="2"/>
  <c r="N255" i="2" s="1"/>
  <c r="M223" i="2"/>
  <c r="N223" i="2" s="1"/>
  <c r="M191" i="2"/>
  <c r="N191" i="2" s="1"/>
  <c r="M159" i="2"/>
  <c r="N159" i="2" s="1"/>
  <c r="M127" i="2"/>
  <c r="N127" i="2" s="1"/>
  <c r="M95" i="2"/>
  <c r="N95" i="2" s="1"/>
  <c r="M63" i="2"/>
  <c r="N63" i="2" s="1"/>
  <c r="M31" i="2"/>
  <c r="N31" i="2" s="1"/>
  <c r="M416" i="2"/>
  <c r="N416" i="2" s="1"/>
  <c r="M400" i="2"/>
  <c r="N400" i="2" s="1"/>
  <c r="M384" i="2"/>
  <c r="N384" i="2" s="1"/>
  <c r="M368" i="2"/>
  <c r="N368" i="2" s="1"/>
  <c r="M352" i="2"/>
  <c r="N352" i="2" s="1"/>
  <c r="M332" i="2"/>
  <c r="N332" i="2" s="1"/>
  <c r="M300" i="2"/>
  <c r="N300" i="2" s="1"/>
  <c r="M268" i="2"/>
  <c r="N268" i="2" s="1"/>
  <c r="M236" i="2"/>
  <c r="N236" i="2" s="1"/>
  <c r="M204" i="2"/>
  <c r="N204" i="2" s="1"/>
  <c r="M172" i="2"/>
  <c r="N172" i="2" s="1"/>
  <c r="M140" i="2"/>
  <c r="N140" i="2" s="1"/>
  <c r="M108" i="2"/>
  <c r="N108" i="2" s="1"/>
  <c r="M76" i="2"/>
  <c r="N76" i="2" s="1"/>
  <c r="M44" i="2"/>
  <c r="N44" i="2" s="1"/>
  <c r="M12" i="2"/>
  <c r="N12" i="2" s="1"/>
  <c r="M411" i="2"/>
  <c r="N411" i="2" s="1"/>
  <c r="M395" i="2"/>
  <c r="N395" i="2" s="1"/>
  <c r="M379" i="2"/>
  <c r="N379" i="2" s="1"/>
  <c r="M363" i="2"/>
  <c r="N363" i="2" s="1"/>
  <c r="M347" i="2"/>
  <c r="N347" i="2" s="1"/>
  <c r="M323" i="2"/>
  <c r="N323" i="2" s="1"/>
  <c r="M291" i="2"/>
  <c r="N291" i="2" s="1"/>
  <c r="M259" i="2"/>
  <c r="N259" i="2" s="1"/>
  <c r="M227" i="2"/>
  <c r="N227" i="2" s="1"/>
  <c r="M195" i="2"/>
  <c r="N195" i="2" s="1"/>
  <c r="M163" i="2"/>
  <c r="N163" i="2" s="1"/>
  <c r="M131" i="2"/>
  <c r="N131" i="2" s="1"/>
  <c r="M99" i="2"/>
  <c r="N99" i="2" s="1"/>
  <c r="M67" i="2"/>
  <c r="N67" i="2" s="1"/>
  <c r="M35" i="2"/>
  <c r="N35" i="2" s="1"/>
  <c r="M406" i="2"/>
  <c r="N406" i="2" s="1"/>
  <c r="M390" i="2"/>
  <c r="N390" i="2" s="1"/>
  <c r="M374" i="2"/>
  <c r="N374" i="2" s="1"/>
  <c r="M358" i="2"/>
  <c r="N358" i="2" s="1"/>
  <c r="M342" i="2"/>
  <c r="N342" i="2" s="1"/>
  <c r="M312" i="2"/>
  <c r="N312" i="2" s="1"/>
  <c r="M280" i="2"/>
  <c r="N280" i="2" s="1"/>
  <c r="M248" i="2"/>
  <c r="N248" i="2" s="1"/>
  <c r="M216" i="2"/>
  <c r="N216" i="2" s="1"/>
  <c r="M184" i="2"/>
  <c r="N184" i="2" s="1"/>
  <c r="M152" i="2"/>
  <c r="N152" i="2" s="1"/>
  <c r="M120" i="2"/>
  <c r="N120" i="2" s="1"/>
  <c r="M88" i="2"/>
  <c r="N88" i="2" s="1"/>
  <c r="M56" i="2"/>
  <c r="N56" i="2" s="1"/>
  <c r="M24" i="2"/>
  <c r="N24" i="2" s="1"/>
  <c r="M334" i="2"/>
  <c r="N334" i="2" s="1"/>
  <c r="M318" i="2"/>
  <c r="N318" i="2" s="1"/>
  <c r="M302" i="2"/>
  <c r="N302" i="2" s="1"/>
  <c r="M286" i="2"/>
  <c r="N286" i="2" s="1"/>
  <c r="M270" i="2"/>
  <c r="N270" i="2" s="1"/>
  <c r="M254" i="2"/>
  <c r="N254" i="2" s="1"/>
  <c r="M238" i="2"/>
  <c r="N238" i="2" s="1"/>
  <c r="M222" i="2"/>
  <c r="N222" i="2" s="1"/>
  <c r="M206" i="2"/>
  <c r="N206" i="2" s="1"/>
  <c r="M190" i="2"/>
  <c r="N190" i="2" s="1"/>
  <c r="M174" i="2"/>
  <c r="N174" i="2" s="1"/>
  <c r="M158" i="2"/>
  <c r="N158" i="2" s="1"/>
  <c r="M142" i="2"/>
  <c r="N142" i="2" s="1"/>
  <c r="M126" i="2"/>
  <c r="N126" i="2" s="1"/>
  <c r="M110" i="2"/>
  <c r="N110" i="2" s="1"/>
  <c r="M94" i="2"/>
  <c r="N94" i="2" s="1"/>
  <c r="M78" i="2"/>
  <c r="N78" i="2" s="1"/>
  <c r="M62" i="2"/>
  <c r="N62" i="2" s="1"/>
  <c r="M46" i="2"/>
  <c r="N46" i="2" s="1"/>
  <c r="M30" i="2"/>
  <c r="N30" i="2" s="1"/>
  <c r="M14" i="2"/>
  <c r="N14" i="2" s="1"/>
  <c r="M329" i="2"/>
  <c r="N329" i="2" s="1"/>
  <c r="M313" i="2"/>
  <c r="N313" i="2" s="1"/>
  <c r="M297" i="2"/>
  <c r="N297" i="2" s="1"/>
  <c r="M281" i="2"/>
  <c r="N281" i="2" s="1"/>
  <c r="M265" i="2"/>
  <c r="N265" i="2" s="1"/>
  <c r="M249" i="2"/>
  <c r="N249" i="2" s="1"/>
  <c r="M233" i="2"/>
  <c r="N233" i="2" s="1"/>
  <c r="M217" i="2"/>
  <c r="N217" i="2" s="1"/>
  <c r="M201" i="2"/>
  <c r="N201" i="2" s="1"/>
  <c r="M185" i="2"/>
  <c r="N185" i="2" s="1"/>
  <c r="M169" i="2"/>
  <c r="N169" i="2" s="1"/>
  <c r="M153" i="2"/>
  <c r="N153" i="2" s="1"/>
  <c r="M137" i="2"/>
  <c r="N137" i="2" s="1"/>
  <c r="M121" i="2"/>
  <c r="N121" i="2" s="1"/>
  <c r="M105" i="2"/>
  <c r="N105" i="2" s="1"/>
  <c r="M89" i="2"/>
  <c r="N89" i="2" s="1"/>
  <c r="M73" i="2"/>
  <c r="N73" i="2" s="1"/>
  <c r="M57" i="2"/>
  <c r="N57" i="2" s="1"/>
  <c r="M41" i="2"/>
  <c r="N41" i="2" s="1"/>
  <c r="M25" i="2"/>
  <c r="N25" i="2" s="1"/>
  <c r="M9" i="2"/>
  <c r="N9" i="2" s="1"/>
  <c r="L434" i="2"/>
  <c r="N434" i="2" l="1"/>
  <c r="N436" i="2" s="1"/>
  <c r="M434" i="2"/>
</calcChain>
</file>

<file path=xl/sharedStrings.xml><?xml version="1.0" encoding="utf-8"?>
<sst xmlns="http://schemas.openxmlformats.org/spreadsheetml/2006/main" count="500" uniqueCount="474">
  <si>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</si>
  <si>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</si>
  <si>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</si>
  <si>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</si>
  <si>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</si>
  <si>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</si>
  <si>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</si>
  <si>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</si>
  <si>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</si>
  <si>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</si>
  <si>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</si>
  <si>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</si>
  <si>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</si>
  <si>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</si>
  <si>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</si>
  <si>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</si>
  <si>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</si>
  <si>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</si>
  <si>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</si>
  <si>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</si>
  <si>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</si>
  <si>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</si>
  <si>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</si>
  <si>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</si>
  <si>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</si>
  <si>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</si>
  <si>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</si>
  <si>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</si>
  <si>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</si>
  <si>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</si>
  <si>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</si>
  <si>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</si>
  <si>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</si>
  <si>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</si>
  <si>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</si>
  <si>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</si>
  <si>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</si>
  <si>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</si>
  <si>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</si>
  <si>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</si>
  <si>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</si>
  <si>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</si>
  <si>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</si>
  <si>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</si>
  <si>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</si>
  <si>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</si>
  <si>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</si>
  <si>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</si>
  <si>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</si>
  <si>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</si>
  <si>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</si>
  <si>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</si>
  <si>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</si>
  <si>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</si>
  <si>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</si>
  <si>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</si>
  <si>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</si>
  <si>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</si>
  <si>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</si>
  <si>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</si>
  <si>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</si>
  <si>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</si>
  <si>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</si>
  <si>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</si>
  <si>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</si>
  <si>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</si>
  <si>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</si>
  <si>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</si>
  <si>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</si>
  <si>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</si>
  <si>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</si>
  <si>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</si>
  <si>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</si>
  <si>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</si>
  <si>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</si>
  <si>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</si>
  <si>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</si>
  <si>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</si>
  <si>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</si>
  <si>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</si>
  <si>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</si>
  <si>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</si>
  <si>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</si>
  <si>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</si>
  <si>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</si>
  <si>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</si>
  <si>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</si>
  <si>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</si>
  <si>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</si>
  <si>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</si>
  <si>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</si>
  <si>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</si>
  <si>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</si>
  <si>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</si>
  <si>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</si>
  <si>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</si>
  <si>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</si>
  <si>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</si>
  <si>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</si>
  <si>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</si>
  <si>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</si>
  <si>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</si>
  <si>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</si>
  <si>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</si>
  <si>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</si>
  <si>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</si>
  <si>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</si>
  <si>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</si>
  <si>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</si>
  <si>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</si>
  <si>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</si>
  <si>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</si>
  <si>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</si>
  <si>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</si>
  <si>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</si>
  <si>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</si>
  <si>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</si>
  <si>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</si>
  <si>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</si>
  <si>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</si>
  <si>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</si>
  <si>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</si>
  <si>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</si>
  <si>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</si>
  <si>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</si>
  <si>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</si>
  <si>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</si>
  <si>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</si>
  <si>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</si>
  <si>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</si>
  <si>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</si>
  <si>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</si>
  <si>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</si>
  <si>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</si>
  <si>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</si>
  <si>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</si>
  <si>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</si>
  <si>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</si>
  <si>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</si>
  <si>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</si>
  <si>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</si>
  <si>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</si>
  <si>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</si>
  <si>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</si>
  <si>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</si>
  <si>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</si>
  <si>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</si>
  <si>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</si>
  <si>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</si>
  <si>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</si>
  <si>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</si>
  <si>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</si>
  <si>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</si>
  <si>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</si>
  <si>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</si>
  <si>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</si>
  <si>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</si>
  <si>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</si>
  <si>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</si>
  <si>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</si>
  <si>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</si>
  <si>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</si>
  <si>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</si>
  <si>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</si>
  <si>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</si>
  <si>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</si>
  <si>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</si>
  <si>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</si>
  <si>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</si>
  <si>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</si>
  <si>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</si>
  <si>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</si>
  <si>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</si>
  <si>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</si>
  <si>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</si>
  <si>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</si>
  <si>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</si>
  <si>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</si>
  <si>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</si>
  <si>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</si>
  <si>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</si>
  <si>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</si>
  <si>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</si>
  <si>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</si>
  <si>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</si>
  <si>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</si>
  <si>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</si>
  <si>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</si>
  <si>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</si>
  <si>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</si>
  <si>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</si>
  <si>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</si>
  <si>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</si>
  <si>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</si>
  <si>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</si>
  <si>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</si>
  <si>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</si>
  <si>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</si>
  <si>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</si>
  <si>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</si>
  <si>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</si>
  <si>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</si>
  <si>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</si>
  <si>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</si>
  <si>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</si>
  <si>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</si>
  <si>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</si>
  <si>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</si>
  <si>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</si>
  <si>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</si>
  <si>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</si>
  <si>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</si>
  <si>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</si>
  <si>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</si>
  <si>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</si>
  <si>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</si>
  <si>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</si>
  <si>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</si>
  <si>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</si>
  <si>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</si>
  <si>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</si>
  <si>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</si>
  <si>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</si>
  <si>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</si>
  <si>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</si>
  <si>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</si>
  <si>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</si>
  <si>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</si>
  <si>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</si>
  <si>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</si>
  <si>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</si>
  <si>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</si>
  <si>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</si>
  <si>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</si>
  <si>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</si>
  <si>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</si>
  <si>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</si>
  <si>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</si>
  <si>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</si>
  <si>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</si>
  <si>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</si>
  <si>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</si>
  <si>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</si>
  <si>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</si>
  <si>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</si>
  <si>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</si>
  <si>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</si>
  <si>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</si>
  <si>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</si>
  <si>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</si>
  <si>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</si>
  <si>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</si>
  <si>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</si>
  <si>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</si>
  <si>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</si>
  <si>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</si>
  <si>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</si>
  <si>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</si>
  <si>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</si>
  <si>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</si>
  <si>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</si>
  <si>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</si>
  <si>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</si>
  <si>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</si>
  <si>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</si>
  <si>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</si>
  <si>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</si>
  <si>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</si>
  <si>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</si>
  <si>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</si>
  <si>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</si>
  <si>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</si>
  <si>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</si>
  <si>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</si>
  <si>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</si>
  <si>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</si>
  <si>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</si>
  <si>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</si>
  <si>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</si>
  <si>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</si>
  <si>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</si>
  <si>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</si>
  <si>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</si>
  <si>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</si>
  <si>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</si>
  <si>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</si>
  <si>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</si>
  <si>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</si>
  <si>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</si>
  <si>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</si>
  <si>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</si>
  <si>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</si>
  <si>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</si>
  <si>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</si>
  <si>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</si>
  <si>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</si>
  <si>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</si>
  <si>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</si>
  <si>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</si>
  <si>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</si>
  <si>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</si>
  <si>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</si>
  <si>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</si>
  <si>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</si>
  <si>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</si>
  <si>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</si>
  <si>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</si>
  <si>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</si>
  <si>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</si>
  <si>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</si>
  <si>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</si>
  <si>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</si>
  <si>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</si>
  <si>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</si>
  <si>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</si>
  <si>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</si>
  <si>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</si>
  <si>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</si>
  <si>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</si>
  <si>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</si>
  <si>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</si>
  <si>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</si>
  <si>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</si>
  <si>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</si>
  <si>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</si>
  <si>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</si>
  <si>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</si>
  <si>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</si>
  <si>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</si>
  <si>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</si>
  <si>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</si>
  <si>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</si>
  <si>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</si>
  <si>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</si>
  <si>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</si>
  <si>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</si>
  <si>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</si>
  <si>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Sch for Early Develop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</si>
  <si>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</si>
  <si>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</si>
  <si>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</si>
  <si>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</si>
  <si>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</si>
  <si>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</si>
  <si>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</si>
  <si>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</si>
  <si>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</si>
  <si>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</si>
  <si>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</si>
  <si>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</si>
  <si>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</si>
  <si>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</si>
  <si>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</si>
  <si>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</si>
  <si>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</si>
  <si>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</si>
  <si>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</si>
  <si>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</si>
  <si>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</si>
  <si>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</si>
  <si>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</si>
  <si>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</si>
  <si>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</si>
  <si>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</si>
  <si>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</si>
  <si>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</si>
  <si>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</si>
  <si>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</si>
  <si>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</si>
  <si>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</si>
  <si>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</si>
  <si>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</si>
  <si>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</si>
  <si>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</si>
  <si>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</si>
  <si>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</si>
  <si>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</si>
  <si>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</si>
  <si>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</si>
  <si>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</si>
  <si>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</si>
  <si>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</si>
  <si>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</si>
  <si>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</si>
  <si>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</si>
  <si>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</si>
  <si>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</si>
  <si>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</si>
  <si>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</si>
  <si>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</si>
  <si>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</si>
  <si>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</si>
  <si>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</si>
  <si>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</si>
  <si>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</si>
  <si>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</si>
  <si>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</si>
  <si>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</si>
  <si>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</si>
  <si>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</si>
  <si>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</si>
  <si>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</si>
  <si>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</si>
  <si>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</si>
  <si>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</si>
  <si>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</si>
  <si>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</si>
  <si>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</si>
  <si>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</si>
  <si>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</si>
  <si>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</si>
  <si>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</si>
  <si>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</si>
  <si>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</si>
  <si>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</si>
  <si>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</si>
  <si>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</si>
  <si>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</si>
  <si>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</si>
  <si>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</si>
  <si>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</si>
  <si>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</si>
  <si>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</si>
  <si>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</si>
  <si>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</si>
  <si>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</si>
  <si>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</si>
  <si>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</si>
  <si>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</si>
  <si>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</si>
  <si>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</si>
  <si>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</si>
  <si>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</si>
  <si>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</si>
  <si>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</si>
  <si>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</t>
  </si>
  <si>
    <t>of Total</t>
  </si>
  <si>
    <t>Aid Eligibility</t>
  </si>
  <si>
    <t>Column1</t>
  </si>
  <si>
    <t>Column2</t>
  </si>
  <si>
    <t>Column3</t>
  </si>
  <si>
    <t>Column4</t>
  </si>
  <si>
    <t>Column5</t>
  </si>
  <si>
    <t>Column6</t>
  </si>
  <si>
    <t>Column7</t>
  </si>
  <si>
    <t xml:space="preserve">   LESS: TRANSPORTATION OVER ICE</t>
  </si>
  <si>
    <t xml:space="preserve"> </t>
  </si>
  <si>
    <t xml:space="preserve">   2017-18 APPROPRIATION </t>
  </si>
  <si>
    <t>Distrct Pay (2017-18) Back</t>
  </si>
  <si>
    <t>Column8</t>
  </si>
  <si>
    <t>Column9</t>
  </si>
  <si>
    <t>Column10</t>
  </si>
  <si>
    <t xml:space="preserve">   Balance Available After January Payment</t>
  </si>
  <si>
    <t xml:space="preserve">   Audit Adjustments </t>
  </si>
  <si>
    <t xml:space="preserve">   District paybacks</t>
  </si>
  <si>
    <t xml:space="preserve">   Balance Available After "Over Ice" adjustment</t>
  </si>
  <si>
    <t>Percent of Adjusted Total</t>
  </si>
  <si>
    <t>Column11</t>
  </si>
  <si>
    <t>Column12</t>
  </si>
  <si>
    <t>Total Net Aid Paid (Jan +June)</t>
  </si>
  <si>
    <t>Column13</t>
  </si>
  <si>
    <t>Over Ice Payment</t>
  </si>
  <si>
    <t>Total Payments</t>
  </si>
  <si>
    <t xml:space="preserve">Second Payment in the 2017-2018 school year -  June 18, 2018 </t>
  </si>
  <si>
    <t>2017-2018 Aid Eligibility is based on FY 2016-17 LEA Pupil Trans. Data</t>
  </si>
  <si>
    <t xml:space="preserve">   Aid earned based on January Data  Calculation</t>
  </si>
  <si>
    <t>AMENDED Total Aid (2017-18) After Audit Findings</t>
  </si>
  <si>
    <t>2011 ACT 105 REALLOCATION of Balance</t>
  </si>
  <si>
    <t>Column14</t>
  </si>
  <si>
    <t>Revised June Payment Based on  Adjustments ("I")</t>
  </si>
  <si>
    <t>Impact of (2017-18) Audit Findings</t>
  </si>
  <si>
    <t xml:space="preserve">   Funds to be Reallocated in June 2018</t>
  </si>
  <si>
    <r>
      <t>"</t>
    </r>
    <r>
      <rPr>
        <b/>
        <i/>
        <sz val="11.5"/>
        <color theme="1"/>
        <rFont val="Arial"/>
        <family val="2"/>
      </rPr>
      <t>Revised June Payments Based on Adjustments ("I")</t>
    </r>
    <r>
      <rPr>
        <b/>
        <sz val="11.5"/>
        <color theme="1"/>
        <rFont val="Arial"/>
        <family val="2"/>
      </rPr>
      <t xml:space="preserve">" column includes auditing adjustments by LEA. </t>
    </r>
  </si>
  <si>
    <t>As of 3:10 PM on 06-01-2018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</si>
</sst>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%"/>
    <numFmt numFmtId="165" formatCode="0.000%"/>
    <numFmt numFmtId="166" formatCode="0.00000%"/>
    <numFmt numFmtId="167" formatCode="_(* #,##0_);_(* \(#,##0\);_(* &quot;-&quot;??_);_(@_)"/>
    <numFmt numFmtId="168" formatCode="0.0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Black"/>
      <family val="2"/>
    </font>
    <font>
      <sz val="9"/>
      <color rgb="FF000000"/>
      <name val="Arial Black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rgb="FF000000"/>
      <name val="Arial Black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2"/>
      <color theme="1"/>
      <name val="Arial"/>
    </font>
    <font>
      <b/>
      <sz val="11"/>
      <color theme="1"/>
      <name val="Arial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.5"/>
      <color theme="1"/>
      <name val="Arial"/>
      <family val="2"/>
    </font>
    <font>
      <b/>
      <i/>
      <sz val="11.5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18" fillId="0" borderId="0" xfId="0" applyFont="1"/>
    <xf numFmtId="0" fontId="20" fillId="0" borderId="0" xfId="0" applyFont="1"/>
    <xf numFmtId="164" fontId="21" fillId="33" borderId="16" xfId="43" applyNumberFormat="1" applyFont="1" applyFill="1" applyBorder="1" applyAlignment="1">
      <alignment horizontal="center" vertical="center" wrapText="1"/>
    </xf>
    <xf numFmtId="164" fontId="21" fillId="33" borderId="17" xfId="43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right" wrapText="1" indent="1"/>
    </xf>
    <xf numFmtId="8" fontId="20" fillId="0" borderId="18" xfId="0" applyNumberFormat="1" applyFont="1" applyBorder="1" applyAlignment="1">
      <alignment horizontal="right" wrapText="1" indent="1"/>
    </xf>
    <xf numFmtId="3" fontId="20" fillId="0" borderId="18" xfId="0" applyNumberFormat="1" applyFont="1" applyBorder="1" applyAlignment="1">
      <alignment horizontal="right" wrapText="1" indent="1"/>
    </xf>
    <xf numFmtId="0" fontId="20" fillId="0" borderId="18" xfId="0" applyFont="1" applyBorder="1" applyAlignment="1">
      <alignment horizontal="left" indent="1"/>
    </xf>
    <xf numFmtId="166" fontId="20" fillId="0" borderId="18" xfId="43" applyNumberFormat="1" applyFont="1" applyBorder="1"/>
    <xf numFmtId="0" fontId="20" fillId="36" borderId="18" xfId="0" applyFont="1" applyFill="1" applyBorder="1" applyAlignment="1">
      <alignment horizontal="left" indent="1"/>
    </xf>
    <xf numFmtId="0" fontId="20" fillId="36" borderId="18" xfId="0" applyFont="1" applyFill="1" applyBorder="1" applyAlignment="1">
      <alignment wrapText="1"/>
    </xf>
    <xf numFmtId="0" fontId="20" fillId="36" borderId="18" xfId="0" applyFont="1" applyFill="1" applyBorder="1" applyAlignment="1">
      <alignment horizontal="right" wrapText="1" indent="1"/>
    </xf>
    <xf numFmtId="8" fontId="20" fillId="36" borderId="18" xfId="0" applyNumberFormat="1" applyFont="1" applyFill="1" applyBorder="1" applyAlignment="1">
      <alignment horizontal="right" wrapText="1" indent="1"/>
    </xf>
    <xf numFmtId="166" fontId="20" fillId="36" borderId="18" xfId="43" applyNumberFormat="1" applyFont="1" applyFill="1" applyBorder="1"/>
    <xf numFmtId="166" fontId="20" fillId="0" borderId="22" xfId="43" applyNumberFormat="1" applyFont="1" applyBorder="1"/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right" wrapText="1" indent="1"/>
    </xf>
    <xf numFmtId="8" fontId="20" fillId="0" borderId="27" xfId="0" applyNumberFormat="1" applyFont="1" applyBorder="1" applyAlignment="1">
      <alignment horizontal="right" wrapText="1" indent="1"/>
    </xf>
    <xf numFmtId="166" fontId="20" fillId="0" borderId="28" xfId="43" applyNumberFormat="1" applyFont="1" applyBorder="1"/>
    <xf numFmtId="0" fontId="20" fillId="0" borderId="27" xfId="0" applyFont="1" applyBorder="1" applyAlignment="1">
      <alignment horizontal="left" indent="1"/>
    </xf>
    <xf numFmtId="166" fontId="20" fillId="0" borderId="27" xfId="43" applyNumberFormat="1" applyFont="1" applyBorder="1"/>
    <xf numFmtId="0" fontId="20" fillId="36" borderId="23" xfId="0" applyFont="1" applyFill="1" applyBorder="1" applyAlignment="1">
      <alignment horizontal="left" indent="1"/>
    </xf>
    <xf numFmtId="0" fontId="20" fillId="36" borderId="24" xfId="0" applyFont="1" applyFill="1" applyBorder="1" applyAlignment="1">
      <alignment wrapText="1"/>
    </xf>
    <xf numFmtId="0" fontId="20" fillId="36" borderId="24" xfId="0" applyFont="1" applyFill="1" applyBorder="1" applyAlignment="1">
      <alignment horizontal="right" wrapText="1" indent="1"/>
    </xf>
    <xf numFmtId="8" fontId="20" fillId="36" borderId="24" xfId="0" applyNumberFormat="1" applyFont="1" applyFill="1" applyBorder="1" applyAlignment="1">
      <alignment horizontal="right" wrapText="1" indent="1"/>
    </xf>
    <xf numFmtId="166" fontId="20" fillId="36" borderId="25" xfId="43" applyNumberFormat="1" applyFont="1" applyFill="1" applyBorder="1"/>
    <xf numFmtId="0" fontId="19" fillId="36" borderId="0" xfId="0" applyFont="1" applyFill="1" applyBorder="1" applyAlignment="1">
      <alignment horizontal="center" vertical="center" wrapText="1"/>
    </xf>
    <xf numFmtId="164" fontId="21" fillId="36" borderId="0" xfId="43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34" xfId="0" applyFont="1" applyBorder="1"/>
    <xf numFmtId="0" fontId="18" fillId="0" borderId="35" xfId="0" applyFont="1" applyBorder="1"/>
    <xf numFmtId="0" fontId="18" fillId="0" borderId="36" xfId="0" applyFont="1" applyBorder="1"/>
    <xf numFmtId="0" fontId="23" fillId="37" borderId="30" xfId="0" applyFont="1" applyFill="1" applyBorder="1" applyAlignment="1">
      <alignment horizontal="center"/>
    </xf>
    <xf numFmtId="0" fontId="23" fillId="37" borderId="31" xfId="0" applyFont="1" applyFill="1" applyBorder="1"/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3" fillId="35" borderId="38" xfId="0" applyFont="1" applyFill="1" applyBorder="1" applyAlignment="1">
      <alignment horizontal="center"/>
    </xf>
    <xf numFmtId="0" fontId="23" fillId="35" borderId="39" xfId="0" applyFont="1" applyFill="1" applyBorder="1"/>
    <xf numFmtId="3" fontId="25" fillId="37" borderId="14" xfId="0" applyNumberFormat="1" applyFont="1" applyFill="1" applyBorder="1" applyAlignment="1">
      <alignment horizontal="right" vertical="center"/>
    </xf>
    <xf numFmtId="3" fontId="25" fillId="35" borderId="14" xfId="0" applyNumberFormat="1" applyFont="1" applyFill="1" applyBorder="1" applyAlignment="1">
      <alignment vertical="center"/>
    </xf>
    <xf numFmtId="3" fontId="25" fillId="34" borderId="14" xfId="0" applyNumberFormat="1" applyFont="1" applyFill="1" applyBorder="1"/>
    <xf numFmtId="165" fontId="27" fillId="34" borderId="39" xfId="0" applyNumberFormat="1" applyFont="1" applyFill="1" applyBorder="1"/>
    <xf numFmtId="0" fontId="25" fillId="37" borderId="29" xfId="0" applyFont="1" applyFill="1" applyBorder="1" applyAlignment="1">
      <alignment horizontal="left"/>
    </xf>
    <xf numFmtId="0" fontId="25" fillId="35" borderId="37" xfId="0" applyFont="1" applyFill="1" applyBorder="1"/>
    <xf numFmtId="0" fontId="20" fillId="0" borderId="21" xfId="0" applyFont="1" applyBorder="1" applyAlignment="1">
      <alignment horizontal="left" indent="1" shrinkToFit="1"/>
    </xf>
    <xf numFmtId="0" fontId="20" fillId="0" borderId="26" xfId="0" applyFont="1" applyBorder="1" applyAlignment="1">
      <alignment horizontal="left" inden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33" xfId="0" applyFont="1" applyBorder="1"/>
    <xf numFmtId="0" fontId="28" fillId="0" borderId="40" xfId="0" applyFont="1" applyBorder="1" applyAlignment="1">
      <alignment horizontal="center" vertical="center" wrapText="1"/>
    </xf>
    <xf numFmtId="0" fontId="33" fillId="36" borderId="0" xfId="0" applyFont="1" applyFill="1" applyAlignment="1">
      <alignment horizontal="center" vertical="center" wrapText="1"/>
    </xf>
    <xf numFmtId="8" fontId="29" fillId="0" borderId="24" xfId="0" applyNumberFormat="1" applyFont="1" applyBorder="1" applyAlignment="1">
      <alignment horizontal="right" wrapText="1" indent="1"/>
    </xf>
    <xf numFmtId="8" fontId="29" fillId="0" borderId="18" xfId="0" applyNumberFormat="1" applyFont="1" applyBorder="1" applyAlignment="1">
      <alignment horizontal="right" wrapText="1" indent="1"/>
    </xf>
    <xf numFmtId="8" fontId="29" fillId="0" borderId="27" xfId="0" applyNumberFormat="1" applyFont="1" applyBorder="1" applyAlignment="1">
      <alignment horizontal="right" wrapText="1" indent="1"/>
    </xf>
    <xf numFmtId="0" fontId="20" fillId="0" borderId="24" xfId="0" applyFont="1" applyBorder="1" applyAlignment="1">
      <alignment horizontal="right" wrapText="1" indent="1"/>
    </xf>
    <xf numFmtId="44" fontId="18" fillId="0" borderId="0" xfId="42" applyFont="1"/>
    <xf numFmtId="44" fontId="33" fillId="36" borderId="0" xfId="42" applyFont="1" applyFill="1" applyAlignment="1">
      <alignment horizontal="center" vertical="center" wrapText="1"/>
    </xf>
    <xf numFmtId="44" fontId="32" fillId="0" borderId="0" xfId="42" applyFont="1" applyAlignment="1">
      <alignment horizontal="right" wrapText="1" indent="1"/>
    </xf>
    <xf numFmtId="44" fontId="20" fillId="0" borderId="0" xfId="42" applyFont="1"/>
    <xf numFmtId="44" fontId="32" fillId="0" borderId="18" xfId="42" applyFont="1" applyBorder="1" applyAlignment="1">
      <alignment horizontal="right" wrapText="1" indent="1"/>
    </xf>
    <xf numFmtId="44" fontId="32" fillId="0" borderId="24" xfId="42" applyFont="1" applyBorder="1" applyAlignment="1">
      <alignment horizontal="right" wrapText="1" indent="1"/>
    </xf>
    <xf numFmtId="44" fontId="32" fillId="0" borderId="27" xfId="42" applyFont="1" applyBorder="1" applyAlignment="1">
      <alignment horizontal="right" wrapText="1" indent="1"/>
    </xf>
    <xf numFmtId="44" fontId="32" fillId="36" borderId="24" xfId="42" applyFont="1" applyFill="1" applyBorder="1" applyAlignment="1">
      <alignment horizontal="right" wrapText="1" indent="1"/>
    </xf>
    <xf numFmtId="0" fontId="19" fillId="0" borderId="38" xfId="0" applyFont="1" applyBorder="1" applyAlignment="1">
      <alignment horizontal="center"/>
    </xf>
    <xf numFmtId="0" fontId="25" fillId="34" borderId="32" xfId="0" applyFont="1" applyFill="1" applyBorder="1"/>
    <xf numFmtId="0" fontId="20" fillId="0" borderId="38" xfId="0" applyFont="1" applyBorder="1"/>
    <xf numFmtId="0" fontId="19" fillId="39" borderId="38" xfId="0" applyFont="1" applyFill="1" applyBorder="1" applyAlignment="1">
      <alignment horizontal="center"/>
    </xf>
    <xf numFmtId="0" fontId="20" fillId="39" borderId="38" xfId="0" applyFont="1" applyFill="1" applyBorder="1"/>
    <xf numFmtId="3" fontId="25" fillId="38" borderId="42" xfId="0" applyNumberFormat="1" applyFont="1" applyFill="1" applyBorder="1"/>
    <xf numFmtId="165" fontId="27" fillId="38" borderId="43" xfId="0" applyNumberFormat="1" applyFont="1" applyFill="1" applyBorder="1"/>
    <xf numFmtId="167" fontId="19" fillId="39" borderId="38" xfId="44" applyNumberFormat="1" applyFont="1" applyFill="1" applyBorder="1"/>
    <xf numFmtId="167" fontId="19" fillId="0" borderId="38" xfId="44" applyNumberFormat="1" applyFont="1" applyBorder="1"/>
    <xf numFmtId="166" fontId="20" fillId="0" borderId="0" xfId="43" applyNumberFormat="1" applyFont="1" applyAlignment="1">
      <alignment horizontal="right" wrapText="1" indent="1"/>
    </xf>
    <xf numFmtId="166" fontId="19" fillId="36" borderId="0" xfId="43" applyNumberFormat="1" applyFont="1" applyFill="1" applyAlignment="1">
      <alignment horizontal="center" vertical="center" wrapText="1"/>
    </xf>
    <xf numFmtId="166" fontId="20" fillId="0" borderId="0" xfId="43" applyNumberFormat="1" applyFont="1"/>
    <xf numFmtId="166" fontId="20" fillId="36" borderId="24" xfId="43" applyNumberFormat="1" applyFont="1" applyFill="1" applyBorder="1" applyAlignment="1">
      <alignment horizontal="right" wrapText="1" indent="1"/>
    </xf>
    <xf numFmtId="44" fontId="19" fillId="36" borderId="0" xfId="42" applyFont="1" applyFill="1" applyAlignment="1">
      <alignment horizontal="center" vertical="center" wrapText="1"/>
    </xf>
    <xf numFmtId="44" fontId="20" fillId="0" borderId="0" xfId="42" applyFont="1" applyAlignment="1">
      <alignment horizontal="right" wrapText="1" indent="1"/>
    </xf>
    <xf numFmtId="44" fontId="20" fillId="36" borderId="24" xfId="42" applyFont="1" applyFill="1" applyBorder="1" applyAlignment="1">
      <alignment horizontal="right" wrapText="1" indent="1"/>
    </xf>
    <xf numFmtId="0" fontId="29" fillId="0" borderId="37" xfId="0" applyFont="1" applyBorder="1"/>
    <xf numFmtId="0" fontId="20" fillId="0" borderId="39" xfId="0" applyFont="1" applyBorder="1"/>
    <xf numFmtId="3" fontId="26" fillId="40" borderId="0" xfId="0" applyNumberFormat="1" applyFont="1" applyFill="1" applyBorder="1" applyAlignment="1">
      <alignment vertical="center"/>
    </xf>
    <xf numFmtId="3" fontId="26" fillId="38" borderId="44" xfId="0" applyNumberFormat="1" applyFont="1" applyFill="1" applyBorder="1" applyAlignment="1">
      <alignment vertical="center"/>
    </xf>
    <xf numFmtId="3" fontId="25" fillId="34" borderId="16" xfId="0" applyNumberFormat="1" applyFont="1" applyFill="1" applyBorder="1" applyAlignment="1">
      <alignment vertical="center"/>
    </xf>
    <xf numFmtId="165" fontId="25" fillId="34" borderId="41" xfId="43" applyNumberFormat="1" applyFont="1" applyFill="1" applyBorder="1" applyAlignment="1">
      <alignment vertical="center"/>
    </xf>
    <xf numFmtId="165" fontId="25" fillId="40" borderId="0" xfId="43" applyNumberFormat="1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/>
    </xf>
    <xf numFmtId="0" fontId="23" fillId="34" borderId="33" xfId="0" applyFont="1" applyFill="1" applyBorder="1"/>
    <xf numFmtId="0" fontId="25" fillId="40" borderId="32" xfId="0" applyFont="1" applyFill="1" applyBorder="1"/>
    <xf numFmtId="0" fontId="23" fillId="40" borderId="0" xfId="0" applyFont="1" applyFill="1" applyBorder="1"/>
    <xf numFmtId="0" fontId="25" fillId="38" borderId="45" xfId="0" applyFont="1" applyFill="1" applyBorder="1"/>
    <xf numFmtId="0" fontId="23" fillId="38" borderId="38" xfId="0" applyFont="1" applyFill="1" applyBorder="1"/>
    <xf numFmtId="3" fontId="26" fillId="38" borderId="38" xfId="0" applyNumberFormat="1" applyFont="1" applyFill="1" applyBorder="1" applyAlignment="1">
      <alignment vertical="center"/>
    </xf>
    <xf numFmtId="3" fontId="26" fillId="38" borderId="39" xfId="0" applyNumberFormat="1" applyFont="1" applyFill="1" applyBorder="1" applyAlignment="1">
      <alignment vertical="center"/>
    </xf>
    <xf numFmtId="165" fontId="27" fillId="40" borderId="31" xfId="0" applyNumberFormat="1" applyFont="1" applyFill="1" applyBorder="1"/>
    <xf numFmtId="3" fontId="25" fillId="40" borderId="41" xfId="42" applyNumberFormat="1" applyFont="1" applyFill="1" applyBorder="1"/>
    <xf numFmtId="44" fontId="19" fillId="38" borderId="39" xfId="42" applyFont="1" applyFill="1" applyBorder="1"/>
    <xf numFmtId="8" fontId="19" fillId="35" borderId="14" xfId="42" applyNumberFormat="1" applyFont="1" applyFill="1" applyBorder="1"/>
    <xf numFmtId="44" fontId="32" fillId="0" borderId="46" xfId="42" applyFont="1" applyBorder="1" applyAlignment="1">
      <alignment horizontal="right" wrapText="1" indent="1"/>
    </xf>
    <xf numFmtId="166" fontId="20" fillId="0" borderId="47" xfId="43" applyNumberFormat="1" applyFont="1" applyBorder="1" applyAlignment="1">
      <alignment horizontal="right" wrapText="1" indent="1"/>
    </xf>
    <xf numFmtId="44" fontId="20" fillId="0" borderId="47" xfId="42" applyFont="1" applyBorder="1" applyAlignment="1">
      <alignment horizontal="right" wrapText="1" indent="1"/>
    </xf>
    <xf numFmtId="3" fontId="19" fillId="40" borderId="10" xfId="0" applyNumberFormat="1" applyFont="1" applyFill="1" applyBorder="1" applyAlignment="1">
      <alignment horizontal="right" wrapText="1"/>
    </xf>
    <xf numFmtId="8" fontId="19" fillId="40" borderId="12" xfId="0" applyNumberFormat="1" applyFont="1" applyFill="1" applyBorder="1" applyAlignment="1">
      <alignment horizontal="right" wrapText="1"/>
    </xf>
    <xf numFmtId="166" fontId="19" fillId="40" borderId="37" xfId="0" applyNumberFormat="1" applyFont="1" applyFill="1" applyBorder="1"/>
    <xf numFmtId="8" fontId="19" fillId="40" borderId="18" xfId="0" applyNumberFormat="1" applyFont="1" applyFill="1" applyBorder="1"/>
    <xf numFmtId="8" fontId="19" fillId="40" borderId="48" xfId="0" applyNumberFormat="1" applyFont="1" applyFill="1" applyBorder="1"/>
    <xf numFmtId="168" fontId="19" fillId="40" borderId="48" xfId="43" applyNumberFormat="1" applyFont="1" applyFill="1" applyBorder="1"/>
    <xf numFmtId="0" fontId="35" fillId="0" borderId="37" xfId="0" applyFont="1" applyBorder="1"/>
    <xf numFmtId="0" fontId="35" fillId="39" borderId="37" xfId="0" applyFont="1" applyFill="1" applyBorder="1"/>
    <xf numFmtId="167" fontId="34" fillId="0" borderId="14" xfId="44" applyNumberFormat="1" applyFont="1" applyBorder="1"/>
    <xf numFmtId="10" fontId="34" fillId="0" borderId="39" xfId="43" applyNumberFormat="1" applyFont="1" applyBorder="1"/>
    <xf numFmtId="167" fontId="34" fillId="39" borderId="14" xfId="44" applyNumberFormat="1" applyFont="1" applyFill="1" applyBorder="1"/>
    <xf numFmtId="10" fontId="34" fillId="39" borderId="39" xfId="43" applyNumberFormat="1" applyFont="1" applyFill="1" applyBorder="1"/>
    <xf numFmtId="10" fontId="25" fillId="37" borderId="14" xfId="43" applyNumberFormat="1" applyFont="1" applyFill="1" applyBorder="1" applyAlignment="1">
      <alignment vertical="center"/>
    </xf>
    <xf numFmtId="0" fontId="19" fillId="36" borderId="0" xfId="0" applyFont="1" applyFill="1" applyAlignment="1">
      <alignment horizontal="center" vertical="center" wrapText="1"/>
    </xf>
    <xf numFmtId="44" fontId="20" fillId="0" borderId="0" xfId="0" applyNumberFormat="1" applyFont="1" applyAlignment="1">
      <alignment horizontal="right" wrapText="1" indent="1"/>
    </xf>
    <xf numFmtId="0" fontId="30" fillId="0" borderId="2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8" fillId="0" borderId="32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2" fillId="0" borderId="41" xfId="0" applyFont="1" applyBorder="1"/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5" fillId="41" borderId="29" xfId="0" applyFont="1" applyFill="1" applyBorder="1"/>
    <xf numFmtId="0" fontId="19" fillId="41" borderId="30" xfId="0" applyFont="1" applyFill="1" applyBorder="1" applyAlignment="1">
      <alignment horizontal="center"/>
    </xf>
    <xf numFmtId="167" fontId="19" fillId="41" borderId="30" xfId="44" applyNumberFormat="1" applyFont="1" applyFill="1" applyBorder="1"/>
    <xf numFmtId="0" fontId="20" fillId="41" borderId="30" xfId="0" applyFont="1" applyFill="1" applyBorder="1"/>
    <xf numFmtId="167" fontId="34" fillId="41" borderId="41" xfId="44" applyNumberFormat="1" applyFont="1" applyFill="1" applyBorder="1"/>
    <xf numFmtId="10" fontId="34" fillId="41" borderId="31" xfId="43" applyNumberFormat="1" applyFont="1" applyFill="1" applyBorder="1"/>
    <xf numFmtId="44" fontId="20" fillId="0" borderId="38" xfId="42" applyFont="1" applyBorder="1"/>
    <xf numFmtId="166" fontId="20" fillId="0" borderId="38" xfId="43" applyNumberFormat="1" applyFont="1" applyBorder="1"/>
    <xf numFmtId="44" fontId="20" fillId="0" borderId="39" xfId="42" applyFont="1" applyBorder="1"/>
    <xf numFmtId="0" fontId="36" fillId="0" borderId="37" xfId="0" applyFont="1" applyBorder="1"/>
    <xf numFmtId="40" fontId="18" fillId="0" borderId="0" xfId="42" applyNumberFormat="1" applyFont="1"/>
    <xf numFmtId="40" fontId="19" fillId="36" borderId="0" xfId="42" applyNumberFormat="1" applyFont="1" applyFill="1" applyAlignment="1">
      <alignment horizontal="center" vertical="center" wrapText="1"/>
    </xf>
    <xf numFmtId="40" fontId="20" fillId="0" borderId="0" xfId="42" applyNumberFormat="1" applyFont="1" applyAlignment="1">
      <alignment horizontal="right" wrapText="1" indent="1"/>
    </xf>
    <xf numFmtId="40" fontId="20" fillId="36" borderId="18" xfId="43" applyNumberFormat="1" applyFont="1" applyFill="1" applyBorder="1"/>
    <xf numFmtId="40" fontId="20" fillId="36" borderId="24" xfId="42" applyNumberFormat="1" applyFont="1" applyFill="1" applyBorder="1" applyAlignment="1">
      <alignment horizontal="right" wrapText="1" indent="1"/>
    </xf>
    <xf numFmtId="40" fontId="20" fillId="0" borderId="47" xfId="42" applyNumberFormat="1" applyFont="1" applyBorder="1" applyAlignment="1">
      <alignment horizontal="right" wrapText="1" indent="1"/>
    </xf>
    <xf numFmtId="40" fontId="19" fillId="40" borderId="48" xfId="0" applyNumberFormat="1" applyFont="1" applyFill="1" applyBorder="1"/>
    <xf numFmtId="40" fontId="19" fillId="38" borderId="14" xfId="42" applyNumberFormat="1" applyFont="1" applyFill="1" applyBorder="1" applyAlignment="1">
      <alignment horizontal="center"/>
    </xf>
    <xf numFmtId="40" fontId="19" fillId="35" borderId="14" xfId="42" applyNumberFormat="1" applyFont="1" applyFill="1" applyBorder="1"/>
    <xf numFmtId="40" fontId="20" fillId="0" borderId="0" xfId="42" applyNumberFormat="1" applyFont="1"/>
    <xf numFmtId="40" fontId="29" fillId="0" borderId="0" xfId="42" applyNumberFormat="1" applyFont="1" applyAlignment="1">
      <alignment horizontal="right" wrapText="1" indent="1"/>
    </xf>
    <xf numFmtId="0" fontId="29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44" fontId="28" fillId="0" borderId="41" xfId="42" applyFont="1" applyBorder="1" applyAlignment="1">
      <alignment horizontal="center" vertical="center" wrapText="1"/>
    </xf>
    <xf numFmtId="44" fontId="16" fillId="0" borderId="16" xfId="42" applyFont="1" applyBorder="1" applyAlignment="1">
      <alignment horizontal="center" vertical="center" wrapText="1"/>
    </xf>
    <xf numFmtId="44" fontId="16" fillId="0" borderId="17" xfId="42" applyFont="1" applyBorder="1" applyAlignment="1">
      <alignment horizontal="center" vertical="center" wrapText="1"/>
    </xf>
    <xf numFmtId="166" fontId="28" fillId="0" borderId="41" xfId="43" applyNumberFormat="1" applyFont="1" applyBorder="1" applyAlignment="1">
      <alignment horizontal="center" vertical="center" wrapText="1"/>
    </xf>
    <xf numFmtId="166" fontId="0" fillId="0" borderId="16" xfId="43" applyNumberFormat="1" applyFont="1" applyBorder="1" applyAlignment="1">
      <alignment horizontal="center" vertical="center" wrapText="1"/>
    </xf>
    <xf numFmtId="166" fontId="0" fillId="0" borderId="17" xfId="43" applyNumberFormat="1" applyFont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wrapText="1"/>
    </xf>
    <xf numFmtId="0" fontId="19" fillId="40" borderId="13" xfId="0" applyFont="1" applyFill="1" applyBorder="1" applyAlignment="1">
      <alignment horizontal="center" wrapText="1"/>
    </xf>
    <xf numFmtId="0" fontId="21" fillId="0" borderId="4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4" fontId="21" fillId="0" borderId="41" xfId="42" applyFont="1" applyBorder="1" applyAlignment="1">
      <alignment horizontal="center" vertical="center" wrapText="1"/>
    </xf>
    <xf numFmtId="44" fontId="31" fillId="0" borderId="16" xfId="42" applyFont="1" applyBorder="1" applyAlignment="1">
      <alignment horizontal="center" vertical="center" wrapText="1"/>
    </xf>
    <xf numFmtId="44" fontId="31" fillId="0" borderId="17" xfId="42" applyFont="1" applyBorder="1" applyAlignment="1">
      <alignment horizontal="center" vertical="center" wrapText="1"/>
    </xf>
    <xf numFmtId="40" fontId="28" fillId="0" borderId="41" xfId="0" applyNumberFormat="1" applyFont="1" applyBorder="1" applyAlignment="1">
      <alignment horizontal="center" vertical="center" wrapText="1"/>
    </xf>
    <xf numFmtId="40" fontId="16" fillId="0" borderId="16" xfId="0" applyNumberFormat="1" applyFont="1" applyBorder="1" applyAlignment="1">
      <alignment horizontal="center" vertical="center" wrapText="1"/>
    </xf>
    <xf numFmtId="40" fontId="16" fillId="0" borderId="17" xfId="0" applyNumberFormat="1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8" formatCode="#,##0.00_);[Red]\(#,##0.00\)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8" formatCode="#,##0.00_);[Red]\(#,##0.00\)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7:N423" totalsRowShown="0" headerRowDxfId="35" dataDxfId="34" tableBorderDxfId="33">
  <autoFilter ref="A7:N423"/>
  <tableColumns count="14">
    <tableColumn id="1" name="Column1" dataDxfId="32"/>
    <tableColumn id="2" name="Column2" dataDxfId="31"/>
    <tableColumn id="3" name="Column3" dataDxfId="30"/>
    <tableColumn id="4" name="Column4" dataDxfId="29"/>
    <tableColumn id="5" name="Column5" dataDxfId="28"/>
    <tableColumn id="6" name="Column6" dataDxfId="27"/>
    <tableColumn id="7" name="Column7" dataDxfId="26" dataCellStyle="Percent">
      <calculatedColumnFormula>F8/F$434</calculatedColumnFormula>
    </tableColumn>
    <tableColumn id="8" name="Column8" dataDxfId="25"/>
    <tableColumn id="9" name="Column9" dataDxfId="24"/>
    <tableColumn id="10" name="Column10" dataDxfId="23" dataCellStyle="Currency">
      <calculatedColumnFormula>Table2[[#This Row],[Column6]]+Table2[[#This Row],[Column8]]+Table2[[#This Row],[Column9]]</calculatedColumnFormula>
    </tableColumn>
    <tableColumn id="11" name="Column11" dataDxfId="22" dataCellStyle="Percent">
      <calculatedColumnFormula>Table2[[#This Row],[Column10]]/J$434</calculatedColumnFormula>
    </tableColumn>
    <tableColumn id="12" name="Column12" dataDxfId="21" dataCellStyle="Currency">
      <calculatedColumnFormula>F$443*Table2[[#This Row],[Column11]]</calculatedColumnFormula>
    </tableColumn>
    <tableColumn id="13" name="Column13" dataDxfId="20" dataCellStyle="Currency">
      <calculatedColumnFormula>ROUND(Table2[[#This Row],[Column12]]+Table2[[#This Row],[Column9]],2)</calculatedColumnFormula>
    </tableColumn>
    <tableColumn id="15" name="Column14" dataDxfId="19">
      <calculatedColumnFormula>ROUND(Table2[[#This Row],[Column6]]+Table2[[#This Row],[Column8]]+Table2[[#This Row],[Column13]],2)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425:N433" totalsRowShown="0" headerRowDxfId="18" dataDxfId="16" headerRowBorderDxfId="17" tableBorderDxfId="15" totalsRowBorderDxfId="14">
  <autoFilter ref="A425:N433"/>
  <tableColumns count="14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 dataCellStyle="Percent">
      <calculatedColumnFormula>F426/F$435</calculatedColumnFormula>
    </tableColumn>
    <tableColumn id="8" name="Column8" dataDxfId="6"/>
    <tableColumn id="9" name="Column9" dataDxfId="5"/>
    <tableColumn id="10" name="Column10" dataDxfId="4">
      <calculatedColumnFormula>Table4[[#This Row],[Column6]]+Table4[[#This Row],[Column8]]+Table4[[#This Row],[Column9]]</calculatedColumnFormula>
    </tableColumn>
    <tableColumn id="11" name="Column11" dataDxfId="3">
      <calculatedColumnFormula>Table4[[#This Row],[Column10]]/J$434</calculatedColumnFormula>
    </tableColumn>
    <tableColumn id="12" name="Column12" dataDxfId="2">
      <calculatedColumnFormula>F$443*Table4[[#This Row],[Column11]]</calculatedColumnFormula>
    </tableColumn>
    <tableColumn id="13" name="Column13" dataDxfId="1">
      <calculatedColumnFormula>ROUND(Table4[[#This Row],[Column12]]+Table4[[#This Row],[Column9]],2)</calculatedColumnFormula>
    </tableColumn>
    <tableColumn id="14" name="Column14" dataDxfId="0">
      <calculatedColumnFormula>ROUND(Table4[[#This Row],[Column6]]+Table4[[#This Row],[Column13]],2)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4"/>
  <sheetViews>
    <sheetView showGridLines="0" tabSelected="1" zoomScale="90" zoomScaleNormal="90" workbookViewId="0">
      <pane ySplit="7" topLeftCell="A8" activePane="bottomLeft" state="frozen"/>
      <selection pane="bottomLeft" activeCell="A6" sqref="A6"/>
    </sheetView>
  </sheetViews>
  <sheetFormatPr defaultRowHeight="15" x14ac:dyDescent="0.25"/>
  <cols>
    <col min="1" max="1" width="29.21875" style="2" bestFit="1" customWidth="1"/>
    <col min="2" max="2" width="8.44140625" style="2" customWidth="1"/>
    <col min="3" max="3" width="13.21875" style="2" customWidth="1"/>
    <col min="4" max="4" width="12.21875" style="2" customWidth="1"/>
    <col min="5" max="5" width="11.6640625" style="2" customWidth="1"/>
    <col min="6" max="6" width="15.6640625" style="2" customWidth="1"/>
    <col min="7" max="7" width="12.5546875" style="2" hidden="1" customWidth="1"/>
    <col min="8" max="8" width="20.109375" style="2" hidden="1" customWidth="1"/>
    <col min="9" max="9" width="13.6640625" style="2" hidden="1" customWidth="1"/>
    <col min="10" max="10" width="20.6640625" style="64" hidden="1" customWidth="1"/>
    <col min="11" max="11" width="12.6640625" style="80" hidden="1" customWidth="1"/>
    <col min="12" max="12" width="15.5546875" style="64" customWidth="1"/>
    <col min="13" max="13" width="20" style="149" customWidth="1"/>
    <col min="14" max="14" width="16.109375" style="2" customWidth="1"/>
    <col min="15" max="16384" width="8.88671875" style="2"/>
  </cols>
  <sheetData>
    <row r="1" spans="1:14" s="1" customFormat="1" ht="16.2" thickBot="1" x14ac:dyDescent="0.35">
      <c r="A1" s="151" t="s">
        <v>464</v>
      </c>
      <c r="B1" s="152"/>
      <c r="C1" s="152"/>
      <c r="D1" s="152"/>
      <c r="E1" s="153"/>
      <c r="F1" s="123"/>
      <c r="G1" s="122"/>
      <c r="J1" s="61"/>
      <c r="M1" s="140"/>
    </row>
    <row r="2" spans="1:14" s="1" customFormat="1" ht="16.2" thickBot="1" x14ac:dyDescent="0.35">
      <c r="A2" s="85" t="s">
        <v>463</v>
      </c>
      <c r="B2" s="71"/>
      <c r="C2" s="71"/>
      <c r="D2" s="71"/>
      <c r="E2" s="86"/>
      <c r="F2" s="53"/>
      <c r="G2" s="54"/>
      <c r="J2" s="61"/>
      <c r="M2" s="140"/>
    </row>
    <row r="3" spans="1:14" s="1" customFormat="1" ht="4.2" customHeight="1" thickBot="1" x14ac:dyDescent="0.3">
      <c r="A3" s="31"/>
      <c r="B3" s="32"/>
      <c r="C3" s="32"/>
      <c r="D3" s="32"/>
      <c r="E3" s="32"/>
      <c r="F3" s="32"/>
      <c r="G3" s="33"/>
      <c r="J3" s="61"/>
      <c r="M3" s="140"/>
    </row>
    <row r="4" spans="1:14" s="30" customFormat="1" ht="13.8" x14ac:dyDescent="0.25">
      <c r="A4" s="124" t="s">
        <v>0</v>
      </c>
      <c r="B4" s="127"/>
      <c r="C4" s="126" t="s">
        <v>3</v>
      </c>
      <c r="D4" s="49" t="s">
        <v>6</v>
      </c>
      <c r="E4" s="49" t="s">
        <v>7</v>
      </c>
      <c r="F4" s="50" t="s">
        <v>7</v>
      </c>
      <c r="G4" s="3" t="s">
        <v>435</v>
      </c>
      <c r="H4" s="162" t="s">
        <v>448</v>
      </c>
      <c r="I4" s="162" t="s">
        <v>470</v>
      </c>
      <c r="J4" s="165" t="s">
        <v>466</v>
      </c>
      <c r="K4" s="157" t="s">
        <v>456</v>
      </c>
      <c r="L4" s="154" t="s">
        <v>467</v>
      </c>
      <c r="M4" s="168" t="s">
        <v>469</v>
      </c>
      <c r="N4" s="154" t="s">
        <v>459</v>
      </c>
    </row>
    <row r="5" spans="1:14" s="30" customFormat="1" ht="14.4" thickBot="1" x14ac:dyDescent="0.3">
      <c r="A5" s="124" t="s">
        <v>1</v>
      </c>
      <c r="B5" s="128" t="s">
        <v>0</v>
      </c>
      <c r="C5" s="126" t="s">
        <v>4</v>
      </c>
      <c r="D5" s="49" t="s">
        <v>4</v>
      </c>
      <c r="E5" s="49" t="s">
        <v>4</v>
      </c>
      <c r="F5" s="50" t="s">
        <v>8</v>
      </c>
      <c r="G5" s="3" t="s">
        <v>436</v>
      </c>
      <c r="H5" s="163"/>
      <c r="I5" s="163"/>
      <c r="J5" s="166"/>
      <c r="K5" s="158"/>
      <c r="L5" s="155"/>
      <c r="M5" s="169"/>
      <c r="N5" s="155"/>
    </row>
    <row r="6" spans="1:14" s="30" customFormat="1" ht="27" thickBot="1" x14ac:dyDescent="0.3">
      <c r="A6" s="125" t="s">
        <v>473</v>
      </c>
      <c r="B6" s="129" t="s">
        <v>2</v>
      </c>
      <c r="C6" s="55" t="s">
        <v>5</v>
      </c>
      <c r="D6" s="51" t="s">
        <v>5</v>
      </c>
      <c r="E6" s="51" t="s">
        <v>5</v>
      </c>
      <c r="F6" s="52" t="s">
        <v>9</v>
      </c>
      <c r="G6" s="4" t="s">
        <v>437</v>
      </c>
      <c r="H6" s="164"/>
      <c r="I6" s="164"/>
      <c r="J6" s="167"/>
      <c r="K6" s="159"/>
      <c r="L6" s="156"/>
      <c r="M6" s="170"/>
      <c r="N6" s="156"/>
    </row>
    <row r="7" spans="1:14" s="1" customFormat="1" ht="27.6" hidden="1" x14ac:dyDescent="0.25">
      <c r="A7" s="28" t="s">
        <v>438</v>
      </c>
      <c r="B7" s="28" t="s">
        <v>439</v>
      </c>
      <c r="C7" s="28" t="s">
        <v>440</v>
      </c>
      <c r="D7" s="28" t="s">
        <v>441</v>
      </c>
      <c r="E7" s="28" t="s">
        <v>442</v>
      </c>
      <c r="F7" s="28" t="s">
        <v>443</v>
      </c>
      <c r="G7" s="29" t="s">
        <v>444</v>
      </c>
      <c r="H7" s="56" t="s">
        <v>449</v>
      </c>
      <c r="I7" s="56" t="s">
        <v>450</v>
      </c>
      <c r="J7" s="62" t="s">
        <v>451</v>
      </c>
      <c r="K7" s="79" t="s">
        <v>457</v>
      </c>
      <c r="L7" s="82" t="s">
        <v>458</v>
      </c>
      <c r="M7" s="141" t="s">
        <v>460</v>
      </c>
      <c r="N7" s="120" t="s">
        <v>468</v>
      </c>
    </row>
    <row r="8" spans="1:14" ht="15.6" x14ac:dyDescent="0.3">
      <c r="A8" s="9" t="s">
        <v>10</v>
      </c>
      <c r="B8" s="5">
        <v>7</v>
      </c>
      <c r="C8" s="6">
        <v>321</v>
      </c>
      <c r="D8" s="6">
        <v>4</v>
      </c>
      <c r="E8" s="6">
        <v>325</v>
      </c>
      <c r="F8" s="7">
        <v>17000</v>
      </c>
      <c r="G8" s="10">
        <f t="shared" ref="G8:G71" si="0">F8/F$434</f>
        <v>7.1578525431850086E-4</v>
      </c>
      <c r="H8" s="57"/>
      <c r="I8" s="57"/>
      <c r="J8" s="63">
        <f>Table2[[#This Row],[Column6]]+Table2[[#This Row],[Column8]]+Table2[[#This Row],[Column9]]</f>
        <v>17000</v>
      </c>
      <c r="K8" s="78">
        <f>Table2[[#This Row],[Column10]]/J$434</f>
        <v>7.1694367753729E-4</v>
      </c>
      <c r="L8" s="83">
        <f>F$443*Table2[[#This Row],[Column11]]</f>
        <v>192.39900530390713</v>
      </c>
      <c r="M8" s="142">
        <f>ROUND(Table2[[#This Row],[Column12]]+Table2[[#This Row],[Column9]],2)</f>
        <v>192.4</v>
      </c>
      <c r="N8" s="83">
        <f>ROUND(Table2[[#This Row],[Column6]]+Table2[[#This Row],[Column8]]+Table2[[#This Row],[Column13]],2)</f>
        <v>17192.400000000001</v>
      </c>
    </row>
    <row r="9" spans="1:14" ht="15.6" x14ac:dyDescent="0.3">
      <c r="A9" s="9" t="s">
        <v>11</v>
      </c>
      <c r="B9" s="5">
        <v>14</v>
      </c>
      <c r="C9" s="8">
        <v>1149</v>
      </c>
      <c r="D9" s="6"/>
      <c r="E9" s="8">
        <v>1149</v>
      </c>
      <c r="F9" s="7">
        <v>116300</v>
      </c>
      <c r="G9" s="10">
        <f t="shared" si="0"/>
        <v>4.8968132398377441E-3</v>
      </c>
      <c r="H9" s="58"/>
      <c r="I9" s="58"/>
      <c r="J9" s="63">
        <f>Table2[[#This Row],[Column6]]+Table2[[#This Row],[Column8]]+Table2[[#This Row],[Column9]]</f>
        <v>116300</v>
      </c>
      <c r="K9" s="78">
        <f>Table2[[#This Row],[Column10]]/J$434</f>
        <v>4.9047382175051073E-3</v>
      </c>
      <c r="L9" s="83">
        <f>F$443*Table2[[#This Row],[Column11]]</f>
        <v>1316.2355480496706</v>
      </c>
      <c r="M9" s="142">
        <f>ROUND(Table2[[#This Row],[Column12]]+Table2[[#This Row],[Column9]],2)</f>
        <v>1316.24</v>
      </c>
      <c r="N9" s="121">
        <f>ROUND(Table2[[#This Row],[Column6]]+Table2[[#This Row],[Column8]]+Table2[[#This Row],[Column13]],2)</f>
        <v>117616.24</v>
      </c>
    </row>
    <row r="10" spans="1:14" ht="15.6" x14ac:dyDescent="0.3">
      <c r="A10" s="9" t="s">
        <v>12</v>
      </c>
      <c r="B10" s="5">
        <v>63</v>
      </c>
      <c r="C10" s="6">
        <v>247</v>
      </c>
      <c r="D10" s="6"/>
      <c r="E10" s="6">
        <v>247</v>
      </c>
      <c r="F10" s="7">
        <v>8875</v>
      </c>
      <c r="G10" s="10">
        <f t="shared" si="0"/>
        <v>3.7368200776921736E-4</v>
      </c>
      <c r="H10" s="58"/>
      <c r="I10" s="58"/>
      <c r="J10" s="63">
        <f>Table2[[#This Row],[Column6]]+Table2[[#This Row],[Column8]]+Table2[[#This Row],[Column9]]</f>
        <v>8875</v>
      </c>
      <c r="K10" s="78">
        <f>Table2[[#This Row],[Column10]]/J$434</f>
        <v>3.7428677283196757E-4</v>
      </c>
      <c r="L10" s="83">
        <f>F$443*Table2[[#This Row],[Column11]]</f>
        <v>100.44359835718681</v>
      </c>
      <c r="M10" s="142">
        <f>ROUND(Table2[[#This Row],[Column12]]+Table2[[#This Row],[Column9]],2)</f>
        <v>100.44</v>
      </c>
      <c r="N10" s="121">
        <f>ROUND(Table2[[#This Row],[Column6]]+Table2[[#This Row],[Column8]]+Table2[[#This Row],[Column13]],2)</f>
        <v>8975.44</v>
      </c>
    </row>
    <row r="11" spans="1:14" ht="15.6" x14ac:dyDescent="0.3">
      <c r="A11" s="9" t="s">
        <v>13</v>
      </c>
      <c r="B11" s="5">
        <v>70</v>
      </c>
      <c r="C11" s="6">
        <v>261</v>
      </c>
      <c r="D11" s="6">
        <v>24</v>
      </c>
      <c r="E11" s="6">
        <v>285</v>
      </c>
      <c r="F11" s="7">
        <v>12130</v>
      </c>
      <c r="G11" s="10">
        <f t="shared" si="0"/>
        <v>5.1073383146373031E-4</v>
      </c>
      <c r="H11" s="58"/>
      <c r="I11" s="58"/>
      <c r="J11" s="63">
        <f>Table2[[#This Row],[Column6]]+Table2[[#This Row],[Column8]]+Table2[[#This Row],[Column9]]</f>
        <v>12130</v>
      </c>
      <c r="K11" s="78">
        <f>Table2[[#This Row],[Column10]]/J$434</f>
        <v>5.1156040050160756E-4</v>
      </c>
      <c r="L11" s="83">
        <f>F$443*Table2[[#This Row],[Column11]]</f>
        <v>137.28234907861142</v>
      </c>
      <c r="M11" s="142">
        <f>ROUND(Table2[[#This Row],[Column12]]+Table2[[#This Row],[Column9]],2)</f>
        <v>137.28</v>
      </c>
      <c r="N11" s="121">
        <f>ROUND(Table2[[#This Row],[Column6]]+Table2[[#This Row],[Column8]]+Table2[[#This Row],[Column13]],2)</f>
        <v>12267.28</v>
      </c>
    </row>
    <row r="12" spans="1:14" ht="15.6" x14ac:dyDescent="0.3">
      <c r="A12" s="9" t="s">
        <v>14</v>
      </c>
      <c r="B12" s="5">
        <v>84</v>
      </c>
      <c r="C12" s="6">
        <v>370</v>
      </c>
      <c r="D12" s="6"/>
      <c r="E12" s="6">
        <v>370</v>
      </c>
      <c r="F12" s="7">
        <v>30150</v>
      </c>
      <c r="G12" s="10">
        <f t="shared" si="0"/>
        <v>1.2694662010413413E-3</v>
      </c>
      <c r="H12" s="58"/>
      <c r="I12" s="58"/>
      <c r="J12" s="63">
        <f>Table2[[#This Row],[Column6]]+Table2[[#This Row],[Column8]]+Table2[[#This Row],[Column9]]</f>
        <v>30150</v>
      </c>
      <c r="K12" s="78">
        <f>Table2[[#This Row],[Column10]]/J$434</f>
        <v>1.2715206986911351E-3</v>
      </c>
      <c r="L12" s="83">
        <f>F$443*Table2[[#This Row],[Column11]]</f>
        <v>341.22529470075301</v>
      </c>
      <c r="M12" s="142">
        <f>ROUND(Table2[[#This Row],[Column12]]+Table2[[#This Row],[Column9]],2)</f>
        <v>341.23</v>
      </c>
      <c r="N12" s="121">
        <f>ROUND(Table2[[#This Row],[Column6]]+Table2[[#This Row],[Column8]]+Table2[[#This Row],[Column13]],2)</f>
        <v>30491.23</v>
      </c>
    </row>
    <row r="13" spans="1:14" ht="15.6" x14ac:dyDescent="0.3">
      <c r="A13" s="9" t="s">
        <v>15</v>
      </c>
      <c r="B13" s="5">
        <v>91</v>
      </c>
      <c r="C13" s="8">
        <v>1283</v>
      </c>
      <c r="D13" s="6"/>
      <c r="E13" s="8">
        <v>1283</v>
      </c>
      <c r="F13" s="7">
        <v>32995</v>
      </c>
      <c r="G13" s="10">
        <f t="shared" si="0"/>
        <v>1.3892549686022903E-3</v>
      </c>
      <c r="H13" s="58"/>
      <c r="I13" s="58"/>
      <c r="J13" s="63">
        <f>Table2[[#This Row],[Column6]]+Table2[[#This Row],[Column8]]+Table2[[#This Row],[Column9]]</f>
        <v>32995</v>
      </c>
      <c r="K13" s="78">
        <f>Table2[[#This Row],[Column10]]/J$434</f>
        <v>1.3915033317848755E-3</v>
      </c>
      <c r="L13" s="83">
        <f>F$443*Table2[[#This Row],[Column11]]</f>
        <v>373.42383411778917</v>
      </c>
      <c r="M13" s="142">
        <f>ROUND(Table2[[#This Row],[Column12]]+Table2[[#This Row],[Column9]],2)</f>
        <v>373.42</v>
      </c>
      <c r="N13" s="121">
        <f>ROUND(Table2[[#This Row],[Column6]]+Table2[[#This Row],[Column8]]+Table2[[#This Row],[Column13]],2)</f>
        <v>33368.42</v>
      </c>
    </row>
    <row r="14" spans="1:14" ht="15.6" x14ac:dyDescent="0.3">
      <c r="A14" s="9" t="s">
        <v>16</v>
      </c>
      <c r="B14" s="5">
        <v>105</v>
      </c>
      <c r="C14" s="6">
        <v>360</v>
      </c>
      <c r="D14" s="6"/>
      <c r="E14" s="6">
        <v>360</v>
      </c>
      <c r="F14" s="7">
        <v>29250</v>
      </c>
      <c r="G14" s="10">
        <f t="shared" si="0"/>
        <v>1.2315716875774207E-3</v>
      </c>
      <c r="H14" s="58"/>
      <c r="I14" s="58"/>
      <c r="J14" s="63">
        <f>Table2[[#This Row],[Column6]]+Table2[[#This Row],[Column8]]+Table2[[#This Row],[Column9]]</f>
        <v>29250</v>
      </c>
      <c r="K14" s="78">
        <f>Table2[[#This Row],[Column10]]/J$434</f>
        <v>1.2335648569391608E-3</v>
      </c>
      <c r="L14" s="83">
        <f>F$443*Table2[[#This Row],[Column11]]</f>
        <v>331.03946500819319</v>
      </c>
      <c r="M14" s="142">
        <f>ROUND(Table2[[#This Row],[Column12]]+Table2[[#This Row],[Column9]],2)</f>
        <v>331.04</v>
      </c>
      <c r="N14" s="121">
        <f>ROUND(Table2[[#This Row],[Column6]]+Table2[[#This Row],[Column8]]+Table2[[#This Row],[Column13]],2)</f>
        <v>29581.040000000001</v>
      </c>
    </row>
    <row r="15" spans="1:14" ht="15.6" x14ac:dyDescent="0.3">
      <c r="A15" s="9" t="s">
        <v>17</v>
      </c>
      <c r="B15" s="5">
        <v>112</v>
      </c>
      <c r="C15" s="6">
        <v>946</v>
      </c>
      <c r="D15" s="6">
        <v>36</v>
      </c>
      <c r="E15" s="6">
        <v>982</v>
      </c>
      <c r="F15" s="7">
        <v>23750</v>
      </c>
      <c r="G15" s="10">
        <f t="shared" si="0"/>
        <v>9.9999410529790552E-4</v>
      </c>
      <c r="H15" s="58"/>
      <c r="I15" s="58"/>
      <c r="J15" s="63">
        <f>Table2[[#This Row],[Column6]]+Table2[[#This Row],[Column8]]+Table2[[#This Row],[Column9]]</f>
        <v>23750</v>
      </c>
      <c r="K15" s="78">
        <f>Table2[[#This Row],[Column10]]/J$434</f>
        <v>1.0016124906770964E-3</v>
      </c>
      <c r="L15" s="83">
        <f>F$443*Table2[[#This Row],[Column11]]</f>
        <v>268.79272799810559</v>
      </c>
      <c r="M15" s="142">
        <f>ROUND(Table2[[#This Row],[Column12]]+Table2[[#This Row],[Column9]],2)</f>
        <v>268.79000000000002</v>
      </c>
      <c r="N15" s="121">
        <f>ROUND(Table2[[#This Row],[Column6]]+Table2[[#This Row],[Column8]]+Table2[[#This Row],[Column13]],2)</f>
        <v>24018.79</v>
      </c>
    </row>
    <row r="16" spans="1:14" ht="15.6" x14ac:dyDescent="0.3">
      <c r="A16" s="9" t="s">
        <v>18</v>
      </c>
      <c r="B16" s="5">
        <v>119</v>
      </c>
      <c r="C16" s="8">
        <v>1820</v>
      </c>
      <c r="D16" s="6"/>
      <c r="E16" s="8">
        <v>1820</v>
      </c>
      <c r="F16" s="7">
        <v>75425</v>
      </c>
      <c r="G16" s="10">
        <f t="shared" si="0"/>
        <v>3.1757707533513488E-3</v>
      </c>
      <c r="H16" s="58"/>
      <c r="I16" s="58"/>
      <c r="J16" s="63">
        <f>Table2[[#This Row],[Column6]]+Table2[[#This Row],[Column8]]+Table2[[#This Row],[Column9]]</f>
        <v>75425</v>
      </c>
      <c r="K16" s="78">
        <f>Table2[[#This Row],[Column10]]/J$434</f>
        <v>3.180910404602947E-3</v>
      </c>
      <c r="L16" s="83">
        <f>F$443*Table2[[#This Row],[Column11]]</f>
        <v>853.62911617924681</v>
      </c>
      <c r="M16" s="142">
        <f>ROUND(Table2[[#This Row],[Column12]]+Table2[[#This Row],[Column9]],2)</f>
        <v>853.63</v>
      </c>
      <c r="N16" s="121">
        <f>ROUND(Table2[[#This Row],[Column6]]+Table2[[#This Row],[Column8]]+Table2[[#This Row],[Column13]],2)</f>
        <v>76278.63</v>
      </c>
    </row>
    <row r="17" spans="1:14" ht="15.6" x14ac:dyDescent="0.3">
      <c r="A17" s="9" t="s">
        <v>19</v>
      </c>
      <c r="B17" s="5">
        <v>140</v>
      </c>
      <c r="C17" s="8">
        <v>1009</v>
      </c>
      <c r="D17" s="6">
        <v>89</v>
      </c>
      <c r="E17" s="8">
        <v>1098</v>
      </c>
      <c r="F17" s="7">
        <v>131380</v>
      </c>
      <c r="G17" s="10">
        <f t="shared" si="0"/>
        <v>5.5317568654332143E-3</v>
      </c>
      <c r="H17" s="58"/>
      <c r="I17" s="58"/>
      <c r="J17" s="63">
        <f>Table2[[#This Row],[Column6]]+Table2[[#This Row],[Column8]]+Table2[[#This Row],[Column9]]</f>
        <v>131380</v>
      </c>
      <c r="K17" s="78">
        <f>Table2[[#This Row],[Column10]]/J$434</f>
        <v>5.5407094326381861E-3</v>
      </c>
      <c r="L17" s="83">
        <f>F$443*Table2[[#This Row],[Column11]]</f>
        <v>1486.9047833427837</v>
      </c>
      <c r="M17" s="142">
        <f>ROUND(Table2[[#This Row],[Column12]]+Table2[[#This Row],[Column9]],2)</f>
        <v>1486.9</v>
      </c>
      <c r="N17" s="121">
        <f>ROUND(Table2[[#This Row],[Column6]]+Table2[[#This Row],[Column8]]+Table2[[#This Row],[Column13]],2)</f>
        <v>132866.9</v>
      </c>
    </row>
    <row r="18" spans="1:14" ht="15.6" x14ac:dyDescent="0.3">
      <c r="A18" s="9" t="s">
        <v>20</v>
      </c>
      <c r="B18" s="5">
        <v>147</v>
      </c>
      <c r="C18" s="8">
        <v>3683</v>
      </c>
      <c r="D18" s="6">
        <v>122</v>
      </c>
      <c r="E18" s="8">
        <v>3805</v>
      </c>
      <c r="F18" s="7">
        <v>107625</v>
      </c>
      <c r="G18" s="10">
        <f t="shared" si="0"/>
        <v>4.5315522350605087E-3</v>
      </c>
      <c r="H18" s="58"/>
      <c r="I18" s="58">
        <v>-245</v>
      </c>
      <c r="J18" s="63">
        <f>Table2[[#This Row],[Column6]]+Table2[[#This Row],[Column8]]+Table2[[#This Row],[Column9]]</f>
        <v>107380</v>
      </c>
      <c r="K18" s="78">
        <f>Table2[[#This Row],[Column10]]/J$434</f>
        <v>4.5285536525855414E-3</v>
      </c>
      <c r="L18" s="83">
        <f>F$443*Table2[[#This Row],[Column11]]</f>
        <v>1215.282658207856</v>
      </c>
      <c r="M18" s="142">
        <f>ROUND(Table2[[#This Row],[Column12]]+Table2[[#This Row],[Column9]],2)</f>
        <v>970.28</v>
      </c>
      <c r="N18" s="121">
        <f>ROUND(Table2[[#This Row],[Column6]]+Table2[[#This Row],[Column8]]+Table2[[#This Row],[Column13]],2)</f>
        <v>108595.28</v>
      </c>
    </row>
    <row r="19" spans="1:14" ht="15.6" x14ac:dyDescent="0.3">
      <c r="A19" s="9" t="s">
        <v>21</v>
      </c>
      <c r="B19" s="5">
        <v>154</v>
      </c>
      <c r="C19" s="6">
        <v>781</v>
      </c>
      <c r="D19" s="6">
        <v>74</v>
      </c>
      <c r="E19" s="6">
        <v>855</v>
      </c>
      <c r="F19" s="7">
        <v>49315</v>
      </c>
      <c r="G19" s="10">
        <f t="shared" si="0"/>
        <v>2.0764088127480512E-3</v>
      </c>
      <c r="H19" s="58"/>
      <c r="I19" s="58"/>
      <c r="J19" s="63">
        <f>Table2[[#This Row],[Column6]]+Table2[[#This Row],[Column8]]+Table2[[#This Row],[Column9]]</f>
        <v>49315</v>
      </c>
      <c r="K19" s="78">
        <f>Table2[[#This Row],[Column10]]/J$434</f>
        <v>2.079769262220674E-3</v>
      </c>
      <c r="L19" s="83">
        <f>F$443*Table2[[#This Row],[Column11]]</f>
        <v>558.12687920954011</v>
      </c>
      <c r="M19" s="142">
        <f>ROUND(Table2[[#This Row],[Column12]]+Table2[[#This Row],[Column9]],2)</f>
        <v>558.13</v>
      </c>
      <c r="N19" s="121">
        <f>ROUND(Table2[[#This Row],[Column6]]+Table2[[#This Row],[Column8]]+Table2[[#This Row],[Column13]],2)</f>
        <v>49873.13</v>
      </c>
    </row>
    <row r="20" spans="1:14" ht="15.6" x14ac:dyDescent="0.3">
      <c r="A20" s="9" t="s">
        <v>22</v>
      </c>
      <c r="B20" s="5">
        <v>161</v>
      </c>
      <c r="C20" s="6">
        <v>159</v>
      </c>
      <c r="D20" s="6"/>
      <c r="E20" s="6">
        <v>159</v>
      </c>
      <c r="F20" s="7">
        <v>12045</v>
      </c>
      <c r="G20" s="10">
        <f t="shared" si="0"/>
        <v>5.0715490519213783E-4</v>
      </c>
      <c r="H20" s="58"/>
      <c r="I20" s="58"/>
      <c r="J20" s="63">
        <f>Table2[[#This Row],[Column6]]+Table2[[#This Row],[Column8]]+Table2[[#This Row],[Column9]]</f>
        <v>12045</v>
      </c>
      <c r="K20" s="78">
        <f>Table2[[#This Row],[Column10]]/J$434</f>
        <v>5.0797568211392104E-4</v>
      </c>
      <c r="L20" s="83">
        <f>F$443*Table2[[#This Row],[Column11]]</f>
        <v>136.32035405209186</v>
      </c>
      <c r="M20" s="142">
        <f>ROUND(Table2[[#This Row],[Column12]]+Table2[[#This Row],[Column9]],2)</f>
        <v>136.32</v>
      </c>
      <c r="N20" s="121">
        <f>ROUND(Table2[[#This Row],[Column6]]+Table2[[#This Row],[Column8]]+Table2[[#This Row],[Column13]],2)</f>
        <v>12181.32</v>
      </c>
    </row>
    <row r="21" spans="1:14" ht="15.6" x14ac:dyDescent="0.3">
      <c r="A21" s="9" t="s">
        <v>23</v>
      </c>
      <c r="B21" s="5">
        <v>2450</v>
      </c>
      <c r="C21" s="8">
        <v>1075</v>
      </c>
      <c r="D21" s="6"/>
      <c r="E21" s="8">
        <v>1075</v>
      </c>
      <c r="F21" s="7">
        <v>42405</v>
      </c>
      <c r="G21" s="10">
        <f t="shared" si="0"/>
        <v>1.7854631593750606E-3</v>
      </c>
      <c r="H21" s="58"/>
      <c r="I21" s="58"/>
      <c r="J21" s="63">
        <f>Table2[[#This Row],[Column6]]+Table2[[#This Row],[Column8]]+Table2[[#This Row],[Column9]]</f>
        <v>42405</v>
      </c>
      <c r="K21" s="78">
        <f>Table2[[#This Row],[Column10]]/J$434</f>
        <v>1.7883527438805166E-3</v>
      </c>
      <c r="L21" s="83">
        <f>F$443*Table2[[#This Row],[Column11]]</f>
        <v>479.92234234777544</v>
      </c>
      <c r="M21" s="142">
        <f>ROUND(Table2[[#This Row],[Column12]]+Table2[[#This Row],[Column9]],2)</f>
        <v>479.92</v>
      </c>
      <c r="N21" s="121">
        <f>ROUND(Table2[[#This Row],[Column6]]+Table2[[#This Row],[Column8]]+Table2[[#This Row],[Column13]],2)</f>
        <v>42884.92</v>
      </c>
    </row>
    <row r="22" spans="1:14" ht="15.6" x14ac:dyDescent="0.3">
      <c r="A22" s="9" t="s">
        <v>24</v>
      </c>
      <c r="B22" s="5">
        <v>170</v>
      </c>
      <c r="C22" s="8">
        <v>1686</v>
      </c>
      <c r="D22" s="6">
        <v>47</v>
      </c>
      <c r="E22" s="8">
        <v>1733</v>
      </c>
      <c r="F22" s="7">
        <v>242215</v>
      </c>
      <c r="G22" s="10">
        <f t="shared" si="0"/>
        <v>1.0198466198515041E-2</v>
      </c>
      <c r="H22" s="58"/>
      <c r="I22" s="58"/>
      <c r="J22" s="63">
        <f>Table2[[#This Row],[Column6]]+Table2[[#This Row],[Column8]]+Table2[[#This Row],[Column9]]</f>
        <v>242215</v>
      </c>
      <c r="K22" s="78">
        <f>Table2[[#This Row],[Column10]]/J$434</f>
        <v>1.0214971344393807E-2</v>
      </c>
      <c r="L22" s="83">
        <f>F$443*Table2[[#This Row],[Column11]]</f>
        <v>2741.2897099815218</v>
      </c>
      <c r="M22" s="142">
        <f>ROUND(Table2[[#This Row],[Column12]]+Table2[[#This Row],[Column9]],2)</f>
        <v>2741.29</v>
      </c>
      <c r="N22" s="121">
        <f>ROUND(Table2[[#This Row],[Column6]]+Table2[[#This Row],[Column8]]+Table2[[#This Row],[Column13]],2)</f>
        <v>244956.29</v>
      </c>
    </row>
    <row r="23" spans="1:14" ht="15.6" x14ac:dyDescent="0.3">
      <c r="A23" s="9" t="s">
        <v>25</v>
      </c>
      <c r="B23" s="5">
        <v>182</v>
      </c>
      <c r="C23" s="8">
        <v>1307</v>
      </c>
      <c r="D23" s="6">
        <v>40</v>
      </c>
      <c r="E23" s="8">
        <v>1347</v>
      </c>
      <c r="F23" s="7">
        <v>32585</v>
      </c>
      <c r="G23" s="10">
        <f t="shared" si="0"/>
        <v>1.3719919124687266E-3</v>
      </c>
      <c r="H23" s="58"/>
      <c r="I23" s="58"/>
      <c r="J23" s="63">
        <f>Table2[[#This Row],[Column6]]+Table2[[#This Row],[Column8]]+Table2[[#This Row],[Column9]]</f>
        <v>32585</v>
      </c>
      <c r="K23" s="78">
        <f>Table2[[#This Row],[Column10]]/J$434</f>
        <v>1.3742123372089763E-3</v>
      </c>
      <c r="L23" s="83">
        <f>F$443*Table2[[#This Row],[Column11]]</f>
        <v>368.78362281340088</v>
      </c>
      <c r="M23" s="142">
        <f>ROUND(Table2[[#This Row],[Column12]]+Table2[[#This Row],[Column9]],2)</f>
        <v>368.78</v>
      </c>
      <c r="N23" s="121">
        <f>ROUND(Table2[[#This Row],[Column6]]+Table2[[#This Row],[Column8]]+Table2[[#This Row],[Column13]],2)</f>
        <v>32953.78</v>
      </c>
    </row>
    <row r="24" spans="1:14" ht="15.6" x14ac:dyDescent="0.3">
      <c r="A24" s="9" t="s">
        <v>26</v>
      </c>
      <c r="B24" s="5">
        <v>196</v>
      </c>
      <c r="C24" s="6">
        <v>394</v>
      </c>
      <c r="D24" s="6">
        <v>87</v>
      </c>
      <c r="E24" s="6">
        <v>481</v>
      </c>
      <c r="F24" s="7">
        <v>19515</v>
      </c>
      <c r="G24" s="10">
        <f t="shared" si="0"/>
        <v>8.2167936694267911E-4</v>
      </c>
      <c r="H24" s="58"/>
      <c r="I24" s="58"/>
      <c r="J24" s="63">
        <f>Table2[[#This Row],[Column6]]+Table2[[#This Row],[Column8]]+Table2[[#This Row],[Column9]]</f>
        <v>19515</v>
      </c>
      <c r="K24" s="78">
        <f>Table2[[#This Row],[Column10]]/J$434</f>
        <v>8.2300916865530671E-4</v>
      </c>
      <c r="L24" s="83">
        <f>F$443*Table2[[#This Row],[Column11]]</f>
        <v>220.86274050033811</v>
      </c>
      <c r="M24" s="142">
        <f>ROUND(Table2[[#This Row],[Column12]]+Table2[[#This Row],[Column9]],2)</f>
        <v>220.86</v>
      </c>
      <c r="N24" s="121">
        <f>ROUND(Table2[[#This Row],[Column6]]+Table2[[#This Row],[Column8]]+Table2[[#This Row],[Column13]],2)</f>
        <v>19735.86</v>
      </c>
    </row>
    <row r="25" spans="1:14" ht="15.6" x14ac:dyDescent="0.3">
      <c r="A25" s="9" t="s">
        <v>27</v>
      </c>
      <c r="B25" s="5">
        <v>203</v>
      </c>
      <c r="C25" s="6">
        <v>594</v>
      </c>
      <c r="D25" s="6">
        <v>23</v>
      </c>
      <c r="E25" s="6">
        <v>617</v>
      </c>
      <c r="F25" s="7">
        <v>46165</v>
      </c>
      <c r="G25" s="10">
        <f t="shared" si="0"/>
        <v>1.943778015624329E-3</v>
      </c>
      <c r="H25" s="58"/>
      <c r="I25" s="58"/>
      <c r="J25" s="63">
        <f>Table2[[#This Row],[Column6]]+Table2[[#This Row],[Column8]]+Table2[[#This Row],[Column9]]</f>
        <v>46165</v>
      </c>
      <c r="K25" s="78">
        <f>Table2[[#This Row],[Column10]]/J$434</f>
        <v>1.9469238160887644E-3</v>
      </c>
      <c r="L25" s="83">
        <f>F$443*Table2[[#This Row],[Column11]]</f>
        <v>522.47647528558082</v>
      </c>
      <c r="M25" s="142">
        <f>ROUND(Table2[[#This Row],[Column12]]+Table2[[#This Row],[Column9]],2)</f>
        <v>522.48</v>
      </c>
      <c r="N25" s="121">
        <f>ROUND(Table2[[#This Row],[Column6]]+Table2[[#This Row],[Column8]]+Table2[[#This Row],[Column13]],2)</f>
        <v>46687.48</v>
      </c>
    </row>
    <row r="26" spans="1:14" ht="15.6" x14ac:dyDescent="0.3">
      <c r="A26" s="9" t="s">
        <v>28</v>
      </c>
      <c r="B26" s="5">
        <v>217</v>
      </c>
      <c r="C26" s="6">
        <v>648</v>
      </c>
      <c r="D26" s="6"/>
      <c r="E26" s="6">
        <v>648</v>
      </c>
      <c r="F26" s="7">
        <v>38395</v>
      </c>
      <c r="G26" s="10">
        <f t="shared" si="0"/>
        <v>1.6166220493858141E-3</v>
      </c>
      <c r="H26" s="58"/>
      <c r="I26" s="58"/>
      <c r="J26" s="63">
        <f>Table2[[#This Row],[Column6]]+Table2[[#This Row],[Column8]]+Table2[[#This Row],[Column9]]</f>
        <v>38395</v>
      </c>
      <c r="K26" s="78">
        <f>Table2[[#This Row],[Column10]]/J$434</f>
        <v>1.6192383822967206E-3</v>
      </c>
      <c r="L26" s="83">
        <f>F$443*Table2[[#This Row],[Column11]]</f>
        <v>434.53881227314793</v>
      </c>
      <c r="M26" s="142">
        <f>ROUND(Table2[[#This Row],[Column12]]+Table2[[#This Row],[Column9]],2)</f>
        <v>434.54</v>
      </c>
      <c r="N26" s="121">
        <f>ROUND(Table2[[#This Row],[Column6]]+Table2[[#This Row],[Column8]]+Table2[[#This Row],[Column13]],2)</f>
        <v>38829.54</v>
      </c>
    </row>
    <row r="27" spans="1:14" ht="15.6" x14ac:dyDescent="0.3">
      <c r="A27" s="9" t="s">
        <v>29</v>
      </c>
      <c r="B27" s="5">
        <v>231</v>
      </c>
      <c r="C27" s="8">
        <v>1377</v>
      </c>
      <c r="D27" s="6">
        <v>24</v>
      </c>
      <c r="E27" s="8">
        <v>1401</v>
      </c>
      <c r="F27" s="7">
        <v>63345</v>
      </c>
      <c r="G27" s="10">
        <f t="shared" si="0"/>
        <v>2.6671421726356141E-3</v>
      </c>
      <c r="H27" s="58"/>
      <c r="I27" s="58"/>
      <c r="J27" s="63">
        <f>Table2[[#This Row],[Column6]]+Table2[[#This Row],[Column8]]+Table2[[#This Row],[Column9]]</f>
        <v>63345</v>
      </c>
      <c r="K27" s="78">
        <f>Table2[[#This Row],[Column10]]/J$434</f>
        <v>2.6714586619764492E-3</v>
      </c>
      <c r="L27" s="83">
        <f>F$443*Table2[[#This Row],[Column11]]</f>
        <v>716.91264652799987</v>
      </c>
      <c r="M27" s="142">
        <f>ROUND(Table2[[#This Row],[Column12]]+Table2[[#This Row],[Column9]],2)</f>
        <v>716.91</v>
      </c>
      <c r="N27" s="121">
        <f>ROUND(Table2[[#This Row],[Column6]]+Table2[[#This Row],[Column8]]+Table2[[#This Row],[Column13]],2)</f>
        <v>64061.91</v>
      </c>
    </row>
    <row r="28" spans="1:14" ht="15.6" x14ac:dyDescent="0.3">
      <c r="A28" s="9" t="s">
        <v>30</v>
      </c>
      <c r="B28" s="5">
        <v>245</v>
      </c>
      <c r="C28" s="6">
        <v>519</v>
      </c>
      <c r="D28" s="6">
        <v>42</v>
      </c>
      <c r="E28" s="6">
        <v>561</v>
      </c>
      <c r="F28" s="7">
        <v>18010</v>
      </c>
      <c r="G28" s="10">
        <f t="shared" si="0"/>
        <v>7.5831131942801183E-4</v>
      </c>
      <c r="H28" s="58"/>
      <c r="I28" s="58"/>
      <c r="J28" s="63">
        <f>Table2[[#This Row],[Column6]]+Table2[[#This Row],[Column8]]+Table2[[#This Row],[Column9]]</f>
        <v>18010</v>
      </c>
      <c r="K28" s="78">
        <f>Table2[[#This Row],[Column10]]/J$434</f>
        <v>7.5953856661450546E-4</v>
      </c>
      <c r="L28" s="83">
        <f>F$443*Table2[[#This Row],[Column11]]</f>
        <v>203.82976973666868</v>
      </c>
      <c r="M28" s="142">
        <f>ROUND(Table2[[#This Row],[Column12]]+Table2[[#This Row],[Column9]],2)</f>
        <v>203.83</v>
      </c>
      <c r="N28" s="121">
        <f>ROUND(Table2[[#This Row],[Column6]]+Table2[[#This Row],[Column8]]+Table2[[#This Row],[Column13]],2)</f>
        <v>18213.830000000002</v>
      </c>
    </row>
    <row r="29" spans="1:14" ht="15.6" x14ac:dyDescent="0.3">
      <c r="A29" s="9" t="s">
        <v>31</v>
      </c>
      <c r="B29" s="5">
        <v>280</v>
      </c>
      <c r="C29" s="6">
        <v>922</v>
      </c>
      <c r="D29" s="6">
        <v>60</v>
      </c>
      <c r="E29" s="6">
        <v>982</v>
      </c>
      <c r="F29" s="7">
        <v>39685</v>
      </c>
      <c r="G29" s="10">
        <f t="shared" si="0"/>
        <v>1.6709375186841004E-3</v>
      </c>
      <c r="H29" s="58"/>
      <c r="I29" s="58"/>
      <c r="J29" s="63">
        <f>Table2[[#This Row],[Column6]]+Table2[[#This Row],[Column8]]+Table2[[#This Row],[Column9]]</f>
        <v>39685</v>
      </c>
      <c r="K29" s="78">
        <f>Table2[[#This Row],[Column10]]/J$434</f>
        <v>1.6736417554745503E-3</v>
      </c>
      <c r="L29" s="83">
        <f>F$443*Table2[[#This Row],[Column11]]</f>
        <v>449.13850149915032</v>
      </c>
      <c r="M29" s="142">
        <f>ROUND(Table2[[#This Row],[Column12]]+Table2[[#This Row],[Column9]],2)</f>
        <v>449.14</v>
      </c>
      <c r="N29" s="121">
        <f>ROUND(Table2[[#This Row],[Column6]]+Table2[[#This Row],[Column8]]+Table2[[#This Row],[Column13]],2)</f>
        <v>40134.14</v>
      </c>
    </row>
    <row r="30" spans="1:14" ht="15.6" x14ac:dyDescent="0.3">
      <c r="A30" s="9" t="s">
        <v>32</v>
      </c>
      <c r="B30" s="5">
        <v>287</v>
      </c>
      <c r="C30" s="6">
        <v>233</v>
      </c>
      <c r="D30" s="6"/>
      <c r="E30" s="6">
        <v>233</v>
      </c>
      <c r="F30" s="7">
        <v>7335</v>
      </c>
      <c r="G30" s="10">
        <f t="shared" si="0"/>
        <v>3.0884028473095317E-4</v>
      </c>
      <c r="H30" s="58"/>
      <c r="I30" s="58"/>
      <c r="J30" s="63">
        <f>Table2[[#This Row],[Column6]]+Table2[[#This Row],[Column8]]+Table2[[#This Row],[Column9]]</f>
        <v>7335</v>
      </c>
      <c r="K30" s="78">
        <f>Table2[[#This Row],[Column10]]/J$434</f>
        <v>3.0934011027858955E-4</v>
      </c>
      <c r="L30" s="83">
        <f>F$443*Table2[[#This Row],[Column11]]</f>
        <v>83.014511994362294</v>
      </c>
      <c r="M30" s="142">
        <f>ROUND(Table2[[#This Row],[Column12]]+Table2[[#This Row],[Column9]],2)</f>
        <v>83.01</v>
      </c>
      <c r="N30" s="121">
        <f>ROUND(Table2[[#This Row],[Column6]]+Table2[[#This Row],[Column8]]+Table2[[#This Row],[Column13]],2)</f>
        <v>7418.01</v>
      </c>
    </row>
    <row r="31" spans="1:14" ht="15.6" x14ac:dyDescent="0.3">
      <c r="A31" s="9" t="s">
        <v>33</v>
      </c>
      <c r="B31" s="5">
        <v>308</v>
      </c>
      <c r="C31" s="8">
        <v>1146</v>
      </c>
      <c r="D31" s="6"/>
      <c r="E31" s="8">
        <v>1146</v>
      </c>
      <c r="F31" s="7">
        <v>82130</v>
      </c>
      <c r="G31" s="10">
        <f t="shared" si="0"/>
        <v>3.4580848786575575E-3</v>
      </c>
      <c r="H31" s="58"/>
      <c r="I31" s="58"/>
      <c r="J31" s="63">
        <f>Table2[[#This Row],[Column6]]+Table2[[#This Row],[Column8]]+Table2[[#This Row],[Column9]]</f>
        <v>82130</v>
      </c>
      <c r="K31" s="78">
        <f>Table2[[#This Row],[Column10]]/J$434</f>
        <v>3.4636814256551549E-3</v>
      </c>
      <c r="L31" s="83">
        <f>F$443*Table2[[#This Row],[Column11]]</f>
        <v>929.51354738881741</v>
      </c>
      <c r="M31" s="142">
        <f>ROUND(Table2[[#This Row],[Column12]]+Table2[[#This Row],[Column9]],2)</f>
        <v>929.51</v>
      </c>
      <c r="N31" s="121">
        <f>ROUND(Table2[[#This Row],[Column6]]+Table2[[#This Row],[Column8]]+Table2[[#This Row],[Column13]],2)</f>
        <v>83059.509999999995</v>
      </c>
    </row>
    <row r="32" spans="1:14" ht="15.6" x14ac:dyDescent="0.3">
      <c r="A32" s="9" t="s">
        <v>34</v>
      </c>
      <c r="B32" s="5">
        <v>315</v>
      </c>
      <c r="C32" s="6">
        <v>299</v>
      </c>
      <c r="D32" s="6">
        <v>80</v>
      </c>
      <c r="E32" s="6">
        <v>379</v>
      </c>
      <c r="F32" s="7">
        <v>20155</v>
      </c>
      <c r="G32" s="10">
        <f t="shared" si="0"/>
        <v>8.486265765170226E-4</v>
      </c>
      <c r="H32" s="58"/>
      <c r="I32" s="58"/>
      <c r="J32" s="63">
        <f>Table2[[#This Row],[Column6]]+Table2[[#This Row],[Column8]]+Table2[[#This Row],[Column9]]</f>
        <v>20155</v>
      </c>
      <c r="K32" s="78">
        <f>Table2[[#This Row],[Column10]]/J$434</f>
        <v>8.4999998945671062E-4</v>
      </c>
      <c r="L32" s="83">
        <f>F$443*Table2[[#This Row],[Column11]]</f>
        <v>228.10599717060288</v>
      </c>
      <c r="M32" s="142">
        <f>ROUND(Table2[[#This Row],[Column12]]+Table2[[#This Row],[Column9]],2)</f>
        <v>228.11</v>
      </c>
      <c r="N32" s="121">
        <f>ROUND(Table2[[#This Row],[Column6]]+Table2[[#This Row],[Column8]]+Table2[[#This Row],[Column13]],2)</f>
        <v>20383.11</v>
      </c>
    </row>
    <row r="33" spans="1:14" ht="15.6" x14ac:dyDescent="0.3">
      <c r="A33" s="9" t="s">
        <v>35</v>
      </c>
      <c r="B33" s="5">
        <v>336</v>
      </c>
      <c r="C33" s="8">
        <v>1088</v>
      </c>
      <c r="D33" s="6">
        <v>29</v>
      </c>
      <c r="E33" s="8">
        <v>1117</v>
      </c>
      <c r="F33" s="7">
        <v>37980</v>
      </c>
      <c r="G33" s="10">
        <f t="shared" si="0"/>
        <v>1.5991484681774507E-3</v>
      </c>
      <c r="H33" s="58"/>
      <c r="I33" s="58"/>
      <c r="J33" s="63">
        <f>Table2[[#This Row],[Column6]]+Table2[[#This Row],[Column8]]+Table2[[#This Row],[Column9]]</f>
        <v>37980</v>
      </c>
      <c r="K33" s="78">
        <f>Table2[[#This Row],[Column10]]/J$434</f>
        <v>1.6017365219333102E-3</v>
      </c>
      <c r="L33" s="83">
        <f>F$443*Table2[[#This Row],[Column11]]</f>
        <v>429.84201302602315</v>
      </c>
      <c r="M33" s="142">
        <f>ROUND(Table2[[#This Row],[Column12]]+Table2[[#This Row],[Column9]],2)</f>
        <v>429.84</v>
      </c>
      <c r="N33" s="121">
        <f>ROUND(Table2[[#This Row],[Column6]]+Table2[[#This Row],[Column8]]+Table2[[#This Row],[Column13]],2)</f>
        <v>38409.839999999997</v>
      </c>
    </row>
    <row r="34" spans="1:14" ht="15.6" x14ac:dyDescent="0.3">
      <c r="A34" s="9" t="s">
        <v>36</v>
      </c>
      <c r="B34" s="5">
        <v>4263</v>
      </c>
      <c r="C34" s="6">
        <v>189</v>
      </c>
      <c r="D34" s="6"/>
      <c r="E34" s="6">
        <v>189</v>
      </c>
      <c r="F34" s="7">
        <v>9780</v>
      </c>
      <c r="G34" s="10">
        <f t="shared" si="0"/>
        <v>4.1178704630793757E-4</v>
      </c>
      <c r="H34" s="58"/>
      <c r="I34" s="58"/>
      <c r="J34" s="63">
        <f>Table2[[#This Row],[Column6]]+Table2[[#This Row],[Column8]]+Table2[[#This Row],[Column9]]</f>
        <v>9780</v>
      </c>
      <c r="K34" s="78">
        <f>Table2[[#This Row],[Column10]]/J$434</f>
        <v>4.1245348037145276E-4</v>
      </c>
      <c r="L34" s="83">
        <f>F$443*Table2[[#This Row],[Column11]]</f>
        <v>110.68601599248306</v>
      </c>
      <c r="M34" s="142">
        <f>ROUND(Table2[[#This Row],[Column12]]+Table2[[#This Row],[Column9]],2)</f>
        <v>110.69</v>
      </c>
      <c r="N34" s="121">
        <f>ROUND(Table2[[#This Row],[Column6]]+Table2[[#This Row],[Column8]]+Table2[[#This Row],[Column13]],2)</f>
        <v>9890.69</v>
      </c>
    </row>
    <row r="35" spans="1:14" ht="15.6" x14ac:dyDescent="0.3">
      <c r="A35" s="9" t="s">
        <v>37</v>
      </c>
      <c r="B35" s="5">
        <v>350</v>
      </c>
      <c r="C35" s="6">
        <v>489</v>
      </c>
      <c r="D35" s="6"/>
      <c r="E35" s="6">
        <v>489</v>
      </c>
      <c r="F35" s="7">
        <v>18350</v>
      </c>
      <c r="G35" s="10">
        <f t="shared" si="0"/>
        <v>7.7262702451438186E-4</v>
      </c>
      <c r="H35" s="58"/>
      <c r="I35" s="58"/>
      <c r="J35" s="63">
        <f>Table2[[#This Row],[Column6]]+Table2[[#This Row],[Column8]]+Table2[[#This Row],[Column9]]</f>
        <v>18350</v>
      </c>
      <c r="K35" s="78">
        <f>Table2[[#This Row],[Column10]]/J$434</f>
        <v>7.7387744016525132E-4</v>
      </c>
      <c r="L35" s="83">
        <f>F$443*Table2[[#This Row],[Column11]]</f>
        <v>207.67774984274683</v>
      </c>
      <c r="M35" s="142">
        <f>ROUND(Table2[[#This Row],[Column12]]+Table2[[#This Row],[Column9]],2)</f>
        <v>207.68</v>
      </c>
      <c r="N35" s="121">
        <f>ROUND(Table2[[#This Row],[Column6]]+Table2[[#This Row],[Column8]]+Table2[[#This Row],[Column13]],2)</f>
        <v>18557.68</v>
      </c>
    </row>
    <row r="36" spans="1:14" ht="15.6" x14ac:dyDescent="0.3">
      <c r="A36" s="9" t="s">
        <v>38</v>
      </c>
      <c r="B36" s="5">
        <v>364</v>
      </c>
      <c r="C36" s="6">
        <v>169</v>
      </c>
      <c r="D36" s="6"/>
      <c r="E36" s="6">
        <v>169</v>
      </c>
      <c r="F36" s="7">
        <v>10210</v>
      </c>
      <c r="G36" s="10">
        <f t="shared" si="0"/>
        <v>4.2989220274069963E-4</v>
      </c>
      <c r="H36" s="58"/>
      <c r="I36" s="58"/>
      <c r="J36" s="63">
        <f>Table2[[#This Row],[Column6]]+Table2[[#This Row],[Column8]]+Table2[[#This Row],[Column9]]</f>
        <v>10210</v>
      </c>
      <c r="K36" s="78">
        <f>Table2[[#This Row],[Column10]]/J$434</f>
        <v>4.3058793809739595E-4</v>
      </c>
      <c r="L36" s="83">
        <f>F$443*Table2[[#This Row],[Column11]]</f>
        <v>115.55257906781718</v>
      </c>
      <c r="M36" s="142">
        <f>ROUND(Table2[[#This Row],[Column12]]+Table2[[#This Row],[Column9]],2)</f>
        <v>115.55</v>
      </c>
      <c r="N36" s="121">
        <f>ROUND(Table2[[#This Row],[Column6]]+Table2[[#This Row],[Column8]]+Table2[[#This Row],[Column13]],2)</f>
        <v>10325.549999999999</v>
      </c>
    </row>
    <row r="37" spans="1:14" ht="15.6" x14ac:dyDescent="0.3">
      <c r="A37" s="9" t="s">
        <v>39</v>
      </c>
      <c r="B37" s="5">
        <v>413</v>
      </c>
      <c r="C37" s="6">
        <v>999</v>
      </c>
      <c r="D37" s="6"/>
      <c r="E37" s="6">
        <v>999</v>
      </c>
      <c r="F37" s="7">
        <v>30140</v>
      </c>
      <c r="G37" s="10">
        <f t="shared" si="0"/>
        <v>1.2690451508917421E-3</v>
      </c>
      <c r="H37" s="58"/>
      <c r="I37" s="58"/>
      <c r="J37" s="63">
        <f>Table2[[#This Row],[Column6]]+Table2[[#This Row],[Column8]]+Table2[[#This Row],[Column9]]</f>
        <v>30140</v>
      </c>
      <c r="K37" s="78">
        <f>Table2[[#This Row],[Column10]]/J$434</f>
        <v>1.2710989671161131E-3</v>
      </c>
      <c r="L37" s="83">
        <f>F$443*Table2[[#This Row],[Column11]]</f>
        <v>341.1121188152801</v>
      </c>
      <c r="M37" s="142">
        <f>ROUND(Table2[[#This Row],[Column12]]+Table2[[#This Row],[Column9]],2)</f>
        <v>341.11</v>
      </c>
      <c r="N37" s="121">
        <f>ROUND(Table2[[#This Row],[Column6]]+Table2[[#This Row],[Column8]]+Table2[[#This Row],[Column13]],2)</f>
        <v>30481.11</v>
      </c>
    </row>
    <row r="38" spans="1:14" ht="15.6" x14ac:dyDescent="0.3">
      <c r="A38" s="9" t="s">
        <v>40</v>
      </c>
      <c r="B38" s="5">
        <v>422</v>
      </c>
      <c r="C38" s="6">
        <v>859</v>
      </c>
      <c r="D38" s="6"/>
      <c r="E38" s="6">
        <v>859</v>
      </c>
      <c r="F38" s="7">
        <v>24210</v>
      </c>
      <c r="G38" s="10">
        <f t="shared" si="0"/>
        <v>1.019362412179465E-3</v>
      </c>
      <c r="H38" s="58"/>
      <c r="I38" s="58"/>
      <c r="J38" s="63">
        <f>Table2[[#This Row],[Column6]]+Table2[[#This Row],[Column8]]+Table2[[#This Row],[Column9]]</f>
        <v>24210</v>
      </c>
      <c r="K38" s="78">
        <f>Table2[[#This Row],[Column10]]/J$434</f>
        <v>1.0210121431281055E-3</v>
      </c>
      <c r="L38" s="83">
        <f>F$443*Table2[[#This Row],[Column11]]</f>
        <v>273.99881872985839</v>
      </c>
      <c r="M38" s="142">
        <f>ROUND(Table2[[#This Row],[Column12]]+Table2[[#This Row],[Column9]],2)</f>
        <v>274</v>
      </c>
      <c r="N38" s="121">
        <f>ROUND(Table2[[#This Row],[Column6]]+Table2[[#This Row],[Column8]]+Table2[[#This Row],[Column13]],2)</f>
        <v>24484</v>
      </c>
    </row>
    <row r="39" spans="1:14" ht="15.6" x14ac:dyDescent="0.3">
      <c r="A39" s="9" t="s">
        <v>41</v>
      </c>
      <c r="B39" s="5">
        <v>427</v>
      </c>
      <c r="C39" s="6">
        <v>96</v>
      </c>
      <c r="D39" s="6">
        <v>8</v>
      </c>
      <c r="E39" s="6">
        <v>104</v>
      </c>
      <c r="F39" s="7">
        <v>3420</v>
      </c>
      <c r="G39" s="10">
        <f t="shared" si="0"/>
        <v>1.439991511628984E-4</v>
      </c>
      <c r="H39" s="58"/>
      <c r="I39" s="58"/>
      <c r="J39" s="63">
        <f>Table2[[#This Row],[Column6]]+Table2[[#This Row],[Column8]]+Table2[[#This Row],[Column9]]</f>
        <v>3420</v>
      </c>
      <c r="K39" s="78">
        <f>Table2[[#This Row],[Column10]]/J$434</f>
        <v>1.4423219865750188E-4</v>
      </c>
      <c r="L39" s="83">
        <f>F$443*Table2[[#This Row],[Column11]]</f>
        <v>38.706152831727202</v>
      </c>
      <c r="M39" s="142">
        <f>ROUND(Table2[[#This Row],[Column12]]+Table2[[#This Row],[Column9]],2)</f>
        <v>38.71</v>
      </c>
      <c r="N39" s="121">
        <f>ROUND(Table2[[#This Row],[Column6]]+Table2[[#This Row],[Column8]]+Table2[[#This Row],[Column13]],2)</f>
        <v>3458.71</v>
      </c>
    </row>
    <row r="40" spans="1:14" ht="15.6" x14ac:dyDescent="0.3">
      <c r="A40" s="9" t="s">
        <v>42</v>
      </c>
      <c r="B40" s="5">
        <v>434</v>
      </c>
      <c r="C40" s="6">
        <v>955</v>
      </c>
      <c r="D40" s="6">
        <v>90</v>
      </c>
      <c r="E40" s="8">
        <v>1045</v>
      </c>
      <c r="F40" s="7">
        <v>84195</v>
      </c>
      <c r="G40" s="10">
        <f t="shared" si="0"/>
        <v>3.5450317345497753E-3</v>
      </c>
      <c r="H40" s="58"/>
      <c r="I40" s="58"/>
      <c r="J40" s="63">
        <f>Table2[[#This Row],[Column6]]+Table2[[#This Row],[Column8]]+Table2[[#This Row],[Column9]]</f>
        <v>84195</v>
      </c>
      <c r="K40" s="78">
        <f>Table2[[#This Row],[Column10]]/J$434</f>
        <v>3.5507689958971843E-3</v>
      </c>
      <c r="L40" s="83">
        <f>F$443*Table2[[#This Row],[Column11]]</f>
        <v>952.88436773896842</v>
      </c>
      <c r="M40" s="142">
        <f>ROUND(Table2[[#This Row],[Column12]]+Table2[[#This Row],[Column9]],2)</f>
        <v>952.88</v>
      </c>
      <c r="N40" s="121">
        <f>ROUND(Table2[[#This Row],[Column6]]+Table2[[#This Row],[Column8]]+Table2[[#This Row],[Column13]],2)</f>
        <v>85147.88</v>
      </c>
    </row>
    <row r="41" spans="1:14" ht="15.6" x14ac:dyDescent="0.3">
      <c r="A41" s="9" t="s">
        <v>43</v>
      </c>
      <c r="B41" s="5">
        <v>6013</v>
      </c>
      <c r="C41" s="6">
        <v>394</v>
      </c>
      <c r="D41" s="6"/>
      <c r="E41" s="6">
        <v>394</v>
      </c>
      <c r="F41" s="7">
        <v>17750</v>
      </c>
      <c r="G41" s="10">
        <f t="shared" si="0"/>
        <v>7.4736401553843472E-4</v>
      </c>
      <c r="H41" s="58"/>
      <c r="I41" s="58"/>
      <c r="J41" s="63">
        <f>Table2[[#This Row],[Column6]]+Table2[[#This Row],[Column8]]+Table2[[#This Row],[Column9]]</f>
        <v>17750</v>
      </c>
      <c r="K41" s="78">
        <f>Table2[[#This Row],[Column10]]/J$434</f>
        <v>7.4857354566393514E-4</v>
      </c>
      <c r="L41" s="83">
        <f>F$443*Table2[[#This Row],[Column11]]</f>
        <v>200.88719671437363</v>
      </c>
      <c r="M41" s="142">
        <f>ROUND(Table2[[#This Row],[Column12]]+Table2[[#This Row],[Column9]],2)</f>
        <v>200.89</v>
      </c>
      <c r="N41" s="121">
        <f>ROUND(Table2[[#This Row],[Column6]]+Table2[[#This Row],[Column8]]+Table2[[#This Row],[Column13]],2)</f>
        <v>17950.89</v>
      </c>
    </row>
    <row r="42" spans="1:14" ht="15.6" x14ac:dyDescent="0.3">
      <c r="A42" s="9" t="s">
        <v>44</v>
      </c>
      <c r="B42" s="5">
        <v>441</v>
      </c>
      <c r="C42" s="6">
        <v>222</v>
      </c>
      <c r="D42" s="6"/>
      <c r="E42" s="6">
        <v>222</v>
      </c>
      <c r="F42" s="7">
        <v>32030</v>
      </c>
      <c r="G42" s="10">
        <f t="shared" si="0"/>
        <v>1.3486236291659754E-3</v>
      </c>
      <c r="H42" s="58"/>
      <c r="I42" s="58"/>
      <c r="J42" s="63">
        <f>Table2[[#This Row],[Column6]]+Table2[[#This Row],[Column8]]+Table2[[#This Row],[Column9]]</f>
        <v>32030</v>
      </c>
      <c r="K42" s="78">
        <f>Table2[[#This Row],[Column10]]/J$434</f>
        <v>1.3508062347952587E-3</v>
      </c>
      <c r="L42" s="83">
        <f>F$443*Table2[[#This Row],[Column11]]</f>
        <v>362.50236116965561</v>
      </c>
      <c r="M42" s="142">
        <f>ROUND(Table2[[#This Row],[Column12]]+Table2[[#This Row],[Column9]],2)</f>
        <v>362.5</v>
      </c>
      <c r="N42" s="121">
        <f>ROUND(Table2[[#This Row],[Column6]]+Table2[[#This Row],[Column8]]+Table2[[#This Row],[Column13]],2)</f>
        <v>32392.5</v>
      </c>
    </row>
    <row r="43" spans="1:14" ht="15.6" x14ac:dyDescent="0.3">
      <c r="A43" s="9" t="s">
        <v>45</v>
      </c>
      <c r="B43" s="5">
        <v>2240</v>
      </c>
      <c r="C43" s="6">
        <v>318</v>
      </c>
      <c r="D43" s="6"/>
      <c r="E43" s="6">
        <v>318</v>
      </c>
      <c r="F43" s="7">
        <v>32340</v>
      </c>
      <c r="G43" s="10">
        <f t="shared" si="0"/>
        <v>1.3616761838035482E-3</v>
      </c>
      <c r="H43" s="58"/>
      <c r="I43" s="58"/>
      <c r="J43" s="63">
        <f>Table2[[#This Row],[Column6]]+Table2[[#This Row],[Column8]]+Table2[[#This Row],[Column9]]</f>
        <v>32340</v>
      </c>
      <c r="K43" s="78">
        <f>Table2[[#This Row],[Column10]]/J$434</f>
        <v>1.3638799136209388E-3</v>
      </c>
      <c r="L43" s="83">
        <f>F$443*Table2[[#This Row],[Column11]]</f>
        <v>366.01081361931512</v>
      </c>
      <c r="M43" s="142">
        <f>ROUND(Table2[[#This Row],[Column12]]+Table2[[#This Row],[Column9]],2)</f>
        <v>366.01</v>
      </c>
      <c r="N43" s="121">
        <f>ROUND(Table2[[#This Row],[Column6]]+Table2[[#This Row],[Column8]]+Table2[[#This Row],[Column13]],2)</f>
        <v>32706.01</v>
      </c>
    </row>
    <row r="44" spans="1:14" ht="15.6" x14ac:dyDescent="0.3">
      <c r="A44" s="9" t="s">
        <v>46</v>
      </c>
      <c r="B44" s="5">
        <v>476</v>
      </c>
      <c r="C44" s="8">
        <v>1241</v>
      </c>
      <c r="D44" s="6"/>
      <c r="E44" s="8">
        <v>1241</v>
      </c>
      <c r="F44" s="7">
        <v>84560</v>
      </c>
      <c r="G44" s="10">
        <f t="shared" si="0"/>
        <v>3.5604000650101431E-3</v>
      </c>
      <c r="H44" s="58"/>
      <c r="I44" s="58"/>
      <c r="J44" s="63">
        <f>Table2[[#This Row],[Column6]]+Table2[[#This Row],[Column8]]+Table2[[#This Row],[Column9]]</f>
        <v>84560</v>
      </c>
      <c r="K44" s="78">
        <f>Table2[[#This Row],[Column10]]/J$434</f>
        <v>3.566162198385485E-3</v>
      </c>
      <c r="L44" s="83">
        <f>F$443*Table2[[#This Row],[Column11]]</f>
        <v>957.0152875587288</v>
      </c>
      <c r="M44" s="142">
        <f>ROUND(Table2[[#This Row],[Column12]]+Table2[[#This Row],[Column9]],2)</f>
        <v>957.02</v>
      </c>
      <c r="N44" s="121">
        <f>ROUND(Table2[[#This Row],[Column6]]+Table2[[#This Row],[Column8]]+Table2[[#This Row],[Column13]],2)</f>
        <v>85517.02</v>
      </c>
    </row>
    <row r="45" spans="1:14" ht="15.6" x14ac:dyDescent="0.3">
      <c r="A45" s="9" t="s">
        <v>47</v>
      </c>
      <c r="B45" s="5">
        <v>485</v>
      </c>
      <c r="C45" s="6">
        <v>429</v>
      </c>
      <c r="D45" s="6">
        <v>15</v>
      </c>
      <c r="E45" s="6">
        <v>444</v>
      </c>
      <c r="F45" s="7">
        <v>35570</v>
      </c>
      <c r="G45" s="10">
        <f t="shared" si="0"/>
        <v>1.4976753821240633E-3</v>
      </c>
      <c r="H45" s="58"/>
      <c r="I45" s="58"/>
      <c r="J45" s="63">
        <f>Table2[[#This Row],[Column6]]+Table2[[#This Row],[Column8]]+Table2[[#This Row],[Column9]]</f>
        <v>35570</v>
      </c>
      <c r="K45" s="78">
        <f>Table2[[#This Row],[Column10]]/J$434</f>
        <v>1.500099212353024E-3</v>
      </c>
      <c r="L45" s="83">
        <f>F$443*Table2[[#This Row],[Column11]]</f>
        <v>402.56662462705754</v>
      </c>
      <c r="M45" s="142">
        <f>ROUND(Table2[[#This Row],[Column12]]+Table2[[#This Row],[Column9]],2)</f>
        <v>402.57</v>
      </c>
      <c r="N45" s="121">
        <f>ROUND(Table2[[#This Row],[Column6]]+Table2[[#This Row],[Column8]]+Table2[[#This Row],[Column13]],2)</f>
        <v>35972.57</v>
      </c>
    </row>
    <row r="46" spans="1:14" ht="15.6" x14ac:dyDescent="0.3">
      <c r="A46" s="9" t="s">
        <v>48</v>
      </c>
      <c r="B46" s="5">
        <v>497</v>
      </c>
      <c r="C46" s="8">
        <v>1011</v>
      </c>
      <c r="D46" s="6">
        <v>41</v>
      </c>
      <c r="E46" s="8">
        <v>1052</v>
      </c>
      <c r="F46" s="7">
        <v>46960</v>
      </c>
      <c r="G46" s="10">
        <f t="shared" si="0"/>
        <v>1.9772515025174588E-3</v>
      </c>
      <c r="H46" s="58"/>
      <c r="I46" s="58"/>
      <c r="J46" s="63">
        <f>Table2[[#This Row],[Column6]]+Table2[[#This Row],[Column8]]+Table2[[#This Row],[Column9]]</f>
        <v>46960</v>
      </c>
      <c r="K46" s="78">
        <f>Table2[[#This Row],[Column10]]/J$434</f>
        <v>1.9804514763030081E-3</v>
      </c>
      <c r="L46" s="83">
        <f>F$443*Table2[[#This Row],[Column11]]</f>
        <v>531.47395818067525</v>
      </c>
      <c r="M46" s="142">
        <f>ROUND(Table2[[#This Row],[Column12]]+Table2[[#This Row],[Column9]],2)</f>
        <v>531.47</v>
      </c>
      <c r="N46" s="121">
        <f>ROUND(Table2[[#This Row],[Column6]]+Table2[[#This Row],[Column8]]+Table2[[#This Row],[Column13]],2)</f>
        <v>47491.47</v>
      </c>
    </row>
    <row r="47" spans="1:14" ht="15.6" x14ac:dyDescent="0.3">
      <c r="A47" s="9" t="s">
        <v>49</v>
      </c>
      <c r="B47" s="5">
        <v>602</v>
      </c>
      <c r="C47" s="6">
        <v>576</v>
      </c>
      <c r="D47" s="6">
        <v>159</v>
      </c>
      <c r="E47" s="6">
        <v>735</v>
      </c>
      <c r="F47" s="7">
        <v>49705</v>
      </c>
      <c r="G47" s="10">
        <f t="shared" si="0"/>
        <v>2.0928297685824169E-3</v>
      </c>
      <c r="H47" s="58"/>
      <c r="I47" s="58"/>
      <c r="J47" s="63">
        <f>Table2[[#This Row],[Column6]]+Table2[[#This Row],[Column8]]+Table2[[#This Row],[Column9]]</f>
        <v>49705</v>
      </c>
      <c r="K47" s="78">
        <f>Table2[[#This Row],[Column10]]/J$434</f>
        <v>2.0962167936465293E-3</v>
      </c>
      <c r="L47" s="83">
        <f>F$443*Table2[[#This Row],[Column11]]</f>
        <v>562.54073874298263</v>
      </c>
      <c r="M47" s="142">
        <f>ROUND(Table2[[#This Row],[Column12]]+Table2[[#This Row],[Column9]],2)</f>
        <v>562.54</v>
      </c>
      <c r="N47" s="121">
        <f>ROUND(Table2[[#This Row],[Column6]]+Table2[[#This Row],[Column8]]+Table2[[#This Row],[Column13]],2)</f>
        <v>50267.54</v>
      </c>
    </row>
    <row r="48" spans="1:14" ht="15.6" x14ac:dyDescent="0.3">
      <c r="A48" s="9" t="s">
        <v>50</v>
      </c>
      <c r="B48" s="5">
        <v>609</v>
      </c>
      <c r="C48" s="6">
        <v>332</v>
      </c>
      <c r="D48" s="6"/>
      <c r="E48" s="6">
        <v>332</v>
      </c>
      <c r="F48" s="7">
        <v>22405</v>
      </c>
      <c r="G48" s="10">
        <f t="shared" si="0"/>
        <v>9.4336286017682419E-4</v>
      </c>
      <c r="H48" s="58"/>
      <c r="I48" s="58"/>
      <c r="J48" s="63">
        <f>Table2[[#This Row],[Column6]]+Table2[[#This Row],[Column8]]+Table2[[#This Row],[Column9]]</f>
        <v>22405</v>
      </c>
      <c r="K48" s="78">
        <f>Table2[[#This Row],[Column10]]/J$434</f>
        <v>9.4488959383664606E-4</v>
      </c>
      <c r="L48" s="83">
        <f>F$443*Table2[[#This Row],[Column11]]</f>
        <v>253.57057140200234</v>
      </c>
      <c r="M48" s="142">
        <f>ROUND(Table2[[#This Row],[Column12]]+Table2[[#This Row],[Column9]],2)</f>
        <v>253.57</v>
      </c>
      <c r="N48" s="121">
        <f>ROUND(Table2[[#This Row],[Column6]]+Table2[[#This Row],[Column8]]+Table2[[#This Row],[Column13]],2)</f>
        <v>22658.57</v>
      </c>
    </row>
    <row r="49" spans="1:14" ht="15.6" x14ac:dyDescent="0.3">
      <c r="A49" s="9" t="s">
        <v>51</v>
      </c>
      <c r="B49" s="5">
        <v>623</v>
      </c>
      <c r="C49" s="6">
        <v>410</v>
      </c>
      <c r="D49" s="6"/>
      <c r="E49" s="6">
        <v>410</v>
      </c>
      <c r="F49" s="7">
        <v>17500</v>
      </c>
      <c r="G49" s="10">
        <f t="shared" si="0"/>
        <v>7.3683776179845673E-4</v>
      </c>
      <c r="H49" s="58"/>
      <c r="I49" s="58"/>
      <c r="J49" s="63">
        <f>Table2[[#This Row],[Column6]]+Table2[[#This Row],[Column8]]+Table2[[#This Row],[Column9]]</f>
        <v>17500</v>
      </c>
      <c r="K49" s="78">
        <f>Table2[[#This Row],[Column10]]/J$434</f>
        <v>7.3803025628838676E-4</v>
      </c>
      <c r="L49" s="83">
        <f>F$443*Table2[[#This Row],[Column11]]</f>
        <v>198.05779957755146</v>
      </c>
      <c r="M49" s="142">
        <f>ROUND(Table2[[#This Row],[Column12]]+Table2[[#This Row],[Column9]],2)</f>
        <v>198.06</v>
      </c>
      <c r="N49" s="121">
        <f>ROUND(Table2[[#This Row],[Column6]]+Table2[[#This Row],[Column8]]+Table2[[#This Row],[Column13]],2)</f>
        <v>17698.060000000001</v>
      </c>
    </row>
    <row r="50" spans="1:14" ht="15.6" x14ac:dyDescent="0.3">
      <c r="A50" s="9" t="s">
        <v>52</v>
      </c>
      <c r="B50" s="5">
        <v>637</v>
      </c>
      <c r="C50" s="6">
        <v>566</v>
      </c>
      <c r="D50" s="6"/>
      <c r="E50" s="6">
        <v>566</v>
      </c>
      <c r="F50" s="7">
        <v>38310</v>
      </c>
      <c r="G50" s="10">
        <f t="shared" si="0"/>
        <v>1.6130431231142217E-3</v>
      </c>
      <c r="H50" s="58"/>
      <c r="I50" s="58"/>
      <c r="J50" s="63">
        <f>Table2[[#This Row],[Column6]]+Table2[[#This Row],[Column8]]+Table2[[#This Row],[Column9]]</f>
        <v>38310</v>
      </c>
      <c r="K50" s="78">
        <f>Table2[[#This Row],[Column10]]/J$434</f>
        <v>1.6156536639090342E-3</v>
      </c>
      <c r="L50" s="83">
        <f>F$443*Table2[[#This Row],[Column11]]</f>
        <v>433.57681724662842</v>
      </c>
      <c r="M50" s="142">
        <f>ROUND(Table2[[#This Row],[Column12]]+Table2[[#This Row],[Column9]],2)</f>
        <v>433.58</v>
      </c>
      <c r="N50" s="121">
        <f>ROUND(Table2[[#This Row],[Column6]]+Table2[[#This Row],[Column8]]+Table2[[#This Row],[Column13]],2)</f>
        <v>38743.58</v>
      </c>
    </row>
    <row r="51" spans="1:14" ht="15.6" x14ac:dyDescent="0.3">
      <c r="A51" s="9" t="s">
        <v>53</v>
      </c>
      <c r="B51" s="5">
        <v>657</v>
      </c>
      <c r="C51" s="6">
        <v>130</v>
      </c>
      <c r="D51" s="6"/>
      <c r="E51" s="6">
        <v>130</v>
      </c>
      <c r="F51" s="7">
        <v>5010</v>
      </c>
      <c r="G51" s="10">
        <f t="shared" si="0"/>
        <v>2.1094612494915819E-4</v>
      </c>
      <c r="H51" s="58"/>
      <c r="I51" s="58"/>
      <c r="J51" s="63">
        <f>Table2[[#This Row],[Column6]]+Table2[[#This Row],[Column8]]+Table2[[#This Row],[Column9]]</f>
        <v>5010</v>
      </c>
      <c r="K51" s="78">
        <f>Table2[[#This Row],[Column10]]/J$434</f>
        <v>2.112875190859896E-4</v>
      </c>
      <c r="L51" s="83">
        <f>F$443*Table2[[#This Row],[Column11]]</f>
        <v>56.701118621916173</v>
      </c>
      <c r="M51" s="142">
        <f>ROUND(Table2[[#This Row],[Column12]]+Table2[[#This Row],[Column9]],2)</f>
        <v>56.7</v>
      </c>
      <c r="N51" s="121">
        <f>ROUND(Table2[[#This Row],[Column6]]+Table2[[#This Row],[Column8]]+Table2[[#This Row],[Column13]],2)</f>
        <v>5066.7</v>
      </c>
    </row>
    <row r="52" spans="1:14" ht="15.6" x14ac:dyDescent="0.3">
      <c r="A52" s="9" t="s">
        <v>54</v>
      </c>
      <c r="B52" s="5">
        <v>658</v>
      </c>
      <c r="C52" s="6">
        <v>574</v>
      </c>
      <c r="D52" s="6">
        <v>93</v>
      </c>
      <c r="E52" s="6">
        <v>667</v>
      </c>
      <c r="F52" s="7">
        <v>27540</v>
      </c>
      <c r="G52" s="10">
        <f t="shared" si="0"/>
        <v>1.1595721119959713E-3</v>
      </c>
      <c r="H52" s="58"/>
      <c r="I52" s="58"/>
      <c r="J52" s="63">
        <f>Table2[[#This Row],[Column6]]+Table2[[#This Row],[Column8]]+Table2[[#This Row],[Column9]]</f>
        <v>27540</v>
      </c>
      <c r="K52" s="78">
        <f>Table2[[#This Row],[Column10]]/J$434</f>
        <v>1.1614487576104098E-3</v>
      </c>
      <c r="L52" s="83">
        <f>F$443*Table2[[#This Row],[Column11]]</f>
        <v>311.68638859232959</v>
      </c>
      <c r="M52" s="142">
        <f>ROUND(Table2[[#This Row],[Column12]]+Table2[[#This Row],[Column9]],2)</f>
        <v>311.69</v>
      </c>
      <c r="N52" s="121">
        <f>ROUND(Table2[[#This Row],[Column6]]+Table2[[#This Row],[Column8]]+Table2[[#This Row],[Column13]],2)</f>
        <v>27851.69</v>
      </c>
    </row>
    <row r="53" spans="1:14" ht="15.6" x14ac:dyDescent="0.3">
      <c r="A53" s="9" t="s">
        <v>55</v>
      </c>
      <c r="B53" s="5">
        <v>665</v>
      </c>
      <c r="C53" s="6">
        <v>594</v>
      </c>
      <c r="D53" s="6"/>
      <c r="E53" s="6">
        <v>594</v>
      </c>
      <c r="F53" s="7">
        <v>18480</v>
      </c>
      <c r="G53" s="10">
        <f t="shared" si="0"/>
        <v>7.7810067645917036E-4</v>
      </c>
      <c r="H53" s="58"/>
      <c r="I53" s="58"/>
      <c r="J53" s="63">
        <f>Table2[[#This Row],[Column6]]+Table2[[#This Row],[Column8]]+Table2[[#This Row],[Column9]]</f>
        <v>18480</v>
      </c>
      <c r="K53" s="78">
        <f>Table2[[#This Row],[Column10]]/J$434</f>
        <v>7.7935995064053643E-4</v>
      </c>
      <c r="L53" s="83">
        <f>F$443*Table2[[#This Row],[Column11]]</f>
        <v>209.14903635389436</v>
      </c>
      <c r="M53" s="142">
        <f>ROUND(Table2[[#This Row],[Column12]]+Table2[[#This Row],[Column9]],2)</f>
        <v>209.15</v>
      </c>
      <c r="N53" s="121">
        <f>ROUND(Table2[[#This Row],[Column6]]+Table2[[#This Row],[Column8]]+Table2[[#This Row],[Column13]],2)</f>
        <v>18689.150000000001</v>
      </c>
    </row>
    <row r="54" spans="1:14" ht="15.6" x14ac:dyDescent="0.3">
      <c r="A54" s="9" t="s">
        <v>56</v>
      </c>
      <c r="B54" s="5">
        <v>700</v>
      </c>
      <c r="C54" s="6">
        <v>496</v>
      </c>
      <c r="D54" s="6">
        <v>16</v>
      </c>
      <c r="E54" s="6">
        <v>512</v>
      </c>
      <c r="F54" s="7">
        <v>14100</v>
      </c>
      <c r="G54" s="10">
        <f t="shared" si="0"/>
        <v>5.9368071093475656E-4</v>
      </c>
      <c r="H54" s="58"/>
      <c r="I54" s="58"/>
      <c r="J54" s="63">
        <f>Table2[[#This Row],[Column6]]+Table2[[#This Row],[Column8]]+Table2[[#This Row],[Column9]]</f>
        <v>14100</v>
      </c>
      <c r="K54" s="78">
        <f>Table2[[#This Row],[Column10]]/J$434</f>
        <v>5.9464152078092883E-4</v>
      </c>
      <c r="L54" s="83">
        <f>F$443*Table2[[#This Row],[Column11]]</f>
        <v>159.57799851677007</v>
      </c>
      <c r="M54" s="142">
        <f>ROUND(Table2[[#This Row],[Column12]]+Table2[[#This Row],[Column9]],2)</f>
        <v>159.58000000000001</v>
      </c>
      <c r="N54" s="121">
        <f>ROUND(Table2[[#This Row],[Column6]]+Table2[[#This Row],[Column8]]+Table2[[#This Row],[Column13]],2)</f>
        <v>14259.58</v>
      </c>
    </row>
    <row r="55" spans="1:14" ht="15.6" x14ac:dyDescent="0.3">
      <c r="A55" s="9" t="s">
        <v>57</v>
      </c>
      <c r="B55" s="5">
        <v>721</v>
      </c>
      <c r="C55" s="6">
        <v>942</v>
      </c>
      <c r="D55" s="6">
        <v>117</v>
      </c>
      <c r="E55" s="8">
        <v>1059</v>
      </c>
      <c r="F55" s="7">
        <v>29765</v>
      </c>
      <c r="G55" s="10">
        <f t="shared" si="0"/>
        <v>1.2532557702817752E-3</v>
      </c>
      <c r="H55" s="58"/>
      <c r="I55" s="58"/>
      <c r="J55" s="63">
        <f>Table2[[#This Row],[Column6]]+Table2[[#This Row],[Column8]]+Table2[[#This Row],[Column9]]</f>
        <v>29765</v>
      </c>
      <c r="K55" s="78">
        <f>Table2[[#This Row],[Column10]]/J$434</f>
        <v>1.2552840330527905E-3</v>
      </c>
      <c r="L55" s="83">
        <f>F$443*Table2[[#This Row],[Column11]]</f>
        <v>336.86802311004686</v>
      </c>
      <c r="M55" s="142">
        <f>ROUND(Table2[[#This Row],[Column12]]+Table2[[#This Row],[Column9]],2)</f>
        <v>336.87</v>
      </c>
      <c r="N55" s="121">
        <f>ROUND(Table2[[#This Row],[Column6]]+Table2[[#This Row],[Column8]]+Table2[[#This Row],[Column13]],2)</f>
        <v>30101.87</v>
      </c>
    </row>
    <row r="56" spans="1:14" ht="15.6" x14ac:dyDescent="0.3">
      <c r="A56" s="9" t="s">
        <v>58</v>
      </c>
      <c r="B56" s="5">
        <v>735</v>
      </c>
      <c r="C56" s="6">
        <v>477</v>
      </c>
      <c r="D56" s="6"/>
      <c r="E56" s="6">
        <v>477</v>
      </c>
      <c r="F56" s="7">
        <v>45200</v>
      </c>
      <c r="G56" s="10">
        <f t="shared" si="0"/>
        <v>1.9031466761880141E-3</v>
      </c>
      <c r="H56" s="58"/>
      <c r="I56" s="58"/>
      <c r="J56" s="63">
        <f>Table2[[#This Row],[Column6]]+Table2[[#This Row],[Column8]]+Table2[[#This Row],[Column9]]</f>
        <v>45200</v>
      </c>
      <c r="K56" s="78">
        <f>Table2[[#This Row],[Column10]]/J$434</f>
        <v>1.9062267190991476E-3</v>
      </c>
      <c r="L56" s="83">
        <f>F$443*Table2[[#This Row],[Column11]]</f>
        <v>511.55500233744726</v>
      </c>
      <c r="M56" s="142">
        <f>ROUND(Table2[[#This Row],[Column12]]+Table2[[#This Row],[Column9]],2)</f>
        <v>511.56</v>
      </c>
      <c r="N56" s="121">
        <f>ROUND(Table2[[#This Row],[Column6]]+Table2[[#This Row],[Column8]]+Table2[[#This Row],[Column13]],2)</f>
        <v>45711.56</v>
      </c>
    </row>
    <row r="57" spans="1:14" ht="15.6" x14ac:dyDescent="0.3">
      <c r="A57" s="9" t="s">
        <v>59</v>
      </c>
      <c r="B57" s="5">
        <v>777</v>
      </c>
      <c r="C57" s="8">
        <v>2099</v>
      </c>
      <c r="D57" s="6">
        <v>305</v>
      </c>
      <c r="E57" s="8">
        <v>2404</v>
      </c>
      <c r="F57" s="7">
        <v>103130</v>
      </c>
      <c r="G57" s="10">
        <f t="shared" si="0"/>
        <v>4.3422901928157056E-3</v>
      </c>
      <c r="H57" s="58"/>
      <c r="I57" s="58"/>
      <c r="J57" s="63">
        <f>Table2[[#This Row],[Column6]]+Table2[[#This Row],[Column8]]+Table2[[#This Row],[Column9]]</f>
        <v>103130</v>
      </c>
      <c r="K57" s="78">
        <f>Table2[[#This Row],[Column10]]/J$434</f>
        <v>4.3493177332012186E-3</v>
      </c>
      <c r="L57" s="83">
        <f>F$443*Table2[[#This Row],[Column11]]</f>
        <v>1167.182906881879</v>
      </c>
      <c r="M57" s="142">
        <f>ROUND(Table2[[#This Row],[Column12]]+Table2[[#This Row],[Column9]],2)</f>
        <v>1167.18</v>
      </c>
      <c r="N57" s="121">
        <f>ROUND(Table2[[#This Row],[Column6]]+Table2[[#This Row],[Column8]]+Table2[[#This Row],[Column13]],2)</f>
        <v>104297.18</v>
      </c>
    </row>
    <row r="58" spans="1:14" ht="15.6" x14ac:dyDescent="0.3">
      <c r="A58" s="9" t="s">
        <v>60</v>
      </c>
      <c r="B58" s="5">
        <v>840</v>
      </c>
      <c r="C58" s="6">
        <v>95</v>
      </c>
      <c r="D58" s="6"/>
      <c r="E58" s="6">
        <v>95</v>
      </c>
      <c r="F58" s="7">
        <v>3445</v>
      </c>
      <c r="G58" s="10">
        <f t="shared" si="0"/>
        <v>1.4505177653689619E-4</v>
      </c>
      <c r="H58" s="58"/>
      <c r="I58" s="58"/>
      <c r="J58" s="63">
        <f>Table2[[#This Row],[Column6]]+Table2[[#This Row],[Column8]]+Table2[[#This Row],[Column9]]</f>
        <v>3445</v>
      </c>
      <c r="K58" s="78">
        <f>Table2[[#This Row],[Column10]]/J$434</f>
        <v>1.452865275950567E-4</v>
      </c>
      <c r="L58" s="83">
        <f>F$443*Table2[[#This Row],[Column11]]</f>
        <v>38.98909254540942</v>
      </c>
      <c r="M58" s="142">
        <f>ROUND(Table2[[#This Row],[Column12]]+Table2[[#This Row],[Column9]],2)</f>
        <v>38.99</v>
      </c>
      <c r="N58" s="121">
        <f>ROUND(Table2[[#This Row],[Column6]]+Table2[[#This Row],[Column8]]+Table2[[#This Row],[Column13]],2)</f>
        <v>3483.99</v>
      </c>
    </row>
    <row r="59" spans="1:14" ht="15.6" x14ac:dyDescent="0.3">
      <c r="A59" s="9" t="s">
        <v>61</v>
      </c>
      <c r="B59" s="5">
        <v>870</v>
      </c>
      <c r="C59" s="6">
        <v>380</v>
      </c>
      <c r="D59" s="6">
        <v>93</v>
      </c>
      <c r="E59" s="6">
        <v>473</v>
      </c>
      <c r="F59" s="7">
        <v>24100</v>
      </c>
      <c r="G59" s="10">
        <f t="shared" si="0"/>
        <v>1.0147308605338748E-3</v>
      </c>
      <c r="H59" s="58"/>
      <c r="I59" s="58"/>
      <c r="J59" s="63">
        <f>Table2[[#This Row],[Column6]]+Table2[[#This Row],[Column8]]+Table2[[#This Row],[Column9]]</f>
        <v>24100</v>
      </c>
      <c r="K59" s="78">
        <f>Table2[[#This Row],[Column10]]/J$434</f>
        <v>1.016373095802864E-3</v>
      </c>
      <c r="L59" s="83">
        <f>F$443*Table2[[#This Row],[Column11]]</f>
        <v>272.75388398965657</v>
      </c>
      <c r="M59" s="142">
        <f>ROUND(Table2[[#This Row],[Column12]]+Table2[[#This Row],[Column9]],2)</f>
        <v>272.75</v>
      </c>
      <c r="N59" s="121">
        <f>ROUND(Table2[[#This Row],[Column6]]+Table2[[#This Row],[Column8]]+Table2[[#This Row],[Column13]],2)</f>
        <v>24372.75</v>
      </c>
    </row>
    <row r="60" spans="1:14" ht="15.6" x14ac:dyDescent="0.3">
      <c r="A60" s="9" t="s">
        <v>62</v>
      </c>
      <c r="B60" s="5">
        <v>882</v>
      </c>
      <c r="C60" s="6">
        <v>239</v>
      </c>
      <c r="D60" s="6">
        <v>22</v>
      </c>
      <c r="E60" s="6">
        <v>261</v>
      </c>
      <c r="F60" s="7">
        <v>12650</v>
      </c>
      <c r="G60" s="10">
        <f t="shared" si="0"/>
        <v>5.3262843924288441E-4</v>
      </c>
      <c r="H60" s="58"/>
      <c r="I60" s="58"/>
      <c r="J60" s="63">
        <f>Table2[[#This Row],[Column6]]+Table2[[#This Row],[Column8]]+Table2[[#This Row],[Column9]]</f>
        <v>12650</v>
      </c>
      <c r="K60" s="78">
        <f>Table2[[#This Row],[Column10]]/J$434</f>
        <v>5.3349044240274819E-4</v>
      </c>
      <c r="L60" s="83">
        <f>F$443*Table2[[#This Row],[Column11]]</f>
        <v>143.16749512320149</v>
      </c>
      <c r="M60" s="142">
        <f>ROUND(Table2[[#This Row],[Column12]]+Table2[[#This Row],[Column9]],2)</f>
        <v>143.16999999999999</v>
      </c>
      <c r="N60" s="121">
        <f>ROUND(Table2[[#This Row],[Column6]]+Table2[[#This Row],[Column8]]+Table2[[#This Row],[Column13]],2)</f>
        <v>12793.17</v>
      </c>
    </row>
    <row r="61" spans="1:14" ht="15.6" x14ac:dyDescent="0.3">
      <c r="A61" s="9" t="s">
        <v>63</v>
      </c>
      <c r="B61" s="5">
        <v>896</v>
      </c>
      <c r="C61" s="6">
        <v>487</v>
      </c>
      <c r="D61" s="6"/>
      <c r="E61" s="6">
        <v>487</v>
      </c>
      <c r="F61" s="7">
        <v>15995</v>
      </c>
      <c r="G61" s="10">
        <f t="shared" si="0"/>
        <v>6.7346971428378945E-4</v>
      </c>
      <c r="H61" s="58"/>
      <c r="I61" s="58"/>
      <c r="J61" s="63">
        <f>Table2[[#This Row],[Column6]]+Table2[[#This Row],[Column8]]+Table2[[#This Row],[Column9]]</f>
        <v>15995</v>
      </c>
      <c r="K61" s="78">
        <f>Table2[[#This Row],[Column10]]/J$434</f>
        <v>6.745596542475855E-4</v>
      </c>
      <c r="L61" s="83">
        <f>F$443*Table2[[#This Row],[Column11]]</f>
        <v>181.02482881388204</v>
      </c>
      <c r="M61" s="142">
        <f>ROUND(Table2[[#This Row],[Column12]]+Table2[[#This Row],[Column9]],2)</f>
        <v>181.02</v>
      </c>
      <c r="N61" s="121">
        <f>ROUND(Table2[[#This Row],[Column6]]+Table2[[#This Row],[Column8]]+Table2[[#This Row],[Column13]],2)</f>
        <v>16176.02</v>
      </c>
    </row>
    <row r="62" spans="1:14" ht="15.6" x14ac:dyDescent="0.3">
      <c r="A62" s="9" t="s">
        <v>64</v>
      </c>
      <c r="B62" s="5">
        <v>903</v>
      </c>
      <c r="C62" s="6">
        <v>638</v>
      </c>
      <c r="D62" s="6"/>
      <c r="E62" s="6">
        <v>638</v>
      </c>
      <c r="F62" s="7">
        <v>21705</v>
      </c>
      <c r="G62" s="10">
        <f t="shared" si="0"/>
        <v>9.138893497048859E-4</v>
      </c>
      <c r="H62" s="58"/>
      <c r="I62" s="58"/>
      <c r="J62" s="63">
        <f>Table2[[#This Row],[Column6]]+Table2[[#This Row],[Column8]]+Table2[[#This Row],[Column9]]</f>
        <v>21705</v>
      </c>
      <c r="K62" s="78">
        <f>Table2[[#This Row],[Column10]]/J$434</f>
        <v>9.1536838358511057E-4</v>
      </c>
      <c r="L62" s="83">
        <f>F$443*Table2[[#This Row],[Column11]]</f>
        <v>245.64825941890027</v>
      </c>
      <c r="M62" s="142">
        <f>ROUND(Table2[[#This Row],[Column12]]+Table2[[#This Row],[Column9]],2)</f>
        <v>245.65</v>
      </c>
      <c r="N62" s="121">
        <f>ROUND(Table2[[#This Row],[Column6]]+Table2[[#This Row],[Column8]]+Table2[[#This Row],[Column13]],2)</f>
        <v>21950.65</v>
      </c>
    </row>
    <row r="63" spans="1:14" ht="15.6" x14ac:dyDescent="0.3">
      <c r="A63" s="9" t="s">
        <v>65</v>
      </c>
      <c r="B63" s="5">
        <v>910</v>
      </c>
      <c r="C63" s="6">
        <v>912</v>
      </c>
      <c r="D63" s="6">
        <v>163</v>
      </c>
      <c r="E63" s="8">
        <v>1075</v>
      </c>
      <c r="F63" s="7">
        <v>94875</v>
      </c>
      <c r="G63" s="10">
        <f t="shared" si="0"/>
        <v>3.9947132943216335E-3</v>
      </c>
      <c r="H63" s="58">
        <v>-4240</v>
      </c>
      <c r="I63" s="58"/>
      <c r="J63" s="63">
        <f>Table2[[#This Row],[Column6]]+Table2[[#This Row],[Column8]]+Table2[[#This Row],[Column9]]</f>
        <v>90635</v>
      </c>
      <c r="K63" s="78">
        <f>Table2[[#This Row],[Column10]]/J$434</f>
        <v>3.8223641302113109E-3</v>
      </c>
      <c r="L63" s="83">
        <f>F$443*Table2[[#This Row],[Column11]]</f>
        <v>1025.7696379835074</v>
      </c>
      <c r="M63" s="142">
        <f>ROUND(Table2[[#This Row],[Column12]]+Table2[[#This Row],[Column9]],2)</f>
        <v>1025.77</v>
      </c>
      <c r="N63" s="121">
        <f>ROUND(Table2[[#This Row],[Column6]]+Table2[[#This Row],[Column8]]+Table2[[#This Row],[Column13]],2)</f>
        <v>91660.77</v>
      </c>
    </row>
    <row r="64" spans="1:14" ht="15.6" x14ac:dyDescent="0.3">
      <c r="A64" s="9" t="s">
        <v>66</v>
      </c>
      <c r="B64" s="5">
        <v>980</v>
      </c>
      <c r="C64" s="6">
        <v>293</v>
      </c>
      <c r="D64" s="6">
        <v>27</v>
      </c>
      <c r="E64" s="6">
        <v>320</v>
      </c>
      <c r="F64" s="7">
        <v>24130</v>
      </c>
      <c r="G64" s="10">
        <f t="shared" si="0"/>
        <v>1.0159940109826721E-3</v>
      </c>
      <c r="H64" s="58"/>
      <c r="I64" s="58"/>
      <c r="J64" s="63">
        <f>Table2[[#This Row],[Column6]]+Table2[[#This Row],[Column8]]+Table2[[#This Row],[Column9]]</f>
        <v>24130</v>
      </c>
      <c r="K64" s="78">
        <f>Table2[[#This Row],[Column10]]/J$434</f>
        <v>1.01763829052793E-3</v>
      </c>
      <c r="L64" s="83">
        <f>F$443*Table2[[#This Row],[Column11]]</f>
        <v>273.09341164607531</v>
      </c>
      <c r="M64" s="142">
        <f>ROUND(Table2[[#This Row],[Column12]]+Table2[[#This Row],[Column9]],2)</f>
        <v>273.08999999999997</v>
      </c>
      <c r="N64" s="121">
        <f>ROUND(Table2[[#This Row],[Column6]]+Table2[[#This Row],[Column8]]+Table2[[#This Row],[Column13]],2)</f>
        <v>24403.09</v>
      </c>
    </row>
    <row r="65" spans="1:14" ht="15.6" x14ac:dyDescent="0.3">
      <c r="A65" s="9" t="s">
        <v>67</v>
      </c>
      <c r="B65" s="5">
        <v>994</v>
      </c>
      <c r="C65" s="6">
        <v>84</v>
      </c>
      <c r="D65" s="6">
        <v>19</v>
      </c>
      <c r="E65" s="6">
        <v>103</v>
      </c>
      <c r="F65" s="7">
        <v>7565</v>
      </c>
      <c r="G65" s="10">
        <f t="shared" si="0"/>
        <v>3.1852443817173288E-4</v>
      </c>
      <c r="H65" s="58"/>
      <c r="I65" s="58"/>
      <c r="J65" s="63">
        <f>Table2[[#This Row],[Column6]]+Table2[[#This Row],[Column8]]+Table2[[#This Row],[Column9]]</f>
        <v>7565</v>
      </c>
      <c r="K65" s="78">
        <f>Table2[[#This Row],[Column10]]/J$434</f>
        <v>3.1903993650409407E-4</v>
      </c>
      <c r="L65" s="83">
        <f>F$443*Table2[[#This Row],[Column11]]</f>
        <v>85.617557360238692</v>
      </c>
      <c r="M65" s="142">
        <f>ROUND(Table2[[#This Row],[Column12]]+Table2[[#This Row],[Column9]],2)</f>
        <v>85.62</v>
      </c>
      <c r="N65" s="121">
        <f>ROUND(Table2[[#This Row],[Column6]]+Table2[[#This Row],[Column8]]+Table2[[#This Row],[Column13]],2)</f>
        <v>7650.62</v>
      </c>
    </row>
    <row r="66" spans="1:14" ht="15.6" x14ac:dyDescent="0.3">
      <c r="A66" s="9" t="s">
        <v>68</v>
      </c>
      <c r="B66" s="5">
        <v>1029</v>
      </c>
      <c r="C66" s="6">
        <v>665</v>
      </c>
      <c r="D66" s="6">
        <v>16</v>
      </c>
      <c r="E66" s="6">
        <v>681</v>
      </c>
      <c r="F66" s="7">
        <v>33400</v>
      </c>
      <c r="G66" s="10">
        <f t="shared" si="0"/>
        <v>1.4063074996610546E-3</v>
      </c>
      <c r="H66" s="58"/>
      <c r="I66" s="58"/>
      <c r="J66" s="63">
        <f>Table2[[#This Row],[Column6]]+Table2[[#This Row],[Column8]]+Table2[[#This Row],[Column9]]</f>
        <v>33400</v>
      </c>
      <c r="K66" s="78">
        <f>Table2[[#This Row],[Column10]]/J$434</f>
        <v>1.4085834605732639E-3</v>
      </c>
      <c r="L66" s="83">
        <f>F$443*Table2[[#This Row],[Column11]]</f>
        <v>378.00745747944109</v>
      </c>
      <c r="M66" s="142">
        <f>ROUND(Table2[[#This Row],[Column12]]+Table2[[#This Row],[Column9]],2)</f>
        <v>378.01</v>
      </c>
      <c r="N66" s="121">
        <f>ROUND(Table2[[#This Row],[Column6]]+Table2[[#This Row],[Column8]]+Table2[[#This Row],[Column13]],2)</f>
        <v>33778.01</v>
      </c>
    </row>
    <row r="67" spans="1:14" ht="15.6" x14ac:dyDescent="0.3">
      <c r="A67" s="9" t="s">
        <v>69</v>
      </c>
      <c r="B67" s="5">
        <v>1015</v>
      </c>
      <c r="C67" s="6">
        <v>876</v>
      </c>
      <c r="D67" s="6">
        <v>246</v>
      </c>
      <c r="E67" s="8">
        <v>1122</v>
      </c>
      <c r="F67" s="7">
        <v>39825</v>
      </c>
      <c r="G67" s="10">
        <f t="shared" si="0"/>
        <v>1.676832220778488E-3</v>
      </c>
      <c r="H67" s="58"/>
      <c r="I67" s="58"/>
      <c r="J67" s="63">
        <f>Table2[[#This Row],[Column6]]+Table2[[#This Row],[Column8]]+Table2[[#This Row],[Column9]]</f>
        <v>39825</v>
      </c>
      <c r="K67" s="78">
        <f>Table2[[#This Row],[Column10]]/J$434</f>
        <v>1.6795459975248574E-3</v>
      </c>
      <c r="L67" s="83">
        <f>F$443*Table2[[#This Row],[Column11]]</f>
        <v>450.7229638957707</v>
      </c>
      <c r="M67" s="142">
        <f>ROUND(Table2[[#This Row],[Column12]]+Table2[[#This Row],[Column9]],2)</f>
        <v>450.72</v>
      </c>
      <c r="N67" s="121">
        <f>ROUND(Table2[[#This Row],[Column6]]+Table2[[#This Row],[Column8]]+Table2[[#This Row],[Column13]],2)</f>
        <v>40275.72</v>
      </c>
    </row>
    <row r="68" spans="1:14" ht="15.6" x14ac:dyDescent="0.3">
      <c r="A68" s="9" t="s">
        <v>70</v>
      </c>
      <c r="B68" s="5">
        <v>5054</v>
      </c>
      <c r="C68" s="6">
        <v>499</v>
      </c>
      <c r="D68" s="6"/>
      <c r="E68" s="6">
        <v>499</v>
      </c>
      <c r="F68" s="7">
        <v>29410</v>
      </c>
      <c r="G68" s="10">
        <f t="shared" si="0"/>
        <v>1.2383084899710065E-3</v>
      </c>
      <c r="H68" s="58"/>
      <c r="I68" s="58"/>
      <c r="J68" s="63">
        <f>Table2[[#This Row],[Column6]]+Table2[[#This Row],[Column8]]+Table2[[#This Row],[Column9]]</f>
        <v>29410</v>
      </c>
      <c r="K68" s="78">
        <f>Table2[[#This Row],[Column10]]/J$434</f>
        <v>1.2403125621395117E-3</v>
      </c>
      <c r="L68" s="83">
        <f>F$443*Table2[[#This Row],[Column11]]</f>
        <v>332.85027917575934</v>
      </c>
      <c r="M68" s="142">
        <f>ROUND(Table2[[#This Row],[Column12]]+Table2[[#This Row],[Column9]],2)</f>
        <v>332.85</v>
      </c>
      <c r="N68" s="121">
        <f>ROUND(Table2[[#This Row],[Column6]]+Table2[[#This Row],[Column8]]+Table2[[#This Row],[Column13]],2)</f>
        <v>29742.85</v>
      </c>
    </row>
    <row r="69" spans="1:14" ht="15.6" x14ac:dyDescent="0.3">
      <c r="A69" s="9" t="s">
        <v>71</v>
      </c>
      <c r="B69" s="5">
        <v>1071</v>
      </c>
      <c r="C69" s="6">
        <v>661</v>
      </c>
      <c r="D69" s="6">
        <v>26</v>
      </c>
      <c r="E69" s="6">
        <v>687</v>
      </c>
      <c r="F69" s="7">
        <v>91535</v>
      </c>
      <c r="G69" s="10">
        <f t="shared" si="0"/>
        <v>3.8540825443555281E-3</v>
      </c>
      <c r="H69" s="58"/>
      <c r="I69" s="58"/>
      <c r="J69" s="63">
        <f>Table2[[#This Row],[Column6]]+Table2[[#This Row],[Column8]]+Table2[[#This Row],[Column9]]</f>
        <v>91535</v>
      </c>
      <c r="K69" s="78">
        <f>Table2[[#This Row],[Column10]]/J$434</f>
        <v>3.8603199719632851E-3</v>
      </c>
      <c r="L69" s="83">
        <f>F$443*Table2[[#This Row],[Column11]]</f>
        <v>1035.9554676760672</v>
      </c>
      <c r="M69" s="142">
        <f>ROUND(Table2[[#This Row],[Column12]]+Table2[[#This Row],[Column9]],2)</f>
        <v>1035.96</v>
      </c>
      <c r="N69" s="121">
        <f>ROUND(Table2[[#This Row],[Column6]]+Table2[[#This Row],[Column8]]+Table2[[#This Row],[Column13]],2)</f>
        <v>92570.96</v>
      </c>
    </row>
    <row r="70" spans="1:14" ht="15.6" x14ac:dyDescent="0.3">
      <c r="A70" s="9" t="s">
        <v>72</v>
      </c>
      <c r="B70" s="5">
        <v>1080</v>
      </c>
      <c r="C70" s="6">
        <v>659</v>
      </c>
      <c r="D70" s="6">
        <v>29</v>
      </c>
      <c r="E70" s="6">
        <v>688</v>
      </c>
      <c r="F70" s="7">
        <v>76995</v>
      </c>
      <c r="G70" s="10">
        <f t="shared" si="0"/>
        <v>3.2418756268384101E-3</v>
      </c>
      <c r="H70" s="58"/>
      <c r="I70" s="58"/>
      <c r="J70" s="63">
        <f>Table2[[#This Row],[Column6]]+Table2[[#This Row],[Column8]]+Table2[[#This Row],[Column9]]</f>
        <v>76995</v>
      </c>
      <c r="K70" s="78">
        <f>Table2[[#This Row],[Column10]]/J$434</f>
        <v>3.247122261881391E-3</v>
      </c>
      <c r="L70" s="83">
        <f>F$443*Table2[[#This Row],[Column11]]</f>
        <v>871.39773019849008</v>
      </c>
      <c r="M70" s="142">
        <f>ROUND(Table2[[#This Row],[Column12]]+Table2[[#This Row],[Column9]],2)</f>
        <v>871.4</v>
      </c>
      <c r="N70" s="121">
        <f>ROUND(Table2[[#This Row],[Column6]]+Table2[[#This Row],[Column8]]+Table2[[#This Row],[Column13]],2)</f>
        <v>77866.399999999994</v>
      </c>
    </row>
    <row r="71" spans="1:14" ht="15.6" x14ac:dyDescent="0.3">
      <c r="A71" s="9" t="s">
        <v>73</v>
      </c>
      <c r="B71" s="5">
        <v>1085</v>
      </c>
      <c r="C71" s="6">
        <v>505</v>
      </c>
      <c r="D71" s="6">
        <v>35</v>
      </c>
      <c r="E71" s="6">
        <v>540</v>
      </c>
      <c r="F71" s="7">
        <v>28645</v>
      </c>
      <c r="G71" s="10">
        <f t="shared" si="0"/>
        <v>1.2060981535266739E-3</v>
      </c>
      <c r="H71" s="58"/>
      <c r="I71" s="58"/>
      <c r="J71" s="63">
        <f>Table2[[#This Row],[Column6]]+Table2[[#This Row],[Column8]]+Table2[[#This Row],[Column9]]</f>
        <v>28645</v>
      </c>
      <c r="K71" s="78">
        <f>Table2[[#This Row],[Column10]]/J$434</f>
        <v>1.2080500966503338E-3</v>
      </c>
      <c r="L71" s="83">
        <f>F$443*Table2[[#This Row],[Column11]]</f>
        <v>324.19232393708359</v>
      </c>
      <c r="M71" s="142">
        <f>ROUND(Table2[[#This Row],[Column12]]+Table2[[#This Row],[Column9]],2)</f>
        <v>324.19</v>
      </c>
      <c r="N71" s="121">
        <f>ROUND(Table2[[#This Row],[Column6]]+Table2[[#This Row],[Column8]]+Table2[[#This Row],[Column13]],2)</f>
        <v>28969.19</v>
      </c>
    </row>
    <row r="72" spans="1:14" ht="15.6" x14ac:dyDescent="0.3">
      <c r="A72" s="9" t="s">
        <v>74</v>
      </c>
      <c r="B72" s="5">
        <v>1092</v>
      </c>
      <c r="C72" s="8">
        <v>3784</v>
      </c>
      <c r="D72" s="6">
        <v>288</v>
      </c>
      <c r="E72" s="8">
        <v>4072</v>
      </c>
      <c r="F72" s="7">
        <v>200710</v>
      </c>
      <c r="G72" s="10">
        <f t="shared" ref="G72:G135" si="1">F72/F$434</f>
        <v>8.4508975526039008E-3</v>
      </c>
      <c r="H72" s="58">
        <v>-9330</v>
      </c>
      <c r="I72" s="58"/>
      <c r="J72" s="63">
        <f>Table2[[#This Row],[Column6]]+Table2[[#This Row],[Column8]]+Table2[[#This Row],[Column9]]</f>
        <v>191380</v>
      </c>
      <c r="K72" s="78">
        <f>Table2[[#This Row],[Column10]]/J$434</f>
        <v>8.0710988827697987E-3</v>
      </c>
      <c r="L72" s="83">
        <f>F$443*Table2[[#This Row],[Column11]]</f>
        <v>2165.9600961801034</v>
      </c>
      <c r="M72" s="142">
        <f>ROUND(Table2[[#This Row],[Column12]]+Table2[[#This Row],[Column9]],2)</f>
        <v>2165.96</v>
      </c>
      <c r="N72" s="121">
        <f>ROUND(Table2[[#This Row],[Column6]]+Table2[[#This Row],[Column8]]+Table2[[#This Row],[Column13]],2)</f>
        <v>193545.96</v>
      </c>
    </row>
    <row r="73" spans="1:14" ht="15.6" x14ac:dyDescent="0.3">
      <c r="A73" s="9" t="s">
        <v>75</v>
      </c>
      <c r="B73" s="5">
        <v>1120</v>
      </c>
      <c r="C73" s="6">
        <v>243</v>
      </c>
      <c r="D73" s="6"/>
      <c r="E73" s="6">
        <v>243</v>
      </c>
      <c r="F73" s="7">
        <v>8445</v>
      </c>
      <c r="G73" s="10">
        <f t="shared" si="1"/>
        <v>3.555768513364553E-4</v>
      </c>
      <c r="H73" s="58"/>
      <c r="I73" s="58"/>
      <c r="J73" s="63">
        <f>Table2[[#This Row],[Column6]]+Table2[[#This Row],[Column8]]+Table2[[#This Row],[Column9]]</f>
        <v>8445</v>
      </c>
      <c r="K73" s="78">
        <f>Table2[[#This Row],[Column10]]/J$434</f>
        <v>3.5615231510602438E-4</v>
      </c>
      <c r="L73" s="83">
        <f>F$443*Table2[[#This Row],[Column11]]</f>
        <v>95.577035281852702</v>
      </c>
      <c r="M73" s="142">
        <f>ROUND(Table2[[#This Row],[Column12]]+Table2[[#This Row],[Column9]],2)</f>
        <v>95.58</v>
      </c>
      <c r="N73" s="121">
        <f>ROUND(Table2[[#This Row],[Column6]]+Table2[[#This Row],[Column8]]+Table2[[#This Row],[Column13]],2)</f>
        <v>8540.58</v>
      </c>
    </row>
    <row r="74" spans="1:14" ht="15.6" x14ac:dyDescent="0.3">
      <c r="A74" s="9" t="s">
        <v>76</v>
      </c>
      <c r="B74" s="5">
        <v>1127</v>
      </c>
      <c r="C74" s="6">
        <v>712</v>
      </c>
      <c r="D74" s="6"/>
      <c r="E74" s="6">
        <v>712</v>
      </c>
      <c r="F74" s="7">
        <v>25565</v>
      </c>
      <c r="G74" s="10">
        <f t="shared" si="1"/>
        <v>1.0764147074501455E-3</v>
      </c>
      <c r="H74" s="58"/>
      <c r="I74" s="58"/>
      <c r="J74" s="63">
        <f>Table2[[#This Row],[Column6]]+Table2[[#This Row],[Column8]]+Table2[[#This Row],[Column9]]</f>
        <v>25565</v>
      </c>
      <c r="K74" s="78">
        <f>Table2[[#This Row],[Column10]]/J$434</f>
        <v>1.0781567715435775E-3</v>
      </c>
      <c r="L74" s="83">
        <f>F$443*Table2[[#This Row],[Column11]]</f>
        <v>289.33415121143446</v>
      </c>
      <c r="M74" s="142">
        <f>ROUND(Table2[[#This Row],[Column12]]+Table2[[#This Row],[Column9]],2)</f>
        <v>289.33</v>
      </c>
      <c r="N74" s="121">
        <f>ROUND(Table2[[#This Row],[Column6]]+Table2[[#This Row],[Column8]]+Table2[[#This Row],[Column13]],2)</f>
        <v>25854.33</v>
      </c>
    </row>
    <row r="75" spans="1:14" ht="15.6" x14ac:dyDescent="0.3">
      <c r="A75" s="9" t="s">
        <v>77</v>
      </c>
      <c r="B75" s="5">
        <v>1134</v>
      </c>
      <c r="C75" s="6">
        <v>726</v>
      </c>
      <c r="D75" s="6"/>
      <c r="E75" s="6">
        <v>726</v>
      </c>
      <c r="F75" s="7">
        <v>31785</v>
      </c>
      <c r="G75" s="10">
        <f t="shared" si="1"/>
        <v>1.3383079005007971E-3</v>
      </c>
      <c r="H75" s="58"/>
      <c r="I75" s="58"/>
      <c r="J75" s="63">
        <f>Table2[[#This Row],[Column6]]+Table2[[#This Row],[Column8]]+Table2[[#This Row],[Column9]]</f>
        <v>31785</v>
      </c>
      <c r="K75" s="78">
        <f>Table2[[#This Row],[Column10]]/J$434</f>
        <v>1.3404738112072214E-3</v>
      </c>
      <c r="L75" s="83">
        <f>F$443*Table2[[#This Row],[Column11]]</f>
        <v>359.72955197556996</v>
      </c>
      <c r="M75" s="142">
        <f>ROUND(Table2[[#This Row],[Column12]]+Table2[[#This Row],[Column9]],2)</f>
        <v>359.73</v>
      </c>
      <c r="N75" s="121">
        <f>ROUND(Table2[[#This Row],[Column6]]+Table2[[#This Row],[Column8]]+Table2[[#This Row],[Column13]],2)</f>
        <v>32144.73</v>
      </c>
    </row>
    <row r="76" spans="1:14" ht="15.6" x14ac:dyDescent="0.3">
      <c r="A76" s="9" t="s">
        <v>78</v>
      </c>
      <c r="B76" s="5">
        <v>1141</v>
      </c>
      <c r="C76" s="6">
        <v>661</v>
      </c>
      <c r="D76" s="6">
        <v>122</v>
      </c>
      <c r="E76" s="6">
        <v>783</v>
      </c>
      <c r="F76" s="7">
        <v>39350</v>
      </c>
      <c r="G76" s="10">
        <f t="shared" si="1"/>
        <v>1.6568323386725299E-3</v>
      </c>
      <c r="H76" s="58"/>
      <c r="I76" s="58"/>
      <c r="J76" s="63">
        <f>Table2[[#This Row],[Column6]]+Table2[[#This Row],[Column8]]+Table2[[#This Row],[Column9]]</f>
        <v>39350</v>
      </c>
      <c r="K76" s="78">
        <f>Table2[[#This Row],[Column10]]/J$434</f>
        <v>1.6595137477113154E-3</v>
      </c>
      <c r="L76" s="83">
        <f>F$443*Table2[[#This Row],[Column11]]</f>
        <v>445.34710933580863</v>
      </c>
      <c r="M76" s="142">
        <f>ROUND(Table2[[#This Row],[Column12]]+Table2[[#This Row],[Column9]],2)</f>
        <v>445.35</v>
      </c>
      <c r="N76" s="121">
        <f>ROUND(Table2[[#This Row],[Column6]]+Table2[[#This Row],[Column8]]+Table2[[#This Row],[Column13]],2)</f>
        <v>39795.35</v>
      </c>
    </row>
    <row r="77" spans="1:14" ht="15.6" x14ac:dyDescent="0.3">
      <c r="A77" s="9" t="s">
        <v>79</v>
      </c>
      <c r="B77" s="5">
        <v>1155</v>
      </c>
      <c r="C77" s="6">
        <v>650</v>
      </c>
      <c r="D77" s="6">
        <v>14</v>
      </c>
      <c r="E77" s="6">
        <v>664</v>
      </c>
      <c r="F77" s="7">
        <v>80000</v>
      </c>
      <c r="G77" s="10">
        <f t="shared" si="1"/>
        <v>3.3684011967929453E-3</v>
      </c>
      <c r="H77" s="58"/>
      <c r="I77" s="58"/>
      <c r="J77" s="63">
        <f>Table2[[#This Row],[Column6]]+Table2[[#This Row],[Column8]]+Table2[[#This Row],[Column9]]</f>
        <v>80000</v>
      </c>
      <c r="K77" s="78">
        <f>Table2[[#This Row],[Column10]]/J$434</f>
        <v>3.3738526001754823E-3</v>
      </c>
      <c r="L77" s="83">
        <f>F$443*Table2[[#This Row],[Column11]]</f>
        <v>905.40708378309239</v>
      </c>
      <c r="M77" s="142">
        <f>ROUND(Table2[[#This Row],[Column12]]+Table2[[#This Row],[Column9]],2)</f>
        <v>905.41</v>
      </c>
      <c r="N77" s="121">
        <f>ROUND(Table2[[#This Row],[Column6]]+Table2[[#This Row],[Column8]]+Table2[[#This Row],[Column13]],2)</f>
        <v>80905.41</v>
      </c>
    </row>
    <row r="78" spans="1:14" ht="15.6" x14ac:dyDescent="0.3">
      <c r="A78" s="9" t="s">
        <v>80</v>
      </c>
      <c r="B78" s="5">
        <v>1162</v>
      </c>
      <c r="C78" s="6">
        <v>582</v>
      </c>
      <c r="D78" s="6">
        <v>37</v>
      </c>
      <c r="E78" s="6">
        <v>619</v>
      </c>
      <c r="F78" s="7">
        <v>39875</v>
      </c>
      <c r="G78" s="10">
        <f t="shared" si="1"/>
        <v>1.6789374715264836E-3</v>
      </c>
      <c r="H78" s="58"/>
      <c r="I78" s="58"/>
      <c r="J78" s="63">
        <f>Table2[[#This Row],[Column6]]+Table2[[#This Row],[Column8]]+Table2[[#This Row],[Column9]]</f>
        <v>39875</v>
      </c>
      <c r="K78" s="78">
        <f>Table2[[#This Row],[Column10]]/J$434</f>
        <v>1.681654655399967E-3</v>
      </c>
      <c r="L78" s="83">
        <f>F$443*Table2[[#This Row],[Column11]]</f>
        <v>451.28884332313515</v>
      </c>
      <c r="M78" s="142">
        <f>ROUND(Table2[[#This Row],[Column12]]+Table2[[#This Row],[Column9]],2)</f>
        <v>451.29</v>
      </c>
      <c r="N78" s="121">
        <f>ROUND(Table2[[#This Row],[Column6]]+Table2[[#This Row],[Column8]]+Table2[[#This Row],[Column13]],2)</f>
        <v>40326.29</v>
      </c>
    </row>
    <row r="79" spans="1:14" ht="15.6" x14ac:dyDescent="0.3">
      <c r="A79" s="9" t="s">
        <v>81</v>
      </c>
      <c r="B79" s="5">
        <v>1169</v>
      </c>
      <c r="C79" s="6">
        <v>783</v>
      </c>
      <c r="D79" s="6">
        <v>27</v>
      </c>
      <c r="E79" s="6">
        <v>810</v>
      </c>
      <c r="F79" s="7">
        <v>59660</v>
      </c>
      <c r="G79" s="10">
        <f t="shared" si="1"/>
        <v>2.5119851925083387E-3</v>
      </c>
      <c r="H79" s="58"/>
      <c r="I79" s="58"/>
      <c r="J79" s="63">
        <f>Table2[[#This Row],[Column6]]+Table2[[#This Row],[Column8]]+Table2[[#This Row],[Column9]]</f>
        <v>59660</v>
      </c>
      <c r="K79" s="78">
        <f>Table2[[#This Row],[Column10]]/J$434</f>
        <v>2.5160505765808661E-3</v>
      </c>
      <c r="L79" s="83">
        <f>F$443*Table2[[#This Row],[Column11]]</f>
        <v>675.20733273124119</v>
      </c>
      <c r="M79" s="142">
        <f>ROUND(Table2[[#This Row],[Column12]]+Table2[[#This Row],[Column9]],2)</f>
        <v>675.21</v>
      </c>
      <c r="N79" s="121">
        <f>ROUND(Table2[[#This Row],[Column6]]+Table2[[#This Row],[Column8]]+Table2[[#This Row],[Column13]],2)</f>
        <v>60335.21</v>
      </c>
    </row>
    <row r="80" spans="1:14" ht="15.6" x14ac:dyDescent="0.3">
      <c r="A80" s="9" t="s">
        <v>82</v>
      </c>
      <c r="B80" s="5">
        <v>1176</v>
      </c>
      <c r="C80" s="6">
        <v>967</v>
      </c>
      <c r="D80" s="6"/>
      <c r="E80" s="6">
        <v>967</v>
      </c>
      <c r="F80" s="7">
        <v>62040</v>
      </c>
      <c r="G80" s="10">
        <f t="shared" si="1"/>
        <v>2.612195128112929E-3</v>
      </c>
      <c r="H80" s="58"/>
      <c r="I80" s="58"/>
      <c r="J80" s="63">
        <f>Table2[[#This Row],[Column6]]+Table2[[#This Row],[Column8]]+Table2[[#This Row],[Column9]]</f>
        <v>62040</v>
      </c>
      <c r="K80" s="78">
        <f>Table2[[#This Row],[Column10]]/J$434</f>
        <v>2.6164226914360865E-3</v>
      </c>
      <c r="L80" s="83">
        <f>F$443*Table2[[#This Row],[Column11]]</f>
        <v>702.14319347378819</v>
      </c>
      <c r="M80" s="142">
        <f>ROUND(Table2[[#This Row],[Column12]]+Table2[[#This Row],[Column9]],2)</f>
        <v>702.14</v>
      </c>
      <c r="N80" s="121">
        <f>ROUND(Table2[[#This Row],[Column6]]+Table2[[#This Row],[Column8]]+Table2[[#This Row],[Column13]],2)</f>
        <v>62742.14</v>
      </c>
    </row>
    <row r="81" spans="1:14" ht="15.6" x14ac:dyDescent="0.3">
      <c r="A81" s="9" t="s">
        <v>83</v>
      </c>
      <c r="B81" s="5">
        <v>1183</v>
      </c>
      <c r="C81" s="6">
        <v>306</v>
      </c>
      <c r="D81" s="6">
        <v>67</v>
      </c>
      <c r="E81" s="6">
        <v>373</v>
      </c>
      <c r="F81" s="7">
        <v>29150</v>
      </c>
      <c r="G81" s="10">
        <f t="shared" si="1"/>
        <v>1.2273611860814295E-3</v>
      </c>
      <c r="H81" s="58"/>
      <c r="I81" s="58"/>
      <c r="J81" s="63">
        <f>Table2[[#This Row],[Column6]]+Table2[[#This Row],[Column8]]+Table2[[#This Row],[Column9]]</f>
        <v>29150</v>
      </c>
      <c r="K81" s="78">
        <f>Table2[[#This Row],[Column10]]/J$434</f>
        <v>1.2293475411889415E-3</v>
      </c>
      <c r="L81" s="83">
        <f>F$443*Table2[[#This Row],[Column11]]</f>
        <v>329.90770615346435</v>
      </c>
      <c r="M81" s="142">
        <f>ROUND(Table2[[#This Row],[Column12]]+Table2[[#This Row],[Column9]],2)</f>
        <v>329.91</v>
      </c>
      <c r="N81" s="121">
        <f>ROUND(Table2[[#This Row],[Column6]]+Table2[[#This Row],[Column8]]+Table2[[#This Row],[Column13]],2)</f>
        <v>29479.91</v>
      </c>
    </row>
    <row r="82" spans="1:14" ht="15.6" x14ac:dyDescent="0.3">
      <c r="A82" s="9" t="s">
        <v>84</v>
      </c>
      <c r="B82" s="5">
        <v>1204</v>
      </c>
      <c r="C82" s="6">
        <v>502</v>
      </c>
      <c r="D82" s="6"/>
      <c r="E82" s="6">
        <v>502</v>
      </c>
      <c r="F82" s="7">
        <v>15675</v>
      </c>
      <c r="G82" s="10">
        <f t="shared" si="1"/>
        <v>6.5999610949661765E-4</v>
      </c>
      <c r="H82" s="58"/>
      <c r="I82" s="58"/>
      <c r="J82" s="63">
        <f>Table2[[#This Row],[Column6]]+Table2[[#This Row],[Column8]]+Table2[[#This Row],[Column9]]</f>
        <v>15675</v>
      </c>
      <c r="K82" s="78">
        <f>Table2[[#This Row],[Column10]]/J$434</f>
        <v>6.610642438468836E-4</v>
      </c>
      <c r="L82" s="83">
        <f>F$443*Table2[[#This Row],[Column11]]</f>
        <v>177.40320047874968</v>
      </c>
      <c r="M82" s="142">
        <f>ROUND(Table2[[#This Row],[Column12]]+Table2[[#This Row],[Column9]],2)</f>
        <v>177.4</v>
      </c>
      <c r="N82" s="121">
        <f>ROUND(Table2[[#This Row],[Column6]]+Table2[[#This Row],[Column8]]+Table2[[#This Row],[Column13]],2)</f>
        <v>15852.4</v>
      </c>
    </row>
    <row r="83" spans="1:14" ht="15.6" x14ac:dyDescent="0.3">
      <c r="A83" s="9" t="s">
        <v>85</v>
      </c>
      <c r="B83" s="5">
        <v>1218</v>
      </c>
      <c r="C83" s="6">
        <v>671</v>
      </c>
      <c r="D83" s="6"/>
      <c r="E83" s="6">
        <v>671</v>
      </c>
      <c r="F83" s="7">
        <v>41760</v>
      </c>
      <c r="G83" s="10">
        <f t="shared" si="1"/>
        <v>1.7583054247259174E-3</v>
      </c>
      <c r="H83" s="58"/>
      <c r="I83" s="58"/>
      <c r="J83" s="63">
        <f>Table2[[#This Row],[Column6]]+Table2[[#This Row],[Column8]]+Table2[[#This Row],[Column9]]</f>
        <v>41760</v>
      </c>
      <c r="K83" s="78">
        <f>Table2[[#This Row],[Column10]]/J$434</f>
        <v>1.7611510572916019E-3</v>
      </c>
      <c r="L83" s="83">
        <f>F$443*Table2[[#This Row],[Column11]]</f>
        <v>472.6224977347743</v>
      </c>
      <c r="M83" s="142">
        <f>ROUND(Table2[[#This Row],[Column12]]+Table2[[#This Row],[Column9]],2)</f>
        <v>472.62</v>
      </c>
      <c r="N83" s="121">
        <f>ROUND(Table2[[#This Row],[Column6]]+Table2[[#This Row],[Column8]]+Table2[[#This Row],[Column13]],2)</f>
        <v>42232.62</v>
      </c>
    </row>
    <row r="84" spans="1:14" ht="15.6" x14ac:dyDescent="0.3">
      <c r="A84" s="9" t="s">
        <v>86</v>
      </c>
      <c r="B84" s="5">
        <v>1232</v>
      </c>
      <c r="C84" s="6">
        <v>619</v>
      </c>
      <c r="D84" s="6"/>
      <c r="E84" s="6">
        <v>619</v>
      </c>
      <c r="F84" s="7">
        <v>59330</v>
      </c>
      <c r="G84" s="10">
        <f t="shared" si="1"/>
        <v>2.4980905375715681E-3</v>
      </c>
      <c r="H84" s="58"/>
      <c r="I84" s="58"/>
      <c r="J84" s="63">
        <f>Table2[[#This Row],[Column6]]+Table2[[#This Row],[Column8]]+Table2[[#This Row],[Column9]]</f>
        <v>59330</v>
      </c>
      <c r="K84" s="78">
        <f>Table2[[#This Row],[Column10]]/J$434</f>
        <v>2.5021334346051424E-3</v>
      </c>
      <c r="L84" s="83">
        <f>F$443*Table2[[#This Row],[Column11]]</f>
        <v>671.47252851063604</v>
      </c>
      <c r="M84" s="142">
        <f>ROUND(Table2[[#This Row],[Column12]]+Table2[[#This Row],[Column9]],2)</f>
        <v>671.47</v>
      </c>
      <c r="N84" s="121">
        <f>ROUND(Table2[[#This Row],[Column6]]+Table2[[#This Row],[Column8]]+Table2[[#This Row],[Column13]],2)</f>
        <v>60001.47</v>
      </c>
    </row>
    <row r="85" spans="1:14" ht="15.6" x14ac:dyDescent="0.3">
      <c r="A85" s="9" t="s">
        <v>87</v>
      </c>
      <c r="B85" s="5">
        <v>1246</v>
      </c>
      <c r="C85" s="6">
        <v>428</v>
      </c>
      <c r="D85" s="6">
        <v>116</v>
      </c>
      <c r="E85" s="6">
        <v>544</v>
      </c>
      <c r="F85" s="7">
        <v>36405</v>
      </c>
      <c r="G85" s="10">
        <f t="shared" si="1"/>
        <v>1.5328330696155897E-3</v>
      </c>
      <c r="H85" s="58"/>
      <c r="I85" s="58"/>
      <c r="J85" s="63">
        <f>Table2[[#This Row],[Column6]]+Table2[[#This Row],[Column8]]+Table2[[#This Row],[Column9]]</f>
        <v>36405</v>
      </c>
      <c r="K85" s="78">
        <f>Table2[[#This Row],[Column10]]/J$434</f>
        <v>1.5353137988673555E-3</v>
      </c>
      <c r="L85" s="83">
        <f>F$443*Table2[[#This Row],[Column11]]</f>
        <v>412.01681106404351</v>
      </c>
      <c r="M85" s="142">
        <f>ROUND(Table2[[#This Row],[Column12]]+Table2[[#This Row],[Column9]],2)</f>
        <v>412.02</v>
      </c>
      <c r="N85" s="121">
        <f>ROUND(Table2[[#This Row],[Column6]]+Table2[[#This Row],[Column8]]+Table2[[#This Row],[Column13]],2)</f>
        <v>36817.019999999997</v>
      </c>
    </row>
    <row r="86" spans="1:14" ht="15.6" x14ac:dyDescent="0.3">
      <c r="A86" s="9" t="s">
        <v>88</v>
      </c>
      <c r="B86" s="5">
        <v>1260</v>
      </c>
      <c r="C86" s="8">
        <v>1045</v>
      </c>
      <c r="D86" s="6"/>
      <c r="E86" s="8">
        <v>1045</v>
      </c>
      <c r="F86" s="7">
        <v>48350</v>
      </c>
      <c r="G86" s="10">
        <f t="shared" si="1"/>
        <v>2.0357774733117361E-3</v>
      </c>
      <c r="H86" s="58"/>
      <c r="I86" s="58"/>
      <c r="J86" s="63">
        <f>Table2[[#This Row],[Column6]]+Table2[[#This Row],[Column8]]+Table2[[#This Row],[Column9]]</f>
        <v>48350</v>
      </c>
      <c r="K86" s="78">
        <f>Table2[[#This Row],[Column10]]/J$434</f>
        <v>2.0390721652310574E-3</v>
      </c>
      <c r="L86" s="83">
        <f>F$443*Table2[[#This Row],[Column11]]</f>
        <v>547.20540626140655</v>
      </c>
      <c r="M86" s="142">
        <f>ROUND(Table2[[#This Row],[Column12]]+Table2[[#This Row],[Column9]],2)</f>
        <v>547.21</v>
      </c>
      <c r="N86" s="121">
        <f>ROUND(Table2[[#This Row],[Column6]]+Table2[[#This Row],[Column8]]+Table2[[#This Row],[Column13]],2)</f>
        <v>48897.21</v>
      </c>
    </row>
    <row r="87" spans="1:14" ht="15.6" x14ac:dyDescent="0.3">
      <c r="A87" s="9" t="s">
        <v>89</v>
      </c>
      <c r="B87" s="5">
        <v>4970</v>
      </c>
      <c r="C87" s="8">
        <v>5447</v>
      </c>
      <c r="D87" s="6">
        <v>101</v>
      </c>
      <c r="E87" s="8">
        <v>5548</v>
      </c>
      <c r="F87" s="7">
        <v>240160</v>
      </c>
      <c r="G87" s="10">
        <f t="shared" si="1"/>
        <v>1.0111940392772422E-2</v>
      </c>
      <c r="H87" s="58"/>
      <c r="I87" s="58"/>
      <c r="J87" s="63">
        <f>Table2[[#This Row],[Column6]]+Table2[[#This Row],[Column8]]+Table2[[#This Row],[Column9]]</f>
        <v>240160</v>
      </c>
      <c r="K87" s="78">
        <f>Table2[[#This Row],[Column10]]/J$434</f>
        <v>1.0128305505726798E-2</v>
      </c>
      <c r="L87" s="83">
        <f>F$443*Table2[[#This Row],[Column11]]</f>
        <v>2718.0320655168434</v>
      </c>
      <c r="M87" s="142">
        <f>ROUND(Table2[[#This Row],[Column12]]+Table2[[#This Row],[Column9]],2)</f>
        <v>2718.03</v>
      </c>
      <c r="N87" s="121">
        <f>ROUND(Table2[[#This Row],[Column6]]+Table2[[#This Row],[Column8]]+Table2[[#This Row],[Column13]],2)</f>
        <v>242878.03</v>
      </c>
    </row>
    <row r="88" spans="1:14" ht="15.6" x14ac:dyDescent="0.3">
      <c r="A88" s="9" t="s">
        <v>91</v>
      </c>
      <c r="B88" s="5">
        <v>1295</v>
      </c>
      <c r="C88" s="6">
        <v>601</v>
      </c>
      <c r="D88" s="6">
        <v>25</v>
      </c>
      <c r="E88" s="6">
        <v>626</v>
      </c>
      <c r="F88" s="7">
        <v>31925</v>
      </c>
      <c r="G88" s="10">
        <f t="shared" si="1"/>
        <v>1.3442026025951848E-3</v>
      </c>
      <c r="H88" s="58"/>
      <c r="I88" s="58"/>
      <c r="J88" s="63">
        <f>Table2[[#This Row],[Column6]]+Table2[[#This Row],[Column8]]+Table2[[#This Row],[Column9]]</f>
        <v>31925</v>
      </c>
      <c r="K88" s="78">
        <f>Table2[[#This Row],[Column10]]/J$434</f>
        <v>1.3463780532575284E-3</v>
      </c>
      <c r="L88" s="83">
        <f>F$443*Table2[[#This Row],[Column11]]</f>
        <v>361.31401437219034</v>
      </c>
      <c r="M88" s="142">
        <f>ROUND(Table2[[#This Row],[Column12]]+Table2[[#This Row],[Column9]],2)</f>
        <v>361.31</v>
      </c>
      <c r="N88" s="121">
        <f>ROUND(Table2[[#This Row],[Column6]]+Table2[[#This Row],[Column8]]+Table2[[#This Row],[Column13]],2)</f>
        <v>32286.31</v>
      </c>
    </row>
    <row r="89" spans="1:14" ht="15.6" x14ac:dyDescent="0.3">
      <c r="A89" s="9" t="s">
        <v>92</v>
      </c>
      <c r="B89" s="5">
        <v>1421</v>
      </c>
      <c r="C89" s="6">
        <v>549</v>
      </c>
      <c r="D89" s="6">
        <v>40</v>
      </c>
      <c r="E89" s="6">
        <v>589</v>
      </c>
      <c r="F89" s="7">
        <v>57940</v>
      </c>
      <c r="G89" s="10">
        <f t="shared" si="1"/>
        <v>2.4395645667772904E-3</v>
      </c>
      <c r="H89" s="58"/>
      <c r="I89" s="58"/>
      <c r="J89" s="63">
        <f>Table2[[#This Row],[Column6]]+Table2[[#This Row],[Column8]]+Table2[[#This Row],[Column9]]</f>
        <v>57940</v>
      </c>
      <c r="K89" s="78">
        <f>Table2[[#This Row],[Column10]]/J$434</f>
        <v>2.4435127456770931E-3</v>
      </c>
      <c r="L89" s="83">
        <f>F$443*Table2[[#This Row],[Column11]]</f>
        <v>655.74108042990474</v>
      </c>
      <c r="M89" s="142">
        <f>ROUND(Table2[[#This Row],[Column12]]+Table2[[#This Row],[Column9]],2)</f>
        <v>655.74</v>
      </c>
      <c r="N89" s="121">
        <f>ROUND(Table2[[#This Row],[Column6]]+Table2[[#This Row],[Column8]]+Table2[[#This Row],[Column13]],2)</f>
        <v>58595.74</v>
      </c>
    </row>
    <row r="90" spans="1:14" ht="15.6" x14ac:dyDescent="0.3">
      <c r="A90" s="9" t="s">
        <v>93</v>
      </c>
      <c r="B90" s="5">
        <v>1309</v>
      </c>
      <c r="C90" s="6">
        <v>123</v>
      </c>
      <c r="D90" s="6"/>
      <c r="E90" s="6">
        <v>123</v>
      </c>
      <c r="F90" s="7">
        <v>6235</v>
      </c>
      <c r="G90" s="10">
        <f t="shared" si="1"/>
        <v>2.6252476827505017E-4</v>
      </c>
      <c r="H90" s="58"/>
      <c r="I90" s="58"/>
      <c r="J90" s="63">
        <f>Table2[[#This Row],[Column6]]+Table2[[#This Row],[Column8]]+Table2[[#This Row],[Column9]]</f>
        <v>6235</v>
      </c>
      <c r="K90" s="78">
        <f>Table2[[#This Row],[Column10]]/J$434</f>
        <v>2.6294963702617666E-4</v>
      </c>
      <c r="L90" s="83">
        <f>F$443*Table2[[#This Row],[Column11]]</f>
        <v>70.565164592344772</v>
      </c>
      <c r="M90" s="142">
        <f>ROUND(Table2[[#This Row],[Column12]]+Table2[[#This Row],[Column9]],2)</f>
        <v>70.569999999999993</v>
      </c>
      <c r="N90" s="121">
        <f>ROUND(Table2[[#This Row],[Column6]]+Table2[[#This Row],[Column8]]+Table2[[#This Row],[Column13]],2)</f>
        <v>6305.57</v>
      </c>
    </row>
    <row r="91" spans="1:14" ht="15.6" x14ac:dyDescent="0.3">
      <c r="A91" s="9" t="s">
        <v>94</v>
      </c>
      <c r="B91" s="5">
        <v>1316</v>
      </c>
      <c r="C91" s="8">
        <v>1775</v>
      </c>
      <c r="D91" s="6">
        <v>90</v>
      </c>
      <c r="E91" s="8">
        <v>1865</v>
      </c>
      <c r="F91" s="7">
        <v>62600</v>
      </c>
      <c r="G91" s="10">
        <f t="shared" si="1"/>
        <v>2.6357739364904795E-3</v>
      </c>
      <c r="H91" s="58"/>
      <c r="I91" s="58"/>
      <c r="J91" s="63">
        <f>Table2[[#This Row],[Column6]]+Table2[[#This Row],[Column8]]+Table2[[#This Row],[Column9]]</f>
        <v>62600</v>
      </c>
      <c r="K91" s="78">
        <f>Table2[[#This Row],[Column10]]/J$434</f>
        <v>2.6400396596373151E-3</v>
      </c>
      <c r="L91" s="83">
        <f>F$443*Table2[[#This Row],[Column11]]</f>
        <v>708.48104306026983</v>
      </c>
      <c r="M91" s="142">
        <f>ROUND(Table2[[#This Row],[Column12]]+Table2[[#This Row],[Column9]],2)</f>
        <v>708.48</v>
      </c>
      <c r="N91" s="121">
        <f>ROUND(Table2[[#This Row],[Column6]]+Table2[[#This Row],[Column8]]+Table2[[#This Row],[Column13]],2)</f>
        <v>63308.480000000003</v>
      </c>
    </row>
    <row r="92" spans="1:14" ht="15.6" x14ac:dyDescent="0.3">
      <c r="A92" s="9" t="s">
        <v>95</v>
      </c>
      <c r="B92" s="5">
        <v>1380</v>
      </c>
      <c r="C92" s="8">
        <v>1301</v>
      </c>
      <c r="D92" s="6">
        <v>59</v>
      </c>
      <c r="E92" s="8">
        <v>1360</v>
      </c>
      <c r="F92" s="7">
        <v>49930</v>
      </c>
      <c r="G92" s="10">
        <f t="shared" si="1"/>
        <v>2.1023033969483971E-3</v>
      </c>
      <c r="H92" s="58">
        <v>-193.4</v>
      </c>
      <c r="I92" s="58">
        <v>-556.6</v>
      </c>
      <c r="J92" s="63">
        <f>Table2[[#This Row],[Column6]]+Table2[[#This Row],[Column8]]+Table2[[#This Row],[Column9]]</f>
        <v>49180</v>
      </c>
      <c r="K92" s="78">
        <f>Table2[[#This Row],[Column10]]/J$434</f>
        <v>2.0740758859578777E-3</v>
      </c>
      <c r="L92" s="83">
        <f>F$443*Table2[[#This Row],[Column11]]</f>
        <v>556.5990047556561</v>
      </c>
      <c r="M92" s="150">
        <f>ROUND(Table2[[#This Row],[Column12]]+Table2[[#This Row],[Column9]],2)</f>
        <v>0</v>
      </c>
      <c r="N92" s="121">
        <f>ROUND(Table2[[#This Row],[Column6]]+Table2[[#This Row],[Column8]]+Table2[[#This Row],[Column13]],2)</f>
        <v>49736.6</v>
      </c>
    </row>
    <row r="93" spans="1:14" ht="15.6" x14ac:dyDescent="0.3">
      <c r="A93" s="9" t="s">
        <v>96</v>
      </c>
      <c r="B93" s="5">
        <v>1407</v>
      </c>
      <c r="C93" s="6">
        <v>917</v>
      </c>
      <c r="D93" s="6">
        <v>55</v>
      </c>
      <c r="E93" s="6">
        <v>972</v>
      </c>
      <c r="F93" s="7">
        <v>56820</v>
      </c>
      <c r="G93" s="10">
        <f t="shared" si="1"/>
        <v>2.3924069500221895E-3</v>
      </c>
      <c r="H93" s="58"/>
      <c r="I93" s="58"/>
      <c r="J93" s="63">
        <f>Table2[[#This Row],[Column6]]+Table2[[#This Row],[Column8]]+Table2[[#This Row],[Column9]]</f>
        <v>56820</v>
      </c>
      <c r="K93" s="78">
        <f>Table2[[#This Row],[Column10]]/J$434</f>
        <v>2.3962788092746364E-3</v>
      </c>
      <c r="L93" s="83">
        <f>F$443*Table2[[#This Row],[Column11]]</f>
        <v>643.06538125694146</v>
      </c>
      <c r="M93" s="142">
        <f>ROUND(Table2[[#This Row],[Column12]]+Table2[[#This Row],[Column9]],2)</f>
        <v>643.07000000000005</v>
      </c>
      <c r="N93" s="121">
        <f>ROUND(Table2[[#This Row],[Column6]]+Table2[[#This Row],[Column8]]+Table2[[#This Row],[Column13]],2)</f>
        <v>57463.07</v>
      </c>
    </row>
    <row r="94" spans="1:14" ht="15.6" x14ac:dyDescent="0.3">
      <c r="A94" s="9" t="s">
        <v>97</v>
      </c>
      <c r="B94" s="5">
        <v>1414</v>
      </c>
      <c r="C94" s="8">
        <v>1741</v>
      </c>
      <c r="D94" s="6">
        <v>155</v>
      </c>
      <c r="E94" s="8">
        <v>1896</v>
      </c>
      <c r="F94" s="7">
        <v>76875</v>
      </c>
      <c r="G94" s="10">
        <f t="shared" si="1"/>
        <v>3.2368230250432208E-3</v>
      </c>
      <c r="H94" s="58"/>
      <c r="I94" s="58"/>
      <c r="J94" s="63">
        <f>Table2[[#This Row],[Column6]]+Table2[[#This Row],[Column8]]+Table2[[#This Row],[Column9]]</f>
        <v>76875</v>
      </c>
      <c r="K94" s="78">
        <f>Table2[[#This Row],[Column10]]/J$434</f>
        <v>3.2420614829811278E-3</v>
      </c>
      <c r="L94" s="83">
        <f>F$443*Table2[[#This Row],[Column11]]</f>
        <v>870.03961957281547</v>
      </c>
      <c r="M94" s="142">
        <f>ROUND(Table2[[#This Row],[Column12]]+Table2[[#This Row],[Column9]],2)</f>
        <v>870.04</v>
      </c>
      <c r="N94" s="121">
        <f>ROUND(Table2[[#This Row],[Column6]]+Table2[[#This Row],[Column8]]+Table2[[#This Row],[Column13]],2)</f>
        <v>77745.039999999994</v>
      </c>
    </row>
    <row r="95" spans="1:14" ht="15.6" x14ac:dyDescent="0.3">
      <c r="A95" s="9" t="s">
        <v>98</v>
      </c>
      <c r="B95" s="5">
        <v>2744</v>
      </c>
      <c r="C95" s="6">
        <v>546</v>
      </c>
      <c r="D95" s="6">
        <v>12</v>
      </c>
      <c r="E95" s="6">
        <v>558</v>
      </c>
      <c r="F95" s="7">
        <v>86925</v>
      </c>
      <c r="G95" s="10">
        <f t="shared" si="1"/>
        <v>3.6599784253903344E-3</v>
      </c>
      <c r="H95" s="58"/>
      <c r="I95" s="58"/>
      <c r="J95" s="63">
        <f>Table2[[#This Row],[Column6]]+Table2[[#This Row],[Column8]]+Table2[[#This Row],[Column9]]</f>
        <v>86925</v>
      </c>
      <c r="K95" s="78">
        <f>Table2[[#This Row],[Column10]]/J$434</f>
        <v>3.6659017158781728E-3</v>
      </c>
      <c r="L95" s="83">
        <f>F$443*Table2[[#This Row],[Column11]]</f>
        <v>983.7813844730664</v>
      </c>
      <c r="M95" s="142">
        <f>ROUND(Table2[[#This Row],[Column12]]+Table2[[#This Row],[Column9]],2)</f>
        <v>983.78</v>
      </c>
      <c r="N95" s="121">
        <f>ROUND(Table2[[#This Row],[Column6]]+Table2[[#This Row],[Column8]]+Table2[[#This Row],[Column13]],2)</f>
        <v>87908.78</v>
      </c>
    </row>
    <row r="96" spans="1:14" ht="15.6" x14ac:dyDescent="0.3">
      <c r="A96" s="9" t="s">
        <v>99</v>
      </c>
      <c r="B96" s="5">
        <v>1428</v>
      </c>
      <c r="C96" s="6">
        <v>413</v>
      </c>
      <c r="D96" s="6">
        <v>63</v>
      </c>
      <c r="E96" s="6">
        <v>476</v>
      </c>
      <c r="F96" s="7">
        <v>30735</v>
      </c>
      <c r="G96" s="10">
        <f t="shared" si="1"/>
        <v>1.2940976347928896E-3</v>
      </c>
      <c r="H96" s="58"/>
      <c r="I96" s="58"/>
      <c r="J96" s="63">
        <f>Table2[[#This Row],[Column6]]+Table2[[#This Row],[Column8]]+Table2[[#This Row],[Column9]]</f>
        <v>30735</v>
      </c>
      <c r="K96" s="78">
        <f>Table2[[#This Row],[Column10]]/J$434</f>
        <v>1.2961919958299182E-3</v>
      </c>
      <c r="L96" s="83">
        <f>F$443*Table2[[#This Row],[Column11]]</f>
        <v>347.84608400091685</v>
      </c>
      <c r="M96" s="142">
        <f>ROUND(Table2[[#This Row],[Column12]]+Table2[[#This Row],[Column9]],2)</f>
        <v>347.85</v>
      </c>
      <c r="N96" s="121">
        <f>ROUND(Table2[[#This Row],[Column6]]+Table2[[#This Row],[Column8]]+Table2[[#This Row],[Column13]],2)</f>
        <v>31082.85</v>
      </c>
    </row>
    <row r="97" spans="1:14" ht="15.6" x14ac:dyDescent="0.3">
      <c r="A97" s="9" t="s">
        <v>100</v>
      </c>
      <c r="B97" s="5">
        <v>1449</v>
      </c>
      <c r="C97" s="6">
        <v>65</v>
      </c>
      <c r="D97" s="6"/>
      <c r="E97" s="6">
        <v>65</v>
      </c>
      <c r="F97" s="7">
        <v>1555</v>
      </c>
      <c r="G97" s="10">
        <f t="shared" si="1"/>
        <v>6.5473298262662874E-5</v>
      </c>
      <c r="H97" s="58"/>
      <c r="I97" s="58"/>
      <c r="J97" s="63">
        <f>Table2[[#This Row],[Column6]]+Table2[[#This Row],[Column8]]+Table2[[#This Row],[Column9]]</f>
        <v>1555</v>
      </c>
      <c r="K97" s="78">
        <f>Table2[[#This Row],[Column10]]/J$434</f>
        <v>6.5579259915910941E-5</v>
      </c>
      <c r="L97" s="83">
        <f>F$443*Table2[[#This Row],[Column11]]</f>
        <v>17.598850191033861</v>
      </c>
      <c r="M97" s="142">
        <f>ROUND(Table2[[#This Row],[Column12]]+Table2[[#This Row],[Column9]],2)</f>
        <v>17.600000000000001</v>
      </c>
      <c r="N97" s="121">
        <f>ROUND(Table2[[#This Row],[Column6]]+Table2[[#This Row],[Column8]]+Table2[[#This Row],[Column13]],2)</f>
        <v>1572.6</v>
      </c>
    </row>
    <row r="98" spans="1:14" ht="15.6" x14ac:dyDescent="0.3">
      <c r="A98" s="9" t="s">
        <v>101</v>
      </c>
      <c r="B98" s="5">
        <v>1491</v>
      </c>
      <c r="C98" s="6">
        <v>350</v>
      </c>
      <c r="D98" s="6"/>
      <c r="E98" s="6">
        <v>350</v>
      </c>
      <c r="F98" s="7">
        <v>88985</v>
      </c>
      <c r="G98" s="10">
        <f t="shared" si="1"/>
        <v>3.746714756207753E-3</v>
      </c>
      <c r="H98" s="58"/>
      <c r="I98" s="58"/>
      <c r="J98" s="63">
        <f>Table2[[#This Row],[Column6]]+Table2[[#This Row],[Column8]]+Table2[[#This Row],[Column9]]</f>
        <v>88985</v>
      </c>
      <c r="K98" s="78">
        <f>Table2[[#This Row],[Column10]]/J$434</f>
        <v>3.7527784203326914E-3</v>
      </c>
      <c r="L98" s="83">
        <f>F$443*Table2[[#This Row],[Column11]]</f>
        <v>1007.0956168804811</v>
      </c>
      <c r="M98" s="142">
        <f>ROUND(Table2[[#This Row],[Column12]]+Table2[[#This Row],[Column9]],2)</f>
        <v>1007.1</v>
      </c>
      <c r="N98" s="121">
        <f>ROUND(Table2[[#This Row],[Column6]]+Table2[[#This Row],[Column8]]+Table2[[#This Row],[Column13]],2)</f>
        <v>89992.1</v>
      </c>
    </row>
    <row r="99" spans="1:14" ht="15.6" x14ac:dyDescent="0.3">
      <c r="A99" s="9" t="s">
        <v>102</v>
      </c>
      <c r="B99" s="5">
        <v>1499</v>
      </c>
      <c r="C99" s="6">
        <v>734</v>
      </c>
      <c r="D99" s="6">
        <v>111</v>
      </c>
      <c r="E99" s="6">
        <v>845</v>
      </c>
      <c r="F99" s="7">
        <v>88860</v>
      </c>
      <c r="G99" s="10">
        <f t="shared" si="1"/>
        <v>3.741451629337764E-3</v>
      </c>
      <c r="H99" s="58"/>
      <c r="I99" s="58"/>
      <c r="J99" s="63">
        <f>Table2[[#This Row],[Column6]]+Table2[[#This Row],[Column8]]+Table2[[#This Row],[Column9]]</f>
        <v>88860</v>
      </c>
      <c r="K99" s="78">
        <f>Table2[[#This Row],[Column10]]/J$434</f>
        <v>3.7475067756449171E-3</v>
      </c>
      <c r="L99" s="83">
        <f>F$443*Table2[[#This Row],[Column11]]</f>
        <v>1005.6809183120699</v>
      </c>
      <c r="M99" s="142">
        <f>ROUND(Table2[[#This Row],[Column12]]+Table2[[#This Row],[Column9]],2)</f>
        <v>1005.68</v>
      </c>
      <c r="N99" s="121">
        <f>ROUND(Table2[[#This Row],[Column6]]+Table2[[#This Row],[Column8]]+Table2[[#This Row],[Column13]],2)</f>
        <v>89865.68</v>
      </c>
    </row>
    <row r="100" spans="1:14" ht="15.6" x14ac:dyDescent="0.3">
      <c r="A100" s="9" t="s">
        <v>103</v>
      </c>
      <c r="B100" s="5">
        <v>1540</v>
      </c>
      <c r="C100" s="8">
        <v>1324</v>
      </c>
      <c r="D100" s="6">
        <v>106</v>
      </c>
      <c r="E100" s="8">
        <v>1430</v>
      </c>
      <c r="F100" s="7">
        <v>56650</v>
      </c>
      <c r="G100" s="10">
        <f t="shared" si="1"/>
        <v>2.3852490974790043E-3</v>
      </c>
      <c r="H100" s="58"/>
      <c r="I100" s="58"/>
      <c r="J100" s="63">
        <f>Table2[[#This Row],[Column6]]+Table2[[#This Row],[Column8]]+Table2[[#This Row],[Column9]]</f>
        <v>56650</v>
      </c>
      <c r="K100" s="78">
        <f>Table2[[#This Row],[Column10]]/J$434</f>
        <v>2.3891093724992636E-3</v>
      </c>
      <c r="L100" s="83">
        <f>F$443*Table2[[#This Row],[Column11]]</f>
        <v>641.14139120390234</v>
      </c>
      <c r="M100" s="142">
        <f>ROUND(Table2[[#This Row],[Column12]]+Table2[[#This Row],[Column9]],2)</f>
        <v>641.14</v>
      </c>
      <c r="N100" s="121">
        <f>ROUND(Table2[[#This Row],[Column6]]+Table2[[#This Row],[Column8]]+Table2[[#This Row],[Column13]],2)</f>
        <v>57291.14</v>
      </c>
    </row>
    <row r="101" spans="1:14" ht="15.6" x14ac:dyDescent="0.3">
      <c r="A101" s="9" t="s">
        <v>104</v>
      </c>
      <c r="B101" s="5">
        <v>1554</v>
      </c>
      <c r="C101" s="8">
        <v>5021</v>
      </c>
      <c r="D101" s="6">
        <v>677</v>
      </c>
      <c r="E101" s="8">
        <v>5698</v>
      </c>
      <c r="F101" s="7">
        <v>256280</v>
      </c>
      <c r="G101" s="10">
        <f t="shared" si="1"/>
        <v>1.07906732339262E-2</v>
      </c>
      <c r="H101" s="58"/>
      <c r="I101" s="58"/>
      <c r="J101" s="63">
        <f>Table2[[#This Row],[Column6]]+Table2[[#This Row],[Column8]]+Table2[[#This Row],[Column9]]</f>
        <v>256280</v>
      </c>
      <c r="K101" s="78">
        <f>Table2[[#This Row],[Column10]]/J$434</f>
        <v>1.0808136804662158E-2</v>
      </c>
      <c r="L101" s="83">
        <f>F$443*Table2[[#This Row],[Column11]]</f>
        <v>2900.4715928991368</v>
      </c>
      <c r="M101" s="142">
        <f>ROUND(Table2[[#This Row],[Column12]]+Table2[[#This Row],[Column9]],2)</f>
        <v>2900.47</v>
      </c>
      <c r="N101" s="121">
        <f>ROUND(Table2[[#This Row],[Column6]]+Table2[[#This Row],[Column8]]+Table2[[#This Row],[Column13]],2)</f>
        <v>259180.47</v>
      </c>
    </row>
    <row r="102" spans="1:14" ht="15.6" x14ac:dyDescent="0.3">
      <c r="A102" s="9" t="s">
        <v>105</v>
      </c>
      <c r="B102" s="5">
        <v>1561</v>
      </c>
      <c r="C102" s="6">
        <v>423</v>
      </c>
      <c r="D102" s="6">
        <v>44</v>
      </c>
      <c r="E102" s="6">
        <v>467</v>
      </c>
      <c r="F102" s="7">
        <v>17910</v>
      </c>
      <c r="G102" s="10">
        <f t="shared" si="1"/>
        <v>7.5410081793202057E-4</v>
      </c>
      <c r="H102" s="58"/>
      <c r="I102" s="58"/>
      <c r="J102" s="63">
        <f>Table2[[#This Row],[Column6]]+Table2[[#This Row],[Column8]]+Table2[[#This Row],[Column9]]</f>
        <v>17910</v>
      </c>
      <c r="K102" s="78">
        <f>Table2[[#This Row],[Column10]]/J$434</f>
        <v>7.5532125086428615E-4</v>
      </c>
      <c r="L102" s="83">
        <f>F$443*Table2[[#This Row],[Column11]]</f>
        <v>202.69801088193984</v>
      </c>
      <c r="M102" s="142">
        <f>ROUND(Table2[[#This Row],[Column12]]+Table2[[#This Row],[Column9]],2)</f>
        <v>202.7</v>
      </c>
      <c r="N102" s="121">
        <f>ROUND(Table2[[#This Row],[Column6]]+Table2[[#This Row],[Column8]]+Table2[[#This Row],[Column13]],2)</f>
        <v>18112.7</v>
      </c>
    </row>
    <row r="103" spans="1:14" ht="15.6" x14ac:dyDescent="0.3">
      <c r="A103" s="9" t="s">
        <v>106</v>
      </c>
      <c r="B103" s="5">
        <v>1568</v>
      </c>
      <c r="C103" s="6">
        <v>824</v>
      </c>
      <c r="D103" s="6"/>
      <c r="E103" s="6">
        <v>824</v>
      </c>
      <c r="F103" s="7">
        <v>28040</v>
      </c>
      <c r="G103" s="10">
        <f t="shared" si="1"/>
        <v>1.1806246194759273E-3</v>
      </c>
      <c r="H103" s="58"/>
      <c r="I103" s="58"/>
      <c r="J103" s="63">
        <f>Table2[[#This Row],[Column6]]+Table2[[#This Row],[Column8]]+Table2[[#This Row],[Column9]]</f>
        <v>28040</v>
      </c>
      <c r="K103" s="78">
        <f>Table2[[#This Row],[Column10]]/J$434</f>
        <v>1.1825353363615065E-3</v>
      </c>
      <c r="L103" s="83">
        <f>F$443*Table2[[#This Row],[Column11]]</f>
        <v>317.34518286597387</v>
      </c>
      <c r="M103" s="142">
        <f>ROUND(Table2[[#This Row],[Column12]]+Table2[[#This Row],[Column9]],2)</f>
        <v>317.35000000000002</v>
      </c>
      <c r="N103" s="121">
        <f>ROUND(Table2[[#This Row],[Column6]]+Table2[[#This Row],[Column8]]+Table2[[#This Row],[Column13]],2)</f>
        <v>28357.35</v>
      </c>
    </row>
    <row r="104" spans="1:14" ht="15.6" x14ac:dyDescent="0.3">
      <c r="A104" s="9" t="s">
        <v>107</v>
      </c>
      <c r="B104" s="5">
        <v>1582</v>
      </c>
      <c r="C104" s="6">
        <v>290</v>
      </c>
      <c r="D104" s="6"/>
      <c r="E104" s="6">
        <v>290</v>
      </c>
      <c r="F104" s="7">
        <v>40525</v>
      </c>
      <c r="G104" s="10">
        <f t="shared" si="1"/>
        <v>1.7063057312504263E-3</v>
      </c>
      <c r="H104" s="58"/>
      <c r="I104" s="58"/>
      <c r="J104" s="63">
        <f>Table2[[#This Row],[Column6]]+Table2[[#This Row],[Column8]]+Table2[[#This Row],[Column9]]</f>
        <v>40525</v>
      </c>
      <c r="K104" s="78">
        <f>Table2[[#This Row],[Column10]]/J$434</f>
        <v>1.7090672077763928E-3</v>
      </c>
      <c r="L104" s="83">
        <f>F$443*Table2[[#This Row],[Column11]]</f>
        <v>458.64527587887278</v>
      </c>
      <c r="M104" s="142">
        <f>ROUND(Table2[[#This Row],[Column12]]+Table2[[#This Row],[Column9]],2)</f>
        <v>458.65</v>
      </c>
      <c r="N104" s="121">
        <f>ROUND(Table2[[#This Row],[Column6]]+Table2[[#This Row],[Column8]]+Table2[[#This Row],[Column13]],2)</f>
        <v>40983.65</v>
      </c>
    </row>
    <row r="105" spans="1:14" ht="15.6" x14ac:dyDescent="0.3">
      <c r="A105" s="9" t="s">
        <v>108</v>
      </c>
      <c r="B105" s="5">
        <v>1600</v>
      </c>
      <c r="C105" s="6">
        <v>640</v>
      </c>
      <c r="D105" s="6"/>
      <c r="E105" s="6">
        <v>640</v>
      </c>
      <c r="F105" s="7">
        <v>44515</v>
      </c>
      <c r="G105" s="10">
        <f t="shared" si="1"/>
        <v>1.8743047409404744E-3</v>
      </c>
      <c r="H105" s="58"/>
      <c r="I105" s="58"/>
      <c r="J105" s="63">
        <f>Table2[[#This Row],[Column6]]+Table2[[#This Row],[Column8]]+Table2[[#This Row],[Column9]]</f>
        <v>44515</v>
      </c>
      <c r="K105" s="78">
        <f>Table2[[#This Row],[Column10]]/J$434</f>
        <v>1.8773381062101449E-3</v>
      </c>
      <c r="L105" s="83">
        <f>F$443*Table2[[#This Row],[Column11]]</f>
        <v>503.80245418255447</v>
      </c>
      <c r="M105" s="142">
        <f>ROUND(Table2[[#This Row],[Column12]]+Table2[[#This Row],[Column9]],2)</f>
        <v>503.8</v>
      </c>
      <c r="N105" s="121">
        <f>ROUND(Table2[[#This Row],[Column6]]+Table2[[#This Row],[Column8]]+Table2[[#This Row],[Column13]],2)</f>
        <v>45018.8</v>
      </c>
    </row>
    <row r="106" spans="1:14" ht="15.6" x14ac:dyDescent="0.3">
      <c r="A106" s="9" t="s">
        <v>109</v>
      </c>
      <c r="B106" s="5">
        <v>1645</v>
      </c>
      <c r="C106" s="6">
        <v>888</v>
      </c>
      <c r="D106" s="6"/>
      <c r="E106" s="6">
        <v>888</v>
      </c>
      <c r="F106" s="7">
        <v>42085</v>
      </c>
      <c r="G106" s="10">
        <f t="shared" si="1"/>
        <v>1.7719895545878887E-3</v>
      </c>
      <c r="H106" s="58"/>
      <c r="I106" s="58"/>
      <c r="J106" s="63">
        <f>Table2[[#This Row],[Column6]]+Table2[[#This Row],[Column8]]+Table2[[#This Row],[Column9]]</f>
        <v>42085</v>
      </c>
      <c r="K106" s="78">
        <f>Table2[[#This Row],[Column10]]/J$434</f>
        <v>1.7748573334798149E-3</v>
      </c>
      <c r="L106" s="83">
        <f>F$443*Table2[[#This Row],[Column11]]</f>
        <v>476.30071401264314</v>
      </c>
      <c r="M106" s="142">
        <f>ROUND(Table2[[#This Row],[Column12]]+Table2[[#This Row],[Column9]],2)</f>
        <v>476.3</v>
      </c>
      <c r="N106" s="121">
        <f>ROUND(Table2[[#This Row],[Column6]]+Table2[[#This Row],[Column8]]+Table2[[#This Row],[Column13]],2)</f>
        <v>42561.3</v>
      </c>
    </row>
    <row r="107" spans="1:14" ht="15.6" x14ac:dyDescent="0.3">
      <c r="A107" s="9" t="s">
        <v>110</v>
      </c>
      <c r="B107" s="5">
        <v>1631</v>
      </c>
      <c r="C107" s="6">
        <v>303</v>
      </c>
      <c r="D107" s="6"/>
      <c r="E107" s="6">
        <v>303</v>
      </c>
      <c r="F107" s="7">
        <v>10620</v>
      </c>
      <c r="G107" s="10">
        <f t="shared" si="1"/>
        <v>4.4715525887426347E-4</v>
      </c>
      <c r="H107" s="58"/>
      <c r="I107" s="58"/>
      <c r="J107" s="63">
        <f>Table2[[#This Row],[Column6]]+Table2[[#This Row],[Column8]]+Table2[[#This Row],[Column9]]</f>
        <v>10620</v>
      </c>
      <c r="K107" s="78">
        <f>Table2[[#This Row],[Column10]]/J$434</f>
        <v>4.4787893267329528E-4</v>
      </c>
      <c r="L107" s="83">
        <f>F$443*Table2[[#This Row],[Column11]]</f>
        <v>120.19279037220552</v>
      </c>
      <c r="M107" s="142">
        <f>ROUND(Table2[[#This Row],[Column12]]+Table2[[#This Row],[Column9]],2)</f>
        <v>120.19</v>
      </c>
      <c r="N107" s="121">
        <f>ROUND(Table2[[#This Row],[Column6]]+Table2[[#This Row],[Column8]]+Table2[[#This Row],[Column13]],2)</f>
        <v>10740.19</v>
      </c>
    </row>
    <row r="108" spans="1:14" ht="15.6" x14ac:dyDescent="0.3">
      <c r="A108" s="9" t="s">
        <v>111</v>
      </c>
      <c r="B108" s="5">
        <v>1638</v>
      </c>
      <c r="C108" s="8">
        <v>1761</v>
      </c>
      <c r="D108" s="6"/>
      <c r="E108" s="8">
        <v>1761</v>
      </c>
      <c r="F108" s="7">
        <v>56070</v>
      </c>
      <c r="G108" s="10">
        <f t="shared" si="1"/>
        <v>2.3608281888022557E-3</v>
      </c>
      <c r="H108" s="58"/>
      <c r="I108" s="58"/>
      <c r="J108" s="63">
        <f>Table2[[#This Row],[Column6]]+Table2[[#This Row],[Column8]]+Table2[[#This Row],[Column9]]</f>
        <v>56070</v>
      </c>
      <c r="K108" s="78">
        <f>Table2[[#This Row],[Column10]]/J$434</f>
        <v>2.3646489411479911E-3</v>
      </c>
      <c r="L108" s="83">
        <f>F$443*Table2[[#This Row],[Column11]]</f>
        <v>634.57718984647488</v>
      </c>
      <c r="M108" s="142">
        <f>ROUND(Table2[[#This Row],[Column12]]+Table2[[#This Row],[Column9]],2)</f>
        <v>634.58000000000004</v>
      </c>
      <c r="N108" s="121">
        <f>ROUND(Table2[[#This Row],[Column6]]+Table2[[#This Row],[Column8]]+Table2[[#This Row],[Column13]],2)</f>
        <v>56704.58</v>
      </c>
    </row>
    <row r="109" spans="1:14" ht="15.6" x14ac:dyDescent="0.3">
      <c r="A109" s="9" t="s">
        <v>112</v>
      </c>
      <c r="B109" s="5">
        <v>1659</v>
      </c>
      <c r="C109" s="8">
        <v>1366</v>
      </c>
      <c r="D109" s="6">
        <v>74</v>
      </c>
      <c r="E109" s="8">
        <v>1440</v>
      </c>
      <c r="F109" s="7">
        <v>120650</v>
      </c>
      <c r="G109" s="10">
        <f t="shared" si="1"/>
        <v>5.0799700549133608E-3</v>
      </c>
      <c r="H109" s="58"/>
      <c r="I109" s="58"/>
      <c r="J109" s="63">
        <f>Table2[[#This Row],[Column6]]+Table2[[#This Row],[Column8]]+Table2[[#This Row],[Column9]]</f>
        <v>120650</v>
      </c>
      <c r="K109" s="78">
        <f>Table2[[#This Row],[Column10]]/J$434</f>
        <v>5.0881914526396494E-3</v>
      </c>
      <c r="L109" s="83">
        <f>F$443*Table2[[#This Row],[Column11]]</f>
        <v>1365.4670582303763</v>
      </c>
      <c r="M109" s="142">
        <f>ROUND(Table2[[#This Row],[Column12]]+Table2[[#This Row],[Column9]],2)</f>
        <v>1365.47</v>
      </c>
      <c r="N109" s="121">
        <f>ROUND(Table2[[#This Row],[Column6]]+Table2[[#This Row],[Column8]]+Table2[[#This Row],[Column13]],2)</f>
        <v>122015.47</v>
      </c>
    </row>
    <row r="110" spans="1:14" ht="15.6" x14ac:dyDescent="0.3">
      <c r="A110" s="9" t="s">
        <v>113</v>
      </c>
      <c r="B110" s="5">
        <v>714</v>
      </c>
      <c r="C110" s="8">
        <v>4993</v>
      </c>
      <c r="D110" s="8">
        <v>1253</v>
      </c>
      <c r="E110" s="8">
        <v>6246</v>
      </c>
      <c r="F110" s="7">
        <v>145790</v>
      </c>
      <c r="G110" s="10">
        <f t="shared" si="1"/>
        <v>6.1384901310055431E-3</v>
      </c>
      <c r="H110" s="58"/>
      <c r="I110" s="58"/>
      <c r="J110" s="63">
        <f>Table2[[#This Row],[Column6]]+Table2[[#This Row],[Column8]]+Table2[[#This Row],[Column9]]</f>
        <v>145790</v>
      </c>
      <c r="K110" s="78">
        <f>Table2[[#This Row],[Column10]]/J$434</f>
        <v>6.1484246322447951E-3</v>
      </c>
      <c r="L110" s="83">
        <f>F$443*Table2[[#This Row],[Column11]]</f>
        <v>1649.9912343092133</v>
      </c>
      <c r="M110" s="142">
        <f>ROUND(Table2[[#This Row],[Column12]]+Table2[[#This Row],[Column9]],2)</f>
        <v>1649.99</v>
      </c>
      <c r="N110" s="121">
        <f>ROUND(Table2[[#This Row],[Column6]]+Table2[[#This Row],[Column8]]+Table2[[#This Row],[Column13]],2)</f>
        <v>147439.99</v>
      </c>
    </row>
    <row r="111" spans="1:14" ht="15.6" x14ac:dyDescent="0.3">
      <c r="A111" s="9" t="s">
        <v>114</v>
      </c>
      <c r="B111" s="5">
        <v>1666</v>
      </c>
      <c r="C111" s="6">
        <v>227</v>
      </c>
      <c r="D111" s="6"/>
      <c r="E111" s="6">
        <v>227</v>
      </c>
      <c r="F111" s="7">
        <v>11350</v>
      </c>
      <c r="G111" s="10">
        <f t="shared" si="1"/>
        <v>4.778919197949991E-4</v>
      </c>
      <c r="H111" s="58"/>
      <c r="I111" s="58"/>
      <c r="J111" s="63">
        <f>Table2[[#This Row],[Column6]]+Table2[[#This Row],[Column8]]+Table2[[#This Row],[Column9]]</f>
        <v>11350</v>
      </c>
      <c r="K111" s="78">
        <f>Table2[[#This Row],[Column10]]/J$434</f>
        <v>4.7866533764989657E-4</v>
      </c>
      <c r="L111" s="83">
        <f>F$443*Table2[[#This Row],[Column11]]</f>
        <v>128.45463001172624</v>
      </c>
      <c r="M111" s="142">
        <f>ROUND(Table2[[#This Row],[Column12]]+Table2[[#This Row],[Column9]],2)</f>
        <v>128.44999999999999</v>
      </c>
      <c r="N111" s="121">
        <f>ROUND(Table2[[#This Row],[Column6]]+Table2[[#This Row],[Column8]]+Table2[[#This Row],[Column13]],2)</f>
        <v>11478.45</v>
      </c>
    </row>
    <row r="112" spans="1:14" ht="15.6" x14ac:dyDescent="0.3">
      <c r="A112" s="9" t="s">
        <v>115</v>
      </c>
      <c r="B112" s="5">
        <v>1687</v>
      </c>
      <c r="C112" s="6">
        <v>244</v>
      </c>
      <c r="D112" s="6">
        <v>12</v>
      </c>
      <c r="E112" s="6">
        <v>256</v>
      </c>
      <c r="F112" s="7">
        <v>8380</v>
      </c>
      <c r="G112" s="10">
        <f t="shared" si="1"/>
        <v>3.5284002536406099E-4</v>
      </c>
      <c r="H112" s="58"/>
      <c r="I112" s="58"/>
      <c r="J112" s="63">
        <f>Table2[[#This Row],[Column6]]+Table2[[#This Row],[Column8]]+Table2[[#This Row],[Column9]]</f>
        <v>8380</v>
      </c>
      <c r="K112" s="78">
        <f>Table2[[#This Row],[Column10]]/J$434</f>
        <v>3.5341105986838177E-4</v>
      </c>
      <c r="L112" s="83">
        <f>F$443*Table2[[#This Row],[Column11]]</f>
        <v>94.841392026278939</v>
      </c>
      <c r="M112" s="142">
        <f>ROUND(Table2[[#This Row],[Column12]]+Table2[[#This Row],[Column9]],2)</f>
        <v>94.84</v>
      </c>
      <c r="N112" s="121">
        <f>ROUND(Table2[[#This Row],[Column6]]+Table2[[#This Row],[Column8]]+Table2[[#This Row],[Column13]],2)</f>
        <v>8474.84</v>
      </c>
    </row>
    <row r="113" spans="1:14" ht="15.6" x14ac:dyDescent="0.3">
      <c r="A113" s="9" t="s">
        <v>116</v>
      </c>
      <c r="B113" s="5">
        <v>1694</v>
      </c>
      <c r="C113" s="6">
        <v>949</v>
      </c>
      <c r="D113" s="6"/>
      <c r="E113" s="6">
        <v>949</v>
      </c>
      <c r="F113" s="7">
        <v>38475</v>
      </c>
      <c r="G113" s="10">
        <f t="shared" si="1"/>
        <v>1.619990450582607E-3</v>
      </c>
      <c r="H113" s="58"/>
      <c r="I113" s="58"/>
      <c r="J113" s="63">
        <f>Table2[[#This Row],[Column6]]+Table2[[#This Row],[Column8]]+Table2[[#This Row],[Column9]]</f>
        <v>38475</v>
      </c>
      <c r="K113" s="78">
        <f>Table2[[#This Row],[Column10]]/J$434</f>
        <v>1.622612234896896E-3</v>
      </c>
      <c r="L113" s="83">
        <f>F$443*Table2[[#This Row],[Column11]]</f>
        <v>435.444219356931</v>
      </c>
      <c r="M113" s="142">
        <f>ROUND(Table2[[#This Row],[Column12]]+Table2[[#This Row],[Column9]],2)</f>
        <v>435.44</v>
      </c>
      <c r="N113" s="121">
        <f>ROUND(Table2[[#This Row],[Column6]]+Table2[[#This Row],[Column8]]+Table2[[#This Row],[Column13]],2)</f>
        <v>38910.44</v>
      </c>
    </row>
    <row r="114" spans="1:14" ht="15.6" x14ac:dyDescent="0.3">
      <c r="A114" s="9" t="s">
        <v>117</v>
      </c>
      <c r="B114" s="5">
        <v>1729</v>
      </c>
      <c r="C114" s="6">
        <v>417</v>
      </c>
      <c r="D114" s="6"/>
      <c r="E114" s="6">
        <v>417</v>
      </c>
      <c r="F114" s="7">
        <v>30015</v>
      </c>
      <c r="G114" s="10">
        <f t="shared" si="1"/>
        <v>1.2637820240217531E-3</v>
      </c>
      <c r="H114" s="58"/>
      <c r="I114" s="58"/>
      <c r="J114" s="63">
        <f>Table2[[#This Row],[Column6]]+Table2[[#This Row],[Column8]]+Table2[[#This Row],[Column9]]</f>
        <v>30015</v>
      </c>
      <c r="K114" s="78">
        <f>Table2[[#This Row],[Column10]]/J$434</f>
        <v>1.2658273224283388E-3</v>
      </c>
      <c r="L114" s="83">
        <f>F$443*Table2[[#This Row],[Column11]]</f>
        <v>339.697420246869</v>
      </c>
      <c r="M114" s="142">
        <f>ROUND(Table2[[#This Row],[Column12]]+Table2[[#This Row],[Column9]],2)</f>
        <v>339.7</v>
      </c>
      <c r="N114" s="121">
        <f>ROUND(Table2[[#This Row],[Column6]]+Table2[[#This Row],[Column8]]+Table2[[#This Row],[Column13]],2)</f>
        <v>30354.7</v>
      </c>
    </row>
    <row r="115" spans="1:14" ht="15.6" x14ac:dyDescent="0.3">
      <c r="A115" s="9" t="s">
        <v>118</v>
      </c>
      <c r="B115" s="5">
        <v>1736</v>
      </c>
      <c r="C115" s="6">
        <v>163</v>
      </c>
      <c r="D115" s="6">
        <v>14</v>
      </c>
      <c r="E115" s="6">
        <v>177</v>
      </c>
      <c r="F115" s="7">
        <v>6145</v>
      </c>
      <c r="G115" s="10">
        <f t="shared" si="1"/>
        <v>2.5873531692865813E-4</v>
      </c>
      <c r="H115" s="58"/>
      <c r="I115" s="58"/>
      <c r="J115" s="63">
        <f>Table2[[#This Row],[Column6]]+Table2[[#This Row],[Column8]]+Table2[[#This Row],[Column9]]</f>
        <v>6145</v>
      </c>
      <c r="K115" s="78">
        <f>Table2[[#This Row],[Column10]]/J$434</f>
        <v>2.5915405285097923E-4</v>
      </c>
      <c r="L115" s="83">
        <f>F$443*Table2[[#This Row],[Column11]]</f>
        <v>69.546581623088784</v>
      </c>
      <c r="M115" s="142">
        <f>ROUND(Table2[[#This Row],[Column12]]+Table2[[#This Row],[Column9]],2)</f>
        <v>69.55</v>
      </c>
      <c r="N115" s="121">
        <f>ROUND(Table2[[#This Row],[Column6]]+Table2[[#This Row],[Column8]]+Table2[[#This Row],[Column13]],2)</f>
        <v>6214.55</v>
      </c>
    </row>
    <row r="116" spans="1:14" ht="15.6" x14ac:dyDescent="0.3">
      <c r="A116" s="9" t="s">
        <v>119</v>
      </c>
      <c r="B116" s="5">
        <v>1813</v>
      </c>
      <c r="C116" s="6">
        <v>248</v>
      </c>
      <c r="D116" s="6"/>
      <c r="E116" s="6">
        <v>248</v>
      </c>
      <c r="F116" s="7">
        <v>16080</v>
      </c>
      <c r="G116" s="10">
        <f t="shared" si="1"/>
        <v>6.7704864055538204E-4</v>
      </c>
      <c r="H116" s="58"/>
      <c r="I116" s="58"/>
      <c r="J116" s="63">
        <f>Table2[[#This Row],[Column6]]+Table2[[#This Row],[Column8]]+Table2[[#This Row],[Column9]]</f>
        <v>16080</v>
      </c>
      <c r="K116" s="78">
        <f>Table2[[#This Row],[Column10]]/J$434</f>
        <v>6.7814437263527202E-4</v>
      </c>
      <c r="L116" s="83">
        <f>F$443*Table2[[#This Row],[Column11]]</f>
        <v>181.9868238404016</v>
      </c>
      <c r="M116" s="142">
        <f>ROUND(Table2[[#This Row],[Column12]]+Table2[[#This Row],[Column9]],2)</f>
        <v>181.99</v>
      </c>
      <c r="N116" s="121">
        <f>ROUND(Table2[[#This Row],[Column6]]+Table2[[#This Row],[Column8]]+Table2[[#This Row],[Column13]],2)</f>
        <v>16261.99</v>
      </c>
    </row>
    <row r="117" spans="1:14" ht="15.6" x14ac:dyDescent="0.3">
      <c r="A117" s="9" t="s">
        <v>120</v>
      </c>
      <c r="B117" s="5">
        <v>5757</v>
      </c>
      <c r="C117" s="6">
        <v>676</v>
      </c>
      <c r="D117" s="6">
        <v>21</v>
      </c>
      <c r="E117" s="6">
        <v>697</v>
      </c>
      <c r="F117" s="7">
        <v>110200</v>
      </c>
      <c r="G117" s="10">
        <f t="shared" si="1"/>
        <v>4.6399726485822817E-3</v>
      </c>
      <c r="H117" s="58"/>
      <c r="I117" s="58">
        <v>-145</v>
      </c>
      <c r="J117" s="63">
        <f>Table2[[#This Row],[Column6]]+Table2[[#This Row],[Column8]]+Table2[[#This Row],[Column9]]</f>
        <v>110055</v>
      </c>
      <c r="K117" s="78">
        <f>Table2[[#This Row],[Column10]]/J$434</f>
        <v>4.641366848903909E-3</v>
      </c>
      <c r="L117" s="83">
        <f>F$443*Table2[[#This Row],[Column11]]</f>
        <v>1245.557207571853</v>
      </c>
      <c r="M117" s="142">
        <f>ROUND(Table2[[#This Row],[Column12]]+Table2[[#This Row],[Column9]],2)</f>
        <v>1100.56</v>
      </c>
      <c r="N117" s="121">
        <f>ROUND(Table2[[#This Row],[Column6]]+Table2[[#This Row],[Column8]]+Table2[[#This Row],[Column13]],2)</f>
        <v>111300.56</v>
      </c>
    </row>
    <row r="118" spans="1:14" ht="15.6" x14ac:dyDescent="0.3">
      <c r="A118" s="9" t="s">
        <v>121</v>
      </c>
      <c r="B118" s="5">
        <v>1855</v>
      </c>
      <c r="C118" s="6">
        <v>313</v>
      </c>
      <c r="D118" s="6"/>
      <c r="E118" s="6">
        <v>313</v>
      </c>
      <c r="F118" s="7">
        <v>42485</v>
      </c>
      <c r="G118" s="10">
        <f t="shared" si="1"/>
        <v>1.7888315605718535E-3</v>
      </c>
      <c r="H118" s="58"/>
      <c r="I118" s="58"/>
      <c r="J118" s="63">
        <f>Table2[[#This Row],[Column6]]+Table2[[#This Row],[Column8]]+Table2[[#This Row],[Column9]]</f>
        <v>42485</v>
      </c>
      <c r="K118" s="78">
        <f>Table2[[#This Row],[Column10]]/J$434</f>
        <v>1.7917265964806921E-3</v>
      </c>
      <c r="L118" s="83">
        <f>F$443*Table2[[#This Row],[Column11]]</f>
        <v>480.82774943155852</v>
      </c>
      <c r="M118" s="142">
        <f>ROUND(Table2[[#This Row],[Column12]]+Table2[[#This Row],[Column9]],2)</f>
        <v>480.83</v>
      </c>
      <c r="N118" s="121">
        <f>ROUND(Table2[[#This Row],[Column6]]+Table2[[#This Row],[Column8]]+Table2[[#This Row],[Column13]],2)</f>
        <v>42965.83</v>
      </c>
    </row>
    <row r="119" spans="1:14" ht="15.6" x14ac:dyDescent="0.3">
      <c r="A119" s="9" t="s">
        <v>122</v>
      </c>
      <c r="B119" s="5">
        <v>1862</v>
      </c>
      <c r="C119" s="6">
        <v>906</v>
      </c>
      <c r="D119" s="6">
        <v>168</v>
      </c>
      <c r="E119" s="8">
        <v>1074</v>
      </c>
      <c r="F119" s="7">
        <v>46385</v>
      </c>
      <c r="G119" s="10">
        <f t="shared" si="1"/>
        <v>1.9530411189155096E-3</v>
      </c>
      <c r="H119" s="58"/>
      <c r="I119" s="58"/>
      <c r="J119" s="63">
        <f>Table2[[#This Row],[Column6]]+Table2[[#This Row],[Column8]]+Table2[[#This Row],[Column9]]</f>
        <v>46385</v>
      </c>
      <c r="K119" s="78">
        <f>Table2[[#This Row],[Column10]]/J$434</f>
        <v>1.9562019107392469E-3</v>
      </c>
      <c r="L119" s="83">
        <f>F$443*Table2[[#This Row],[Column11]]</f>
        <v>524.96634476598433</v>
      </c>
      <c r="M119" s="142">
        <f>ROUND(Table2[[#This Row],[Column12]]+Table2[[#This Row],[Column9]],2)</f>
        <v>524.97</v>
      </c>
      <c r="N119" s="121">
        <f>ROUND(Table2[[#This Row],[Column6]]+Table2[[#This Row],[Column8]]+Table2[[#This Row],[Column13]],2)</f>
        <v>46909.97</v>
      </c>
    </row>
    <row r="120" spans="1:14" ht="15.6" x14ac:dyDescent="0.3">
      <c r="A120" s="9" t="s">
        <v>123</v>
      </c>
      <c r="B120" s="5">
        <v>1870</v>
      </c>
      <c r="C120" s="6">
        <v>106</v>
      </c>
      <c r="D120" s="6"/>
      <c r="E120" s="6">
        <v>106</v>
      </c>
      <c r="F120" s="7">
        <v>3750</v>
      </c>
      <c r="G120" s="10">
        <f t="shared" si="1"/>
        <v>1.5789380609966932E-4</v>
      </c>
      <c r="H120" s="58"/>
      <c r="I120" s="58"/>
      <c r="J120" s="63">
        <f>Table2[[#This Row],[Column6]]+Table2[[#This Row],[Column8]]+Table2[[#This Row],[Column9]]</f>
        <v>3750</v>
      </c>
      <c r="K120" s="78">
        <f>Table2[[#This Row],[Column10]]/J$434</f>
        <v>1.5814934063322573E-4</v>
      </c>
      <c r="L120" s="83">
        <f>F$443*Table2[[#This Row],[Column11]]</f>
        <v>42.440957052332458</v>
      </c>
      <c r="M120" s="142">
        <f>ROUND(Table2[[#This Row],[Column12]]+Table2[[#This Row],[Column9]],2)</f>
        <v>42.44</v>
      </c>
      <c r="N120" s="121">
        <f>ROUND(Table2[[#This Row],[Column6]]+Table2[[#This Row],[Column8]]+Table2[[#This Row],[Column13]],2)</f>
        <v>3792.44</v>
      </c>
    </row>
    <row r="121" spans="1:14" ht="15.6" x14ac:dyDescent="0.3">
      <c r="A121" s="9" t="s">
        <v>124</v>
      </c>
      <c r="B121" s="5">
        <v>1883</v>
      </c>
      <c r="C121" s="6">
        <v>326</v>
      </c>
      <c r="D121" s="6">
        <v>27</v>
      </c>
      <c r="E121" s="6">
        <v>353</v>
      </c>
      <c r="F121" s="7">
        <v>19665</v>
      </c>
      <c r="G121" s="10">
        <f t="shared" si="1"/>
        <v>8.2799511918666584E-4</v>
      </c>
      <c r="H121" s="58"/>
      <c r="I121" s="58"/>
      <c r="J121" s="63">
        <f>Table2[[#This Row],[Column6]]+Table2[[#This Row],[Column8]]+Table2[[#This Row],[Column9]]</f>
        <v>19665</v>
      </c>
      <c r="K121" s="78">
        <f>Table2[[#This Row],[Column10]]/J$434</f>
        <v>8.2933514228063579E-4</v>
      </c>
      <c r="L121" s="83">
        <f>F$443*Table2[[#This Row],[Column11]]</f>
        <v>222.56037878243143</v>
      </c>
      <c r="M121" s="142">
        <f>ROUND(Table2[[#This Row],[Column12]]+Table2[[#This Row],[Column9]],2)</f>
        <v>222.56</v>
      </c>
      <c r="N121" s="121">
        <f>ROUND(Table2[[#This Row],[Column6]]+Table2[[#This Row],[Column8]]+Table2[[#This Row],[Column13]],2)</f>
        <v>19887.560000000001</v>
      </c>
    </row>
    <row r="122" spans="1:14" ht="15.6" x14ac:dyDescent="0.3">
      <c r="A122" s="9" t="s">
        <v>125</v>
      </c>
      <c r="B122" s="5">
        <v>1890</v>
      </c>
      <c r="C122" s="6">
        <v>698</v>
      </c>
      <c r="D122" s="6">
        <v>149</v>
      </c>
      <c r="E122" s="6">
        <v>847</v>
      </c>
      <c r="F122" s="7">
        <v>19810</v>
      </c>
      <c r="G122" s="10">
        <f t="shared" si="1"/>
        <v>8.3410034635585301E-4</v>
      </c>
      <c r="H122" s="58"/>
      <c r="I122" s="58"/>
      <c r="J122" s="63">
        <f>Table2[[#This Row],[Column6]]+Table2[[#This Row],[Column8]]+Table2[[#This Row],[Column9]]</f>
        <v>19810</v>
      </c>
      <c r="K122" s="78">
        <f>Table2[[#This Row],[Column10]]/J$434</f>
        <v>8.3545025011845389E-4</v>
      </c>
      <c r="L122" s="83">
        <f>F$443*Table2[[#This Row],[Column11]]</f>
        <v>224.20142912178829</v>
      </c>
      <c r="M122" s="142">
        <f>ROUND(Table2[[#This Row],[Column12]]+Table2[[#This Row],[Column9]],2)</f>
        <v>224.2</v>
      </c>
      <c r="N122" s="121">
        <f>ROUND(Table2[[#This Row],[Column6]]+Table2[[#This Row],[Column8]]+Table2[[#This Row],[Column13]],2)</f>
        <v>20034.2</v>
      </c>
    </row>
    <row r="123" spans="1:14" ht="15.6" x14ac:dyDescent="0.3">
      <c r="A123" s="9" t="s">
        <v>126</v>
      </c>
      <c r="B123" s="5">
        <v>1900</v>
      </c>
      <c r="C123" s="8">
        <v>3323</v>
      </c>
      <c r="D123" s="6">
        <v>158</v>
      </c>
      <c r="E123" s="8">
        <v>3481</v>
      </c>
      <c r="F123" s="7">
        <v>88620</v>
      </c>
      <c r="G123" s="10">
        <f t="shared" si="1"/>
        <v>3.7313464257473852E-3</v>
      </c>
      <c r="H123" s="58"/>
      <c r="I123" s="58"/>
      <c r="J123" s="63">
        <f>Table2[[#This Row],[Column6]]+Table2[[#This Row],[Column8]]+Table2[[#This Row],[Column9]]</f>
        <v>88620</v>
      </c>
      <c r="K123" s="78">
        <f>Table2[[#This Row],[Column10]]/J$434</f>
        <v>3.7373852178443907E-3</v>
      </c>
      <c r="L123" s="83">
        <f>F$443*Table2[[#This Row],[Column11]]</f>
        <v>1002.9646970607207</v>
      </c>
      <c r="M123" s="142">
        <f>ROUND(Table2[[#This Row],[Column12]]+Table2[[#This Row],[Column9]],2)</f>
        <v>1002.96</v>
      </c>
      <c r="N123" s="121">
        <f>ROUND(Table2[[#This Row],[Column6]]+Table2[[#This Row],[Column8]]+Table2[[#This Row],[Column13]],2)</f>
        <v>89622.96</v>
      </c>
    </row>
    <row r="124" spans="1:14" ht="15.6" x14ac:dyDescent="0.3">
      <c r="A124" s="9" t="s">
        <v>127</v>
      </c>
      <c r="B124" s="5">
        <v>1939</v>
      </c>
      <c r="C124" s="6">
        <v>547</v>
      </c>
      <c r="D124" s="6"/>
      <c r="E124" s="6">
        <v>547</v>
      </c>
      <c r="F124" s="7">
        <v>29455</v>
      </c>
      <c r="G124" s="10">
        <f t="shared" si="1"/>
        <v>1.2402032156442024E-3</v>
      </c>
      <c r="H124" s="58"/>
      <c r="I124" s="58"/>
      <c r="J124" s="63">
        <f>Table2[[#This Row],[Column6]]+Table2[[#This Row],[Column8]]+Table2[[#This Row],[Column9]]</f>
        <v>29455</v>
      </c>
      <c r="K124" s="78">
        <f>Table2[[#This Row],[Column10]]/J$434</f>
        <v>1.2422103542271104E-3</v>
      </c>
      <c r="L124" s="83">
        <f>F$443*Table2[[#This Row],[Column11]]</f>
        <v>333.35957066038736</v>
      </c>
      <c r="M124" s="142">
        <f>ROUND(Table2[[#This Row],[Column12]]+Table2[[#This Row],[Column9]],2)</f>
        <v>333.36</v>
      </c>
      <c r="N124" s="121">
        <f>ROUND(Table2[[#This Row],[Column6]]+Table2[[#This Row],[Column8]]+Table2[[#This Row],[Column13]],2)</f>
        <v>29788.36</v>
      </c>
    </row>
    <row r="125" spans="1:14" ht="15.6" x14ac:dyDescent="0.3">
      <c r="A125" s="9" t="s">
        <v>128</v>
      </c>
      <c r="B125" s="5">
        <v>1953</v>
      </c>
      <c r="C125" s="8">
        <v>1178</v>
      </c>
      <c r="D125" s="6">
        <v>176</v>
      </c>
      <c r="E125" s="8">
        <v>1354</v>
      </c>
      <c r="F125" s="7">
        <v>49505</v>
      </c>
      <c r="G125" s="10">
        <f t="shared" si="1"/>
        <v>2.0844087655904342E-3</v>
      </c>
      <c r="H125" s="58"/>
      <c r="I125" s="58"/>
      <c r="J125" s="63">
        <f>Table2[[#This Row],[Column6]]+Table2[[#This Row],[Column8]]+Table2[[#This Row],[Column9]]</f>
        <v>49505</v>
      </c>
      <c r="K125" s="78">
        <f>Table2[[#This Row],[Column10]]/J$434</f>
        <v>2.0877821621460907E-3</v>
      </c>
      <c r="L125" s="83">
        <f>F$443*Table2[[#This Row],[Column11]]</f>
        <v>560.27722103352494</v>
      </c>
      <c r="M125" s="142">
        <f>ROUND(Table2[[#This Row],[Column12]]+Table2[[#This Row],[Column9]],2)</f>
        <v>560.28</v>
      </c>
      <c r="N125" s="121">
        <f>ROUND(Table2[[#This Row],[Column6]]+Table2[[#This Row],[Column8]]+Table2[[#This Row],[Column13]],2)</f>
        <v>50065.279999999999</v>
      </c>
    </row>
    <row r="126" spans="1:14" ht="15.6" x14ac:dyDescent="0.3">
      <c r="A126" s="9" t="s">
        <v>129</v>
      </c>
      <c r="B126" s="5">
        <v>4843</v>
      </c>
      <c r="C126" s="6">
        <v>121</v>
      </c>
      <c r="D126" s="6">
        <v>14</v>
      </c>
      <c r="E126" s="6">
        <v>135</v>
      </c>
      <c r="F126" s="7">
        <v>3165</v>
      </c>
      <c r="G126" s="10">
        <f t="shared" si="1"/>
        <v>1.3326237234812088E-4</v>
      </c>
      <c r="H126" s="58"/>
      <c r="I126" s="58"/>
      <c r="J126" s="63">
        <f>Table2[[#This Row],[Column6]]+Table2[[#This Row],[Column8]]+Table2[[#This Row],[Column9]]</f>
        <v>3165</v>
      </c>
      <c r="K126" s="78">
        <f>Table2[[#This Row],[Column10]]/J$434</f>
        <v>1.3347804349444253E-4</v>
      </c>
      <c r="L126" s="83">
        <f>F$443*Table2[[#This Row],[Column11]]</f>
        <v>35.820167752168594</v>
      </c>
      <c r="M126" s="142">
        <f>ROUND(Table2[[#This Row],[Column12]]+Table2[[#This Row],[Column9]],2)</f>
        <v>35.82</v>
      </c>
      <c r="N126" s="121">
        <f>ROUND(Table2[[#This Row],[Column6]]+Table2[[#This Row],[Column8]]+Table2[[#This Row],[Column13]],2)</f>
        <v>3200.82</v>
      </c>
    </row>
    <row r="127" spans="1:14" ht="15.6" x14ac:dyDescent="0.3">
      <c r="A127" s="9" t="s">
        <v>130</v>
      </c>
      <c r="B127" s="5">
        <v>2009</v>
      </c>
      <c r="C127" s="8">
        <v>1110</v>
      </c>
      <c r="D127" s="6"/>
      <c r="E127" s="8">
        <v>1110</v>
      </c>
      <c r="F127" s="7">
        <v>55410</v>
      </c>
      <c r="G127" s="10">
        <f t="shared" si="1"/>
        <v>2.3330388789287136E-3</v>
      </c>
      <c r="H127" s="58"/>
      <c r="I127" s="58"/>
      <c r="J127" s="63">
        <f>Table2[[#This Row],[Column6]]+Table2[[#This Row],[Column8]]+Table2[[#This Row],[Column9]]</f>
        <v>55410</v>
      </c>
      <c r="K127" s="78">
        <f>Table2[[#This Row],[Column10]]/J$434</f>
        <v>2.3368146571965437E-3</v>
      </c>
      <c r="L127" s="83">
        <f>F$443*Table2[[#This Row],[Column11]]</f>
        <v>627.10758140526445</v>
      </c>
      <c r="M127" s="142">
        <f>ROUND(Table2[[#This Row],[Column12]]+Table2[[#This Row],[Column9]],2)</f>
        <v>627.11</v>
      </c>
      <c r="N127" s="121">
        <f>ROUND(Table2[[#This Row],[Column6]]+Table2[[#This Row],[Column8]]+Table2[[#This Row],[Column13]],2)</f>
        <v>56037.11</v>
      </c>
    </row>
    <row r="128" spans="1:14" ht="15.6" x14ac:dyDescent="0.3">
      <c r="A128" s="9" t="s">
        <v>131</v>
      </c>
      <c r="B128" s="5">
        <v>2044</v>
      </c>
      <c r="C128" s="6">
        <v>105</v>
      </c>
      <c r="D128" s="6">
        <v>3</v>
      </c>
      <c r="E128" s="6">
        <v>108</v>
      </c>
      <c r="F128" s="7">
        <v>1880</v>
      </c>
      <c r="G128" s="10">
        <f t="shared" si="1"/>
        <v>7.9157428124634215E-5</v>
      </c>
      <c r="H128" s="58"/>
      <c r="I128" s="58"/>
      <c r="J128" s="63">
        <f>Table2[[#This Row],[Column6]]+Table2[[#This Row],[Column8]]+Table2[[#This Row],[Column9]]</f>
        <v>1880</v>
      </c>
      <c r="K128" s="78">
        <f>Table2[[#This Row],[Column10]]/J$434</f>
        <v>7.9285536104123833E-5</v>
      </c>
      <c r="L128" s="83">
        <f>F$443*Table2[[#This Row],[Column11]]</f>
        <v>21.277066468902671</v>
      </c>
      <c r="M128" s="142">
        <f>ROUND(Table2[[#This Row],[Column12]]+Table2[[#This Row],[Column9]],2)</f>
        <v>21.28</v>
      </c>
      <c r="N128" s="121">
        <f>ROUND(Table2[[#This Row],[Column6]]+Table2[[#This Row],[Column8]]+Table2[[#This Row],[Column13]],2)</f>
        <v>1901.28</v>
      </c>
    </row>
    <row r="129" spans="1:14" ht="15.6" x14ac:dyDescent="0.3">
      <c r="A129" s="9" t="s">
        <v>132</v>
      </c>
      <c r="B129" s="5">
        <v>2051</v>
      </c>
      <c r="C129" s="6">
        <v>437</v>
      </c>
      <c r="D129" s="6"/>
      <c r="E129" s="6">
        <v>437</v>
      </c>
      <c r="F129" s="7">
        <v>9850</v>
      </c>
      <c r="G129" s="10">
        <f t="shared" si="1"/>
        <v>4.1473439735513137E-4</v>
      </c>
      <c r="H129" s="58"/>
      <c r="I129" s="58"/>
      <c r="J129" s="63">
        <f>Table2[[#This Row],[Column6]]+Table2[[#This Row],[Column8]]+Table2[[#This Row],[Column9]]</f>
        <v>9850</v>
      </c>
      <c r="K129" s="78">
        <f>Table2[[#This Row],[Column10]]/J$434</f>
        <v>4.1540560139660627E-4</v>
      </c>
      <c r="L129" s="83">
        <f>F$443*Table2[[#This Row],[Column11]]</f>
        <v>111.47824719079325</v>
      </c>
      <c r="M129" s="142">
        <f>ROUND(Table2[[#This Row],[Column12]]+Table2[[#This Row],[Column9]],2)</f>
        <v>111.48</v>
      </c>
      <c r="N129" s="121">
        <f>ROUND(Table2[[#This Row],[Column6]]+Table2[[#This Row],[Column8]]+Table2[[#This Row],[Column13]],2)</f>
        <v>9961.48</v>
      </c>
    </row>
    <row r="130" spans="1:14" ht="15.6" x14ac:dyDescent="0.3">
      <c r="A130" s="9" t="s">
        <v>133</v>
      </c>
      <c r="B130" s="5">
        <v>2058</v>
      </c>
      <c r="C130" s="8">
        <v>3149</v>
      </c>
      <c r="D130" s="6">
        <v>368</v>
      </c>
      <c r="E130" s="8">
        <v>3517</v>
      </c>
      <c r="F130" s="7">
        <v>117685</v>
      </c>
      <c r="G130" s="10">
        <f t="shared" si="1"/>
        <v>4.9551286855572217E-3</v>
      </c>
      <c r="H130" s="58"/>
      <c r="I130" s="58">
        <v>25</v>
      </c>
      <c r="J130" s="63">
        <f>Table2[[#This Row],[Column6]]+Table2[[#This Row],[Column8]]+Table2[[#This Row],[Column9]]</f>
        <v>117710</v>
      </c>
      <c r="K130" s="78">
        <f>Table2[[#This Row],[Column10]]/J$434</f>
        <v>4.9642023695832009E-3</v>
      </c>
      <c r="L130" s="83">
        <f>F$443*Table2[[#This Row],[Column11]]</f>
        <v>1332.1933479013478</v>
      </c>
      <c r="M130" s="142">
        <f>ROUND(Table2[[#This Row],[Column12]]+Table2[[#This Row],[Column9]],2)</f>
        <v>1357.19</v>
      </c>
      <c r="N130" s="121">
        <f>ROUND(Table2[[#This Row],[Column6]]+Table2[[#This Row],[Column8]]+Table2[[#This Row],[Column13]],2)</f>
        <v>119042.19</v>
      </c>
    </row>
    <row r="131" spans="1:14" ht="15.6" x14ac:dyDescent="0.3">
      <c r="A131" s="9" t="s">
        <v>134</v>
      </c>
      <c r="B131" s="5">
        <v>2114</v>
      </c>
      <c r="C131" s="6">
        <v>468</v>
      </c>
      <c r="D131" s="6">
        <v>2</v>
      </c>
      <c r="E131" s="6">
        <v>470</v>
      </c>
      <c r="F131" s="7">
        <v>41480</v>
      </c>
      <c r="G131" s="10">
        <f t="shared" si="1"/>
        <v>1.7465160205371421E-3</v>
      </c>
      <c r="H131" s="58"/>
      <c r="I131" s="58"/>
      <c r="J131" s="63">
        <f>Table2[[#This Row],[Column6]]+Table2[[#This Row],[Column8]]+Table2[[#This Row],[Column9]]</f>
        <v>41480</v>
      </c>
      <c r="K131" s="78">
        <f>Table2[[#This Row],[Column10]]/J$434</f>
        <v>1.7493425731909876E-3</v>
      </c>
      <c r="L131" s="83">
        <f>F$443*Table2[[#This Row],[Column11]]</f>
        <v>469.45357294153342</v>
      </c>
      <c r="M131" s="142">
        <f>ROUND(Table2[[#This Row],[Column12]]+Table2[[#This Row],[Column9]],2)</f>
        <v>469.45</v>
      </c>
      <c r="N131" s="121">
        <f>ROUND(Table2[[#This Row],[Column6]]+Table2[[#This Row],[Column8]]+Table2[[#This Row],[Column13]],2)</f>
        <v>41949.45</v>
      </c>
    </row>
    <row r="132" spans="1:14" ht="15.6" x14ac:dyDescent="0.3">
      <c r="A132" s="9" t="s">
        <v>135</v>
      </c>
      <c r="B132" s="5">
        <v>2128</v>
      </c>
      <c r="C132" s="6">
        <v>562</v>
      </c>
      <c r="D132" s="6"/>
      <c r="E132" s="6">
        <v>562</v>
      </c>
      <c r="F132" s="7">
        <v>21575</v>
      </c>
      <c r="G132" s="10">
        <f t="shared" si="1"/>
        <v>9.084156977600974E-4</v>
      </c>
      <c r="H132" s="58"/>
      <c r="I132" s="58"/>
      <c r="J132" s="63">
        <f>Table2[[#This Row],[Column6]]+Table2[[#This Row],[Column8]]+Table2[[#This Row],[Column9]]</f>
        <v>21575</v>
      </c>
      <c r="K132" s="78">
        <f>Table2[[#This Row],[Column10]]/J$434</f>
        <v>9.0988587310982547E-4</v>
      </c>
      <c r="L132" s="83">
        <f>F$443*Table2[[#This Row],[Column11]]</f>
        <v>244.17697290775277</v>
      </c>
      <c r="M132" s="142">
        <f>ROUND(Table2[[#This Row],[Column12]]+Table2[[#This Row],[Column9]],2)</f>
        <v>244.18</v>
      </c>
      <c r="N132" s="121">
        <f>ROUND(Table2[[#This Row],[Column6]]+Table2[[#This Row],[Column8]]+Table2[[#This Row],[Column13]],2)</f>
        <v>21819.18</v>
      </c>
    </row>
    <row r="133" spans="1:14" ht="15.6" x14ac:dyDescent="0.3">
      <c r="A133" s="9" t="s">
        <v>136</v>
      </c>
      <c r="B133" s="5">
        <v>2135</v>
      </c>
      <c r="C133" s="6">
        <v>421</v>
      </c>
      <c r="D133" s="6">
        <v>53</v>
      </c>
      <c r="E133" s="6">
        <v>474</v>
      </c>
      <c r="F133" s="7">
        <v>51685</v>
      </c>
      <c r="G133" s="10">
        <f t="shared" si="1"/>
        <v>2.1761976982030422E-3</v>
      </c>
      <c r="H133" s="58"/>
      <c r="I133" s="58"/>
      <c r="J133" s="63">
        <f>Table2[[#This Row],[Column6]]+Table2[[#This Row],[Column8]]+Table2[[#This Row],[Column9]]</f>
        <v>51685</v>
      </c>
      <c r="K133" s="78">
        <f>Table2[[#This Row],[Column10]]/J$434</f>
        <v>2.1797196455008725E-3</v>
      </c>
      <c r="L133" s="83">
        <f>F$443*Table2[[#This Row],[Column11]]</f>
        <v>584.94956406661413</v>
      </c>
      <c r="M133" s="142">
        <f>ROUND(Table2[[#This Row],[Column12]]+Table2[[#This Row],[Column9]],2)</f>
        <v>584.95000000000005</v>
      </c>
      <c r="N133" s="121">
        <f>ROUND(Table2[[#This Row],[Column6]]+Table2[[#This Row],[Column8]]+Table2[[#This Row],[Column13]],2)</f>
        <v>52269.95</v>
      </c>
    </row>
    <row r="134" spans="1:14" ht="15.6" x14ac:dyDescent="0.3">
      <c r="A134" s="9" t="s">
        <v>137</v>
      </c>
      <c r="B134" s="5">
        <v>2142</v>
      </c>
      <c r="C134" s="6">
        <v>112</v>
      </c>
      <c r="D134" s="6"/>
      <c r="E134" s="6">
        <v>112</v>
      </c>
      <c r="F134" s="7">
        <v>5460</v>
      </c>
      <c r="G134" s="10">
        <f t="shared" si="1"/>
        <v>2.2989338168111852E-4</v>
      </c>
      <c r="H134" s="58"/>
      <c r="I134" s="58"/>
      <c r="J134" s="63">
        <f>Table2[[#This Row],[Column6]]+Table2[[#This Row],[Column8]]+Table2[[#This Row],[Column9]]</f>
        <v>5460</v>
      </c>
      <c r="K134" s="78">
        <f>Table2[[#This Row],[Column10]]/J$434</f>
        <v>2.3026543996197669E-4</v>
      </c>
      <c r="L134" s="83">
        <f>F$443*Table2[[#This Row],[Column11]]</f>
        <v>61.794033468196062</v>
      </c>
      <c r="M134" s="142">
        <f>ROUND(Table2[[#This Row],[Column12]]+Table2[[#This Row],[Column9]],2)</f>
        <v>61.79</v>
      </c>
      <c r="N134" s="121">
        <f>ROUND(Table2[[#This Row],[Column6]]+Table2[[#This Row],[Column8]]+Table2[[#This Row],[Column13]],2)</f>
        <v>5521.79</v>
      </c>
    </row>
    <row r="135" spans="1:14" ht="15.6" x14ac:dyDescent="0.3">
      <c r="A135" s="9" t="s">
        <v>138</v>
      </c>
      <c r="B135" s="5">
        <v>2184</v>
      </c>
      <c r="C135" s="6">
        <v>995</v>
      </c>
      <c r="D135" s="6"/>
      <c r="E135" s="6">
        <v>995</v>
      </c>
      <c r="F135" s="7">
        <v>24365</v>
      </c>
      <c r="G135" s="10">
        <f t="shared" si="1"/>
        <v>1.0258886894982514E-3</v>
      </c>
      <c r="H135" s="58"/>
      <c r="I135" s="58"/>
      <c r="J135" s="63">
        <f>Table2[[#This Row],[Column6]]+Table2[[#This Row],[Column8]]+Table2[[#This Row],[Column9]]</f>
        <v>24365</v>
      </c>
      <c r="K135" s="78">
        <f>Table2[[#This Row],[Column10]]/J$434</f>
        <v>1.0275489825409454E-3</v>
      </c>
      <c r="L135" s="83">
        <f>F$443*Table2[[#This Row],[Column11]]</f>
        <v>275.75304495468811</v>
      </c>
      <c r="M135" s="142">
        <f>ROUND(Table2[[#This Row],[Column12]]+Table2[[#This Row],[Column9]],2)</f>
        <v>275.75</v>
      </c>
      <c r="N135" s="121">
        <f>ROUND(Table2[[#This Row],[Column6]]+Table2[[#This Row],[Column8]]+Table2[[#This Row],[Column13]],2)</f>
        <v>24640.75</v>
      </c>
    </row>
    <row r="136" spans="1:14" ht="15.6" x14ac:dyDescent="0.3">
      <c r="A136" s="9" t="s">
        <v>139</v>
      </c>
      <c r="B136" s="5">
        <v>2198</v>
      </c>
      <c r="C136" s="6">
        <v>542</v>
      </c>
      <c r="D136" s="6"/>
      <c r="E136" s="6">
        <v>542</v>
      </c>
      <c r="F136" s="7">
        <v>26560</v>
      </c>
      <c r="G136" s="10">
        <f t="shared" ref="G136:G199" si="2">F136/F$434</f>
        <v>1.1183091973352578E-3</v>
      </c>
      <c r="H136" s="58"/>
      <c r="I136" s="58"/>
      <c r="J136" s="63">
        <f>Table2[[#This Row],[Column6]]+Table2[[#This Row],[Column8]]+Table2[[#This Row],[Column9]]</f>
        <v>26560</v>
      </c>
      <c r="K136" s="78">
        <f>Table2[[#This Row],[Column10]]/J$434</f>
        <v>1.1201190632582601E-3</v>
      </c>
      <c r="L136" s="83">
        <f>F$443*Table2[[#This Row],[Column11]]</f>
        <v>300.5951518159867</v>
      </c>
      <c r="M136" s="142">
        <f>ROUND(Table2[[#This Row],[Column12]]+Table2[[#This Row],[Column9]],2)</f>
        <v>300.60000000000002</v>
      </c>
      <c r="N136" s="121">
        <f>ROUND(Table2[[#This Row],[Column6]]+Table2[[#This Row],[Column8]]+Table2[[#This Row],[Column13]],2)</f>
        <v>26860.6</v>
      </c>
    </row>
    <row r="137" spans="1:14" ht="15.6" x14ac:dyDescent="0.3">
      <c r="A137" s="9" t="s">
        <v>140</v>
      </c>
      <c r="B137" s="5">
        <v>2212</v>
      </c>
      <c r="C137" s="6">
        <v>81</v>
      </c>
      <c r="D137" s="6"/>
      <c r="E137" s="6">
        <v>81</v>
      </c>
      <c r="F137" s="7">
        <v>6040</v>
      </c>
      <c r="G137" s="10">
        <f t="shared" si="2"/>
        <v>2.5431429035786737E-4</v>
      </c>
      <c r="H137" s="58"/>
      <c r="I137" s="58"/>
      <c r="J137" s="63">
        <f>Table2[[#This Row],[Column6]]+Table2[[#This Row],[Column8]]+Table2[[#This Row],[Column9]]</f>
        <v>6040</v>
      </c>
      <c r="K137" s="78">
        <f>Table2[[#This Row],[Column10]]/J$434</f>
        <v>2.5472587131324895E-4</v>
      </c>
      <c r="L137" s="83">
        <f>F$443*Table2[[#This Row],[Column11]]</f>
        <v>68.358234825623484</v>
      </c>
      <c r="M137" s="142">
        <f>ROUND(Table2[[#This Row],[Column12]]+Table2[[#This Row],[Column9]],2)</f>
        <v>68.36</v>
      </c>
      <c r="N137" s="121">
        <f>ROUND(Table2[[#This Row],[Column6]]+Table2[[#This Row],[Column8]]+Table2[[#This Row],[Column13]],2)</f>
        <v>6108.36</v>
      </c>
    </row>
    <row r="138" spans="1:14" ht="15.6" x14ac:dyDescent="0.3">
      <c r="A138" s="9" t="s">
        <v>141</v>
      </c>
      <c r="B138" s="5">
        <v>2217</v>
      </c>
      <c r="C138" s="6">
        <v>843</v>
      </c>
      <c r="D138" s="6">
        <v>80</v>
      </c>
      <c r="E138" s="6">
        <v>923</v>
      </c>
      <c r="F138" s="7">
        <v>24865</v>
      </c>
      <c r="G138" s="10">
        <f t="shared" si="2"/>
        <v>1.0469411969782072E-3</v>
      </c>
      <c r="H138" s="58"/>
      <c r="I138" s="58"/>
      <c r="J138" s="63">
        <f>Table2[[#This Row],[Column6]]+Table2[[#This Row],[Column8]]+Table2[[#This Row],[Column9]]</f>
        <v>24865</v>
      </c>
      <c r="K138" s="78">
        <f>Table2[[#This Row],[Column10]]/J$434</f>
        <v>1.0486355612920422E-3</v>
      </c>
      <c r="L138" s="83">
        <f>F$443*Table2[[#This Row],[Column11]]</f>
        <v>281.41183922833244</v>
      </c>
      <c r="M138" s="142">
        <f>ROUND(Table2[[#This Row],[Column12]]+Table2[[#This Row],[Column9]],2)</f>
        <v>281.41000000000003</v>
      </c>
      <c r="N138" s="121">
        <f>ROUND(Table2[[#This Row],[Column6]]+Table2[[#This Row],[Column8]]+Table2[[#This Row],[Column13]],2)</f>
        <v>25146.41</v>
      </c>
    </row>
    <row r="139" spans="1:14" ht="15.6" x14ac:dyDescent="0.3">
      <c r="A139" s="9" t="s">
        <v>142</v>
      </c>
      <c r="B139" s="5">
        <v>2226</v>
      </c>
      <c r="C139" s="6">
        <v>173</v>
      </c>
      <c r="D139" s="6"/>
      <c r="E139" s="6">
        <v>173</v>
      </c>
      <c r="F139" s="7">
        <v>5530</v>
      </c>
      <c r="G139" s="10">
        <f t="shared" si="2"/>
        <v>2.3284073272831235E-4</v>
      </c>
      <c r="H139" s="58"/>
      <c r="I139" s="58"/>
      <c r="J139" s="63">
        <f>Table2[[#This Row],[Column6]]+Table2[[#This Row],[Column8]]+Table2[[#This Row],[Column9]]</f>
        <v>5530</v>
      </c>
      <c r="K139" s="78">
        <f>Table2[[#This Row],[Column10]]/J$434</f>
        <v>2.3321756098713023E-4</v>
      </c>
      <c r="L139" s="83">
        <f>F$443*Table2[[#This Row],[Column11]]</f>
        <v>62.586264666506267</v>
      </c>
      <c r="M139" s="142">
        <f>ROUND(Table2[[#This Row],[Column12]]+Table2[[#This Row],[Column9]],2)</f>
        <v>62.59</v>
      </c>
      <c r="N139" s="121">
        <f>ROUND(Table2[[#This Row],[Column6]]+Table2[[#This Row],[Column8]]+Table2[[#This Row],[Column13]],2)</f>
        <v>5592.59</v>
      </c>
    </row>
    <row r="140" spans="1:14" ht="15.6" x14ac:dyDescent="0.3">
      <c r="A140" s="9" t="s">
        <v>143</v>
      </c>
      <c r="B140" s="5">
        <v>2233</v>
      </c>
      <c r="C140" s="6">
        <v>806</v>
      </c>
      <c r="D140" s="6"/>
      <c r="E140" s="6">
        <v>806</v>
      </c>
      <c r="F140" s="7">
        <v>49630</v>
      </c>
      <c r="G140" s="10">
        <f t="shared" si="2"/>
        <v>2.0896718924604232E-3</v>
      </c>
      <c r="H140" s="58"/>
      <c r="I140" s="58"/>
      <c r="J140" s="63">
        <f>Table2[[#This Row],[Column6]]+Table2[[#This Row],[Column8]]+Table2[[#This Row],[Column9]]</f>
        <v>49630</v>
      </c>
      <c r="K140" s="78">
        <f>Table2[[#This Row],[Column10]]/J$434</f>
        <v>2.093053806833865E-3</v>
      </c>
      <c r="L140" s="83">
        <f>F$443*Table2[[#This Row],[Column11]]</f>
        <v>561.69191960193598</v>
      </c>
      <c r="M140" s="142">
        <f>ROUND(Table2[[#This Row],[Column12]]+Table2[[#This Row],[Column9]],2)</f>
        <v>561.69000000000005</v>
      </c>
      <c r="N140" s="121">
        <f>ROUND(Table2[[#This Row],[Column6]]+Table2[[#This Row],[Column8]]+Table2[[#This Row],[Column13]],2)</f>
        <v>50191.69</v>
      </c>
    </row>
    <row r="141" spans="1:14" ht="15.6" x14ac:dyDescent="0.3">
      <c r="A141" s="9" t="s">
        <v>144</v>
      </c>
      <c r="B141" s="5">
        <v>2289</v>
      </c>
      <c r="C141" s="8">
        <v>7468</v>
      </c>
      <c r="D141" s="6">
        <v>925</v>
      </c>
      <c r="E141" s="8">
        <v>8393</v>
      </c>
      <c r="F141" s="7">
        <v>272250</v>
      </c>
      <c r="G141" s="10">
        <f t="shared" si="2"/>
        <v>1.1463090322835991E-2</v>
      </c>
      <c r="H141" s="58"/>
      <c r="I141" s="58"/>
      <c r="J141" s="63">
        <f>Table2[[#This Row],[Column6]]+Table2[[#This Row],[Column8]]+Table2[[#This Row],[Column9]]</f>
        <v>272250</v>
      </c>
      <c r="K141" s="78">
        <f>Table2[[#This Row],[Column10]]/J$434</f>
        <v>1.1481642129972189E-2</v>
      </c>
      <c r="L141" s="83">
        <f>F$443*Table2[[#This Row],[Column11]]</f>
        <v>3081.2134819993366</v>
      </c>
      <c r="M141" s="142">
        <f>ROUND(Table2[[#This Row],[Column12]]+Table2[[#This Row],[Column9]],2)</f>
        <v>3081.21</v>
      </c>
      <c r="N141" s="121">
        <f>ROUND(Table2[[#This Row],[Column6]]+Table2[[#This Row],[Column8]]+Table2[[#This Row],[Column13]],2)</f>
        <v>275331.21000000002</v>
      </c>
    </row>
    <row r="142" spans="1:14" ht="15.6" x14ac:dyDescent="0.3">
      <c r="A142" s="9" t="s">
        <v>145</v>
      </c>
      <c r="B142" s="5">
        <v>2310</v>
      </c>
      <c r="C142" s="6">
        <v>76</v>
      </c>
      <c r="D142" s="6">
        <v>7</v>
      </c>
      <c r="E142" s="6">
        <v>83</v>
      </c>
      <c r="F142" s="7">
        <v>3265</v>
      </c>
      <c r="G142" s="10">
        <f t="shared" si="2"/>
        <v>1.3747287384411209E-4</v>
      </c>
      <c r="H142" s="58"/>
      <c r="I142" s="58"/>
      <c r="J142" s="63">
        <f>Table2[[#This Row],[Column6]]+Table2[[#This Row],[Column8]]+Table2[[#This Row],[Column9]]</f>
        <v>3265</v>
      </c>
      <c r="K142" s="78">
        <f>Table2[[#This Row],[Column10]]/J$434</f>
        <v>1.3769535924466189E-4</v>
      </c>
      <c r="L142" s="83">
        <f>F$443*Table2[[#This Row],[Column11]]</f>
        <v>36.951926606897466</v>
      </c>
      <c r="M142" s="142">
        <f>ROUND(Table2[[#This Row],[Column12]]+Table2[[#This Row],[Column9]],2)</f>
        <v>36.950000000000003</v>
      </c>
      <c r="N142" s="121">
        <f>ROUND(Table2[[#This Row],[Column6]]+Table2[[#This Row],[Column8]]+Table2[[#This Row],[Column13]],2)</f>
        <v>3301.95</v>
      </c>
    </row>
    <row r="143" spans="1:14" ht="15.6" x14ac:dyDescent="0.3">
      <c r="A143" s="9" t="s">
        <v>146</v>
      </c>
      <c r="B143" s="5">
        <v>2296</v>
      </c>
      <c r="C143" s="6">
        <v>662</v>
      </c>
      <c r="D143" s="6">
        <v>38</v>
      </c>
      <c r="E143" s="6">
        <v>700</v>
      </c>
      <c r="F143" s="7">
        <v>14280</v>
      </c>
      <c r="G143" s="10">
        <f t="shared" si="2"/>
        <v>6.0125961362754075E-4</v>
      </c>
      <c r="H143" s="58"/>
      <c r="I143" s="58"/>
      <c r="J143" s="63">
        <f>Table2[[#This Row],[Column6]]+Table2[[#This Row],[Column8]]+Table2[[#This Row],[Column9]]</f>
        <v>14280</v>
      </c>
      <c r="K143" s="78">
        <f>Table2[[#This Row],[Column10]]/J$434</f>
        <v>6.0223268913132358E-4</v>
      </c>
      <c r="L143" s="83">
        <f>F$443*Table2[[#This Row],[Column11]]</f>
        <v>161.61516445528198</v>
      </c>
      <c r="M143" s="142">
        <f>ROUND(Table2[[#This Row],[Column12]]+Table2[[#This Row],[Column9]],2)</f>
        <v>161.62</v>
      </c>
      <c r="N143" s="121">
        <f>ROUND(Table2[[#This Row],[Column6]]+Table2[[#This Row],[Column8]]+Table2[[#This Row],[Column13]],2)</f>
        <v>14441.62</v>
      </c>
    </row>
    <row r="144" spans="1:14" ht="15.6" x14ac:dyDescent="0.3">
      <c r="A144" s="9" t="s">
        <v>147</v>
      </c>
      <c r="B144" s="5">
        <v>2303</v>
      </c>
      <c r="C144" s="8">
        <v>1757</v>
      </c>
      <c r="D144" s="6"/>
      <c r="E144" s="8">
        <v>1757</v>
      </c>
      <c r="F144" s="7">
        <v>37635</v>
      </c>
      <c r="G144" s="10">
        <f t="shared" si="2"/>
        <v>1.5846222380162811E-3</v>
      </c>
      <c r="H144" s="58"/>
      <c r="I144" s="58"/>
      <c r="J144" s="63">
        <f>Table2[[#This Row],[Column6]]+Table2[[#This Row],[Column8]]+Table2[[#This Row],[Column9]]</f>
        <v>37635</v>
      </c>
      <c r="K144" s="78">
        <f>Table2[[#This Row],[Column10]]/J$434</f>
        <v>1.5871867825950536E-3</v>
      </c>
      <c r="L144" s="83">
        <f>F$443*Table2[[#This Row],[Column11]]</f>
        <v>425.9374449772086</v>
      </c>
      <c r="M144" s="142">
        <f>ROUND(Table2[[#This Row],[Column12]]+Table2[[#This Row],[Column9]],2)</f>
        <v>425.94</v>
      </c>
      <c r="N144" s="121">
        <f>ROUND(Table2[[#This Row],[Column6]]+Table2[[#This Row],[Column8]]+Table2[[#This Row],[Column13]],2)</f>
        <v>38060.94</v>
      </c>
    </row>
    <row r="145" spans="1:14" ht="15.6" x14ac:dyDescent="0.3">
      <c r="A145" s="9" t="s">
        <v>148</v>
      </c>
      <c r="B145" s="5">
        <v>2394</v>
      </c>
      <c r="C145" s="6">
        <v>303</v>
      </c>
      <c r="D145" s="6">
        <v>24</v>
      </c>
      <c r="E145" s="6">
        <v>327</v>
      </c>
      <c r="F145" s="7">
        <v>15075</v>
      </c>
      <c r="G145" s="10">
        <f t="shared" si="2"/>
        <v>6.3473310052067063E-4</v>
      </c>
      <c r="H145" s="58"/>
      <c r="I145" s="58"/>
      <c r="J145" s="63">
        <f>Table2[[#This Row],[Column6]]+Table2[[#This Row],[Column8]]+Table2[[#This Row],[Column9]]</f>
        <v>15075</v>
      </c>
      <c r="K145" s="78">
        <f>Table2[[#This Row],[Column10]]/J$434</f>
        <v>6.3576034934556753E-4</v>
      </c>
      <c r="L145" s="83">
        <f>F$443*Table2[[#This Row],[Column11]]</f>
        <v>170.61264735037651</v>
      </c>
      <c r="M145" s="142">
        <f>ROUND(Table2[[#This Row],[Column12]]+Table2[[#This Row],[Column9]],2)</f>
        <v>170.61</v>
      </c>
      <c r="N145" s="121">
        <f>ROUND(Table2[[#This Row],[Column6]]+Table2[[#This Row],[Column8]]+Table2[[#This Row],[Column13]],2)</f>
        <v>15245.61</v>
      </c>
    </row>
    <row r="146" spans="1:14" ht="15.6" x14ac:dyDescent="0.3">
      <c r="A146" s="9" t="s">
        <v>149</v>
      </c>
      <c r="B146" s="5">
        <v>2415</v>
      </c>
      <c r="C146" s="6">
        <v>151</v>
      </c>
      <c r="D146" s="6"/>
      <c r="E146" s="6">
        <v>151</v>
      </c>
      <c r="F146" s="7">
        <v>4675</v>
      </c>
      <c r="G146" s="10">
        <f t="shared" si="2"/>
        <v>1.9684094493758772E-4</v>
      </c>
      <c r="H146" s="58"/>
      <c r="I146" s="58"/>
      <c r="J146" s="63">
        <f>Table2[[#This Row],[Column6]]+Table2[[#This Row],[Column8]]+Table2[[#This Row],[Column9]]</f>
        <v>4675</v>
      </c>
      <c r="K146" s="78">
        <f>Table2[[#This Row],[Column10]]/J$434</f>
        <v>1.9715951132275475E-4</v>
      </c>
      <c r="L146" s="83">
        <f>F$443*Table2[[#This Row],[Column11]]</f>
        <v>52.909726458574468</v>
      </c>
      <c r="M146" s="142">
        <f>ROUND(Table2[[#This Row],[Column12]]+Table2[[#This Row],[Column9]],2)</f>
        <v>52.91</v>
      </c>
      <c r="N146" s="121">
        <f>ROUND(Table2[[#This Row],[Column6]]+Table2[[#This Row],[Column8]]+Table2[[#This Row],[Column13]],2)</f>
        <v>4727.91</v>
      </c>
    </row>
    <row r="147" spans="1:14" ht="15.6" x14ac:dyDescent="0.3">
      <c r="A147" s="9" t="s">
        <v>150</v>
      </c>
      <c r="B147" s="5">
        <v>2420</v>
      </c>
      <c r="C147" s="8">
        <v>4720</v>
      </c>
      <c r="D147" s="6">
        <v>93</v>
      </c>
      <c r="E147" s="8">
        <v>4813</v>
      </c>
      <c r="F147" s="7">
        <v>124060</v>
      </c>
      <c r="G147" s="10">
        <f t="shared" si="2"/>
        <v>5.2235481559266602E-3</v>
      </c>
      <c r="H147" s="58"/>
      <c r="I147" s="58"/>
      <c r="J147" s="63">
        <f>Table2[[#This Row],[Column6]]+Table2[[#This Row],[Column8]]+Table2[[#This Row],[Column9]]</f>
        <v>124060</v>
      </c>
      <c r="K147" s="78">
        <f>Table2[[#This Row],[Column10]]/J$434</f>
        <v>5.2320019197221292E-3</v>
      </c>
      <c r="L147" s="83">
        <f>F$443*Table2[[#This Row],[Column11]]</f>
        <v>1404.0600351766307</v>
      </c>
      <c r="M147" s="142">
        <f>ROUND(Table2[[#This Row],[Column12]]+Table2[[#This Row],[Column9]],2)</f>
        <v>1404.06</v>
      </c>
      <c r="N147" s="121">
        <f>ROUND(Table2[[#This Row],[Column6]]+Table2[[#This Row],[Column8]]+Table2[[#This Row],[Column13]],2)</f>
        <v>125464.06</v>
      </c>
    </row>
    <row r="148" spans="1:14" ht="15.6" x14ac:dyDescent="0.3">
      <c r="A148" s="9" t="s">
        <v>151</v>
      </c>
      <c r="B148" s="5">
        <v>2443</v>
      </c>
      <c r="C148" s="6">
        <v>605</v>
      </c>
      <c r="D148" s="6">
        <v>50</v>
      </c>
      <c r="E148" s="6">
        <v>655</v>
      </c>
      <c r="F148" s="7">
        <v>19570</v>
      </c>
      <c r="G148" s="10">
        <f t="shared" si="2"/>
        <v>8.2399514276547425E-4</v>
      </c>
      <c r="H148" s="58"/>
      <c r="I148" s="58"/>
      <c r="J148" s="63">
        <f>Table2[[#This Row],[Column6]]+Table2[[#This Row],[Column8]]+Table2[[#This Row],[Column9]]</f>
        <v>19570</v>
      </c>
      <c r="K148" s="78">
        <f>Table2[[#This Row],[Column10]]/J$434</f>
        <v>8.2532869231792744E-4</v>
      </c>
      <c r="L148" s="83">
        <f>F$443*Table2[[#This Row],[Column11]]</f>
        <v>221.48520787043901</v>
      </c>
      <c r="M148" s="142">
        <f>ROUND(Table2[[#This Row],[Column12]]+Table2[[#This Row],[Column9]],2)</f>
        <v>221.49</v>
      </c>
      <c r="N148" s="121">
        <f>ROUND(Table2[[#This Row],[Column6]]+Table2[[#This Row],[Column8]]+Table2[[#This Row],[Column13]],2)</f>
        <v>19791.490000000002</v>
      </c>
    </row>
    <row r="149" spans="1:14" ht="15.6" x14ac:dyDescent="0.3">
      <c r="A149" s="9" t="s">
        <v>152</v>
      </c>
      <c r="B149" s="5">
        <v>2436</v>
      </c>
      <c r="C149" s="6">
        <v>679</v>
      </c>
      <c r="D149" s="6">
        <v>6</v>
      </c>
      <c r="E149" s="6">
        <v>685</v>
      </c>
      <c r="F149" s="7">
        <v>74935</v>
      </c>
      <c r="G149" s="10">
        <f t="shared" si="2"/>
        <v>3.155139296020992E-3</v>
      </c>
      <c r="H149" s="58"/>
      <c r="I149" s="58"/>
      <c r="J149" s="63">
        <f>Table2[[#This Row],[Column6]]+Table2[[#This Row],[Column8]]+Table2[[#This Row],[Column9]]</f>
        <v>74935</v>
      </c>
      <c r="K149" s="78">
        <f>Table2[[#This Row],[Column10]]/J$434</f>
        <v>3.1602455574268724E-3</v>
      </c>
      <c r="L149" s="83">
        <f>F$443*Table2[[#This Row],[Column11]]</f>
        <v>848.0834977910755</v>
      </c>
      <c r="M149" s="142">
        <f>ROUND(Table2[[#This Row],[Column12]]+Table2[[#This Row],[Column9]],2)</f>
        <v>848.08</v>
      </c>
      <c r="N149" s="121">
        <f>ROUND(Table2[[#This Row],[Column6]]+Table2[[#This Row],[Column8]]+Table2[[#This Row],[Column13]],2)</f>
        <v>75783.08</v>
      </c>
    </row>
    <row r="150" spans="1:14" ht="15.6" x14ac:dyDescent="0.3">
      <c r="A150" s="9" t="s">
        <v>153</v>
      </c>
      <c r="B150" s="5">
        <v>2460</v>
      </c>
      <c r="C150" s="6">
        <v>557</v>
      </c>
      <c r="D150" s="6">
        <v>120</v>
      </c>
      <c r="E150" s="6">
        <v>677</v>
      </c>
      <c r="F150" s="7">
        <v>18050</v>
      </c>
      <c r="G150" s="10">
        <f t="shared" si="2"/>
        <v>7.5999552002640829E-4</v>
      </c>
      <c r="H150" s="58"/>
      <c r="I150" s="58"/>
      <c r="J150" s="63">
        <f>Table2[[#This Row],[Column6]]+Table2[[#This Row],[Column8]]+Table2[[#This Row],[Column9]]</f>
        <v>18050</v>
      </c>
      <c r="K150" s="78">
        <f>Table2[[#This Row],[Column10]]/J$434</f>
        <v>7.6122549291459329E-4</v>
      </c>
      <c r="L150" s="83">
        <f>F$443*Table2[[#This Row],[Column11]]</f>
        <v>204.28247327856025</v>
      </c>
      <c r="M150" s="142">
        <f>ROUND(Table2[[#This Row],[Column12]]+Table2[[#This Row],[Column9]],2)</f>
        <v>204.28</v>
      </c>
      <c r="N150" s="121">
        <f>ROUND(Table2[[#This Row],[Column6]]+Table2[[#This Row],[Column8]]+Table2[[#This Row],[Column13]],2)</f>
        <v>18254.28</v>
      </c>
    </row>
    <row r="151" spans="1:14" ht="15.6" x14ac:dyDescent="0.3">
      <c r="A151" s="9" t="s">
        <v>154</v>
      </c>
      <c r="B151" s="5">
        <v>2478</v>
      </c>
      <c r="C151" s="6">
        <v>964</v>
      </c>
      <c r="D151" s="6"/>
      <c r="E151" s="6">
        <v>964</v>
      </c>
      <c r="F151" s="7">
        <v>155050</v>
      </c>
      <c r="G151" s="10">
        <f t="shared" si="2"/>
        <v>6.5283825695343269E-3</v>
      </c>
      <c r="H151" s="58"/>
      <c r="I151" s="58"/>
      <c r="J151" s="63">
        <f>Table2[[#This Row],[Column6]]+Table2[[#This Row],[Column8]]+Table2[[#This Row],[Column9]]</f>
        <v>155050</v>
      </c>
      <c r="K151" s="78">
        <f>Table2[[#This Row],[Column10]]/J$434</f>
        <v>6.5389480707151067E-3</v>
      </c>
      <c r="L151" s="83">
        <f>F$443*Table2[[#This Row],[Column11]]</f>
        <v>1754.7921042571061</v>
      </c>
      <c r="M151" s="142">
        <f>ROUND(Table2[[#This Row],[Column12]]+Table2[[#This Row],[Column9]],2)</f>
        <v>1754.79</v>
      </c>
      <c r="N151" s="121">
        <f>ROUND(Table2[[#This Row],[Column6]]+Table2[[#This Row],[Column8]]+Table2[[#This Row],[Column13]],2)</f>
        <v>156804.79</v>
      </c>
    </row>
    <row r="152" spans="1:14" ht="15.6" x14ac:dyDescent="0.3">
      <c r="A152" s="9" t="s">
        <v>155</v>
      </c>
      <c r="B152" s="5">
        <v>2525</v>
      </c>
      <c r="C152" s="6">
        <v>227</v>
      </c>
      <c r="D152" s="6"/>
      <c r="E152" s="6">
        <v>227</v>
      </c>
      <c r="F152" s="7">
        <v>11680</v>
      </c>
      <c r="G152" s="10">
        <f t="shared" si="2"/>
        <v>4.9178657473177001E-4</v>
      </c>
      <c r="H152" s="58"/>
      <c r="I152" s="58"/>
      <c r="J152" s="63">
        <f>Table2[[#This Row],[Column6]]+Table2[[#This Row],[Column8]]+Table2[[#This Row],[Column9]]</f>
        <v>11680</v>
      </c>
      <c r="K152" s="78">
        <f>Table2[[#This Row],[Column10]]/J$434</f>
        <v>4.9258247962562045E-4</v>
      </c>
      <c r="L152" s="83">
        <f>F$443*Table2[[#This Row],[Column11]]</f>
        <v>132.18943423233151</v>
      </c>
      <c r="M152" s="142">
        <f>ROUND(Table2[[#This Row],[Column12]]+Table2[[#This Row],[Column9]],2)</f>
        <v>132.19</v>
      </c>
      <c r="N152" s="121">
        <f>ROUND(Table2[[#This Row],[Column6]]+Table2[[#This Row],[Column8]]+Table2[[#This Row],[Column13]],2)</f>
        <v>11812.19</v>
      </c>
    </row>
    <row r="153" spans="1:14" ht="15.6" x14ac:dyDescent="0.3">
      <c r="A153" s="9" t="s">
        <v>156</v>
      </c>
      <c r="B153" s="5">
        <v>2527</v>
      </c>
      <c r="C153" s="6">
        <v>78</v>
      </c>
      <c r="D153" s="6"/>
      <c r="E153" s="6">
        <v>78</v>
      </c>
      <c r="F153" s="7">
        <v>3880</v>
      </c>
      <c r="G153" s="10">
        <f t="shared" si="2"/>
        <v>1.6336745804445784E-4</v>
      </c>
      <c r="H153" s="58"/>
      <c r="I153" s="58"/>
      <c r="J153" s="63">
        <f>Table2[[#This Row],[Column6]]+Table2[[#This Row],[Column8]]+Table2[[#This Row],[Column9]]</f>
        <v>3880</v>
      </c>
      <c r="K153" s="78">
        <f>Table2[[#This Row],[Column10]]/J$434</f>
        <v>1.6363185110851089E-4</v>
      </c>
      <c r="L153" s="83">
        <f>F$443*Table2[[#This Row],[Column11]]</f>
        <v>43.912243563479983</v>
      </c>
      <c r="M153" s="142">
        <f>ROUND(Table2[[#This Row],[Column12]]+Table2[[#This Row],[Column9]],2)</f>
        <v>43.91</v>
      </c>
      <c r="N153" s="121">
        <f>ROUND(Table2[[#This Row],[Column6]]+Table2[[#This Row],[Column8]]+Table2[[#This Row],[Column13]],2)</f>
        <v>3923.91</v>
      </c>
    </row>
    <row r="154" spans="1:14" ht="15.6" x14ac:dyDescent="0.3">
      <c r="A154" s="9" t="s">
        <v>157</v>
      </c>
      <c r="B154" s="5">
        <v>2534</v>
      </c>
      <c r="C154" s="6">
        <v>191</v>
      </c>
      <c r="D154" s="6">
        <v>33</v>
      </c>
      <c r="E154" s="6">
        <v>224</v>
      </c>
      <c r="F154" s="7">
        <v>7675</v>
      </c>
      <c r="G154" s="10">
        <f t="shared" si="2"/>
        <v>3.231559898173232E-4</v>
      </c>
      <c r="H154" s="58"/>
      <c r="I154" s="58"/>
      <c r="J154" s="63">
        <f>Table2[[#This Row],[Column6]]+Table2[[#This Row],[Column8]]+Table2[[#This Row],[Column9]]</f>
        <v>7675</v>
      </c>
      <c r="K154" s="78">
        <f>Table2[[#This Row],[Column10]]/J$434</f>
        <v>3.2367898382933537E-4</v>
      </c>
      <c r="L154" s="83">
        <f>F$443*Table2[[#This Row],[Column11]]</f>
        <v>86.862492100440434</v>
      </c>
      <c r="M154" s="142">
        <f>ROUND(Table2[[#This Row],[Column12]]+Table2[[#This Row],[Column9]],2)</f>
        <v>86.86</v>
      </c>
      <c r="N154" s="121">
        <f>ROUND(Table2[[#This Row],[Column6]]+Table2[[#This Row],[Column8]]+Table2[[#This Row],[Column13]],2)</f>
        <v>7761.86</v>
      </c>
    </row>
    <row r="155" spans="1:14" ht="15.6" x14ac:dyDescent="0.3">
      <c r="A155" s="9" t="s">
        <v>158</v>
      </c>
      <c r="B155" s="5">
        <v>2541</v>
      </c>
      <c r="C155" s="6">
        <v>213</v>
      </c>
      <c r="D155" s="6">
        <v>5</v>
      </c>
      <c r="E155" s="6">
        <v>218</v>
      </c>
      <c r="F155" s="7">
        <v>21955</v>
      </c>
      <c r="G155" s="10">
        <f t="shared" si="2"/>
        <v>9.2441560344486389E-4</v>
      </c>
      <c r="H155" s="58"/>
      <c r="I155" s="58"/>
      <c r="J155" s="63">
        <f>Table2[[#This Row],[Column6]]+Table2[[#This Row],[Column8]]+Table2[[#This Row],[Column9]]</f>
        <v>21955</v>
      </c>
      <c r="K155" s="78">
        <f>Table2[[#This Row],[Column10]]/J$434</f>
        <v>9.2591167296065895E-4</v>
      </c>
      <c r="L155" s="83">
        <f>F$443*Table2[[#This Row],[Column11]]</f>
        <v>248.47765655572243</v>
      </c>
      <c r="M155" s="142">
        <f>ROUND(Table2[[#This Row],[Column12]]+Table2[[#This Row],[Column9]],2)</f>
        <v>248.48</v>
      </c>
      <c r="N155" s="121">
        <f>ROUND(Table2[[#This Row],[Column6]]+Table2[[#This Row],[Column8]]+Table2[[#This Row],[Column13]],2)</f>
        <v>22203.48</v>
      </c>
    </row>
    <row r="156" spans="1:14" ht="15.6" x14ac:dyDescent="0.3">
      <c r="A156" s="9" t="s">
        <v>159</v>
      </c>
      <c r="B156" s="5">
        <v>2562</v>
      </c>
      <c r="C156" s="8">
        <v>3454</v>
      </c>
      <c r="D156" s="6">
        <v>62</v>
      </c>
      <c r="E156" s="8">
        <v>3516</v>
      </c>
      <c r="F156" s="7">
        <v>93010</v>
      </c>
      <c r="G156" s="10">
        <f t="shared" si="2"/>
        <v>3.9161874414213984E-3</v>
      </c>
      <c r="H156" s="58"/>
      <c r="I156" s="58"/>
      <c r="J156" s="63">
        <f>Table2[[#This Row],[Column6]]+Table2[[#This Row],[Column8]]+Table2[[#This Row],[Column9]]</f>
        <v>93010</v>
      </c>
      <c r="K156" s="78">
        <f>Table2[[#This Row],[Column10]]/J$434</f>
        <v>3.9225253792790201E-3</v>
      </c>
      <c r="L156" s="83">
        <f>F$443*Table2[[#This Row],[Column11]]</f>
        <v>1052.6489107833179</v>
      </c>
      <c r="M156" s="142">
        <f>ROUND(Table2[[#This Row],[Column12]]+Table2[[#This Row],[Column9]],2)</f>
        <v>1052.6500000000001</v>
      </c>
      <c r="N156" s="121">
        <f>ROUND(Table2[[#This Row],[Column6]]+Table2[[#This Row],[Column8]]+Table2[[#This Row],[Column13]],2)</f>
        <v>94062.65</v>
      </c>
    </row>
    <row r="157" spans="1:14" ht="15.6" x14ac:dyDescent="0.3">
      <c r="A157" s="9" t="s">
        <v>160</v>
      </c>
      <c r="B157" s="5">
        <v>2576</v>
      </c>
      <c r="C157" s="6">
        <v>209</v>
      </c>
      <c r="D157" s="6">
        <v>14</v>
      </c>
      <c r="E157" s="6">
        <v>223</v>
      </c>
      <c r="F157" s="7">
        <v>10755</v>
      </c>
      <c r="G157" s="10">
        <f t="shared" si="2"/>
        <v>4.5283943589385158E-4</v>
      </c>
      <c r="H157" s="58"/>
      <c r="I157" s="58"/>
      <c r="J157" s="63">
        <f>Table2[[#This Row],[Column6]]+Table2[[#This Row],[Column8]]+Table2[[#This Row],[Column9]]</f>
        <v>10755</v>
      </c>
      <c r="K157" s="78">
        <f>Table2[[#This Row],[Column10]]/J$434</f>
        <v>4.535723089360914E-4</v>
      </c>
      <c r="L157" s="83">
        <f>F$443*Table2[[#This Row],[Column11]]</f>
        <v>121.72066482608949</v>
      </c>
      <c r="M157" s="142">
        <f>ROUND(Table2[[#This Row],[Column12]]+Table2[[#This Row],[Column9]],2)</f>
        <v>121.72</v>
      </c>
      <c r="N157" s="121">
        <f>ROUND(Table2[[#This Row],[Column6]]+Table2[[#This Row],[Column8]]+Table2[[#This Row],[Column13]],2)</f>
        <v>10876.72</v>
      </c>
    </row>
    <row r="158" spans="1:14" ht="15.6" x14ac:dyDescent="0.3">
      <c r="A158" s="9" t="s">
        <v>161</v>
      </c>
      <c r="B158" s="5">
        <v>2583</v>
      </c>
      <c r="C158" s="8">
        <v>2914</v>
      </c>
      <c r="D158" s="6">
        <v>262</v>
      </c>
      <c r="E158" s="8">
        <v>3176</v>
      </c>
      <c r="F158" s="7">
        <v>131965</v>
      </c>
      <c r="G158" s="10">
        <f t="shared" si="2"/>
        <v>5.5563882991847627E-3</v>
      </c>
      <c r="H158" s="58"/>
      <c r="I158" s="58"/>
      <c r="J158" s="63">
        <f>Table2[[#This Row],[Column6]]+Table2[[#This Row],[Column8]]+Table2[[#This Row],[Column9]]</f>
        <v>131965</v>
      </c>
      <c r="K158" s="78">
        <f>Table2[[#This Row],[Column10]]/J$434</f>
        <v>5.5653807297769697E-3</v>
      </c>
      <c r="L158" s="83">
        <f>F$443*Table2[[#This Row],[Column11]]</f>
        <v>1493.5255726429475</v>
      </c>
      <c r="M158" s="142">
        <f>ROUND(Table2[[#This Row],[Column12]]+Table2[[#This Row],[Column9]],2)</f>
        <v>1493.53</v>
      </c>
      <c r="N158" s="121">
        <f>ROUND(Table2[[#This Row],[Column6]]+Table2[[#This Row],[Column8]]+Table2[[#This Row],[Column13]],2)</f>
        <v>133458.53</v>
      </c>
    </row>
    <row r="159" spans="1:14" ht="15.6" x14ac:dyDescent="0.3">
      <c r="A159" s="9" t="s">
        <v>163</v>
      </c>
      <c r="B159" s="5">
        <v>2605</v>
      </c>
      <c r="C159" s="6">
        <v>341</v>
      </c>
      <c r="D159" s="6">
        <v>12</v>
      </c>
      <c r="E159" s="6">
        <v>353</v>
      </c>
      <c r="F159" s="7">
        <v>16645</v>
      </c>
      <c r="G159" s="10">
        <f t="shared" si="2"/>
        <v>7.0083797400773216E-4</v>
      </c>
      <c r="H159" s="58"/>
      <c r="I159" s="58"/>
      <c r="J159" s="63">
        <f>Table2[[#This Row],[Column6]]+Table2[[#This Row],[Column8]]+Table2[[#This Row],[Column9]]</f>
        <v>16645</v>
      </c>
      <c r="K159" s="78">
        <f>Table2[[#This Row],[Column10]]/J$434</f>
        <v>7.0197220662401134E-4</v>
      </c>
      <c r="L159" s="83">
        <f>F$443*Table2[[#This Row],[Column11]]</f>
        <v>188.38126136961969</v>
      </c>
      <c r="M159" s="142">
        <f>ROUND(Table2[[#This Row],[Column12]]+Table2[[#This Row],[Column9]],2)</f>
        <v>188.38</v>
      </c>
      <c r="N159" s="121">
        <f>ROUND(Table2[[#This Row],[Column6]]+Table2[[#This Row],[Column8]]+Table2[[#This Row],[Column13]],2)</f>
        <v>16833.38</v>
      </c>
    </row>
    <row r="160" spans="1:14" ht="15.6" x14ac:dyDescent="0.3">
      <c r="A160" s="9" t="s">
        <v>162</v>
      </c>
      <c r="B160" s="5">
        <v>2604</v>
      </c>
      <c r="C160" s="8">
        <v>4201</v>
      </c>
      <c r="D160" s="6">
        <v>237</v>
      </c>
      <c r="E160" s="8">
        <v>4438</v>
      </c>
      <c r="F160" s="7">
        <v>140785</v>
      </c>
      <c r="G160" s="10">
        <f t="shared" si="2"/>
        <v>5.9277545311311845E-3</v>
      </c>
      <c r="H160" s="58"/>
      <c r="I160" s="58"/>
      <c r="J160" s="63">
        <f>Table2[[#This Row],[Column6]]+Table2[[#This Row],[Column8]]+Table2[[#This Row],[Column9]]</f>
        <v>140785</v>
      </c>
      <c r="K160" s="78">
        <f>Table2[[#This Row],[Column10]]/J$434</f>
        <v>5.9373479789463163E-3</v>
      </c>
      <c r="L160" s="83">
        <f>F$443*Table2[[#This Row],[Column11]]</f>
        <v>1593.3467036300335</v>
      </c>
      <c r="M160" s="142">
        <f>ROUND(Table2[[#This Row],[Column12]]+Table2[[#This Row],[Column9]],2)</f>
        <v>1593.35</v>
      </c>
      <c r="N160" s="121">
        <f>ROUND(Table2[[#This Row],[Column6]]+Table2[[#This Row],[Column8]]+Table2[[#This Row],[Column13]],2)</f>
        <v>142378.35</v>
      </c>
    </row>
    <row r="161" spans="1:14" ht="15.6" x14ac:dyDescent="0.3">
      <c r="A161" s="9" t="s">
        <v>164</v>
      </c>
      <c r="B161" s="5">
        <v>2611</v>
      </c>
      <c r="C161" s="8">
        <v>4411</v>
      </c>
      <c r="D161" s="6">
        <v>192</v>
      </c>
      <c r="E161" s="8">
        <v>4603</v>
      </c>
      <c r="F161" s="7">
        <v>173905</v>
      </c>
      <c r="G161" s="10">
        <f t="shared" si="2"/>
        <v>7.3222726266034639E-3</v>
      </c>
      <c r="H161" s="58"/>
      <c r="I161" s="58"/>
      <c r="J161" s="63">
        <f>Table2[[#This Row],[Column6]]+Table2[[#This Row],[Column8]]+Table2[[#This Row],[Column9]]</f>
        <v>173905</v>
      </c>
      <c r="K161" s="78">
        <f>Table2[[#This Row],[Column10]]/J$434</f>
        <v>7.3341229554189664E-3</v>
      </c>
      <c r="L161" s="83">
        <f>F$443*Table2[[#This Row],[Column11]]</f>
        <v>1968.1852363162338</v>
      </c>
      <c r="M161" s="142">
        <f>ROUND(Table2[[#This Row],[Column12]]+Table2[[#This Row],[Column9]],2)</f>
        <v>1968.19</v>
      </c>
      <c r="N161" s="121">
        <f>ROUND(Table2[[#This Row],[Column6]]+Table2[[#This Row],[Column8]]+Table2[[#This Row],[Column13]],2)</f>
        <v>175873.19</v>
      </c>
    </row>
    <row r="162" spans="1:14" ht="15.6" x14ac:dyDescent="0.3">
      <c r="A162" s="9" t="s">
        <v>165</v>
      </c>
      <c r="B162" s="5">
        <v>2618</v>
      </c>
      <c r="C162" s="6">
        <v>500</v>
      </c>
      <c r="D162" s="6">
        <v>3</v>
      </c>
      <c r="E162" s="6">
        <v>503</v>
      </c>
      <c r="F162" s="7">
        <v>45115</v>
      </c>
      <c r="G162" s="10">
        <f t="shared" si="2"/>
        <v>1.8995677499164215E-3</v>
      </c>
      <c r="H162" s="58"/>
      <c r="I162" s="58"/>
      <c r="J162" s="63">
        <f>Table2[[#This Row],[Column6]]+Table2[[#This Row],[Column8]]+Table2[[#This Row],[Column9]]</f>
        <v>45115</v>
      </c>
      <c r="K162" s="78">
        <f>Table2[[#This Row],[Column10]]/J$434</f>
        <v>1.9026420007114612E-3</v>
      </c>
      <c r="L162" s="83">
        <f>F$443*Table2[[#This Row],[Column11]]</f>
        <v>510.59300731092776</v>
      </c>
      <c r="M162" s="142">
        <f>ROUND(Table2[[#This Row],[Column12]]+Table2[[#This Row],[Column9]],2)</f>
        <v>510.59</v>
      </c>
      <c r="N162" s="121">
        <f>ROUND(Table2[[#This Row],[Column6]]+Table2[[#This Row],[Column8]]+Table2[[#This Row],[Column13]],2)</f>
        <v>45625.59</v>
      </c>
    </row>
    <row r="163" spans="1:14" ht="15.6" x14ac:dyDescent="0.3">
      <c r="A163" s="9" t="s">
        <v>166</v>
      </c>
      <c r="B163" s="5">
        <v>2625</v>
      </c>
      <c r="C163" s="6">
        <v>297</v>
      </c>
      <c r="D163" s="6">
        <v>4</v>
      </c>
      <c r="E163" s="6">
        <v>301</v>
      </c>
      <c r="F163" s="7">
        <v>9860</v>
      </c>
      <c r="G163" s="10">
        <f t="shared" si="2"/>
        <v>4.1515544750473049E-4</v>
      </c>
      <c r="H163" s="58"/>
      <c r="I163" s="58"/>
      <c r="J163" s="63">
        <f>Table2[[#This Row],[Column6]]+Table2[[#This Row],[Column8]]+Table2[[#This Row],[Column9]]</f>
        <v>9860</v>
      </c>
      <c r="K163" s="78">
        <f>Table2[[#This Row],[Column10]]/J$434</f>
        <v>4.158273329716282E-4</v>
      </c>
      <c r="L163" s="83">
        <f>F$443*Table2[[#This Row],[Column11]]</f>
        <v>111.59142307626614</v>
      </c>
      <c r="M163" s="142">
        <f>ROUND(Table2[[#This Row],[Column12]]+Table2[[#This Row],[Column9]],2)</f>
        <v>111.59</v>
      </c>
      <c r="N163" s="121">
        <f>ROUND(Table2[[#This Row],[Column6]]+Table2[[#This Row],[Column8]]+Table2[[#This Row],[Column13]],2)</f>
        <v>9971.59</v>
      </c>
    </row>
    <row r="164" spans="1:14" ht="15.6" x14ac:dyDescent="0.3">
      <c r="A164" s="9" t="s">
        <v>167</v>
      </c>
      <c r="B164" s="5">
        <v>2632</v>
      </c>
      <c r="C164" s="6">
        <v>300</v>
      </c>
      <c r="D164" s="6">
        <v>69</v>
      </c>
      <c r="E164" s="6">
        <v>369</v>
      </c>
      <c r="F164" s="7">
        <v>13280</v>
      </c>
      <c r="G164" s="10">
        <f t="shared" si="2"/>
        <v>5.5915459866762889E-4</v>
      </c>
      <c r="H164" s="58"/>
      <c r="I164" s="58"/>
      <c r="J164" s="63">
        <f>Table2[[#This Row],[Column6]]+Table2[[#This Row],[Column8]]+Table2[[#This Row],[Column9]]</f>
        <v>13280</v>
      </c>
      <c r="K164" s="78">
        <f>Table2[[#This Row],[Column10]]/J$434</f>
        <v>5.6005953162913005E-4</v>
      </c>
      <c r="L164" s="83">
        <f>F$443*Table2[[#This Row],[Column11]]</f>
        <v>150.29757590799335</v>
      </c>
      <c r="M164" s="142">
        <f>ROUND(Table2[[#This Row],[Column12]]+Table2[[#This Row],[Column9]],2)</f>
        <v>150.30000000000001</v>
      </c>
      <c r="N164" s="121">
        <f>ROUND(Table2[[#This Row],[Column6]]+Table2[[#This Row],[Column8]]+Table2[[#This Row],[Column13]],2)</f>
        <v>13430.3</v>
      </c>
    </row>
    <row r="165" spans="1:14" ht="15.6" x14ac:dyDescent="0.3">
      <c r="A165" s="9" t="s">
        <v>168</v>
      </c>
      <c r="B165" s="5">
        <v>2639</v>
      </c>
      <c r="C165" s="6">
        <v>432</v>
      </c>
      <c r="D165" s="6">
        <v>2</v>
      </c>
      <c r="E165" s="6">
        <v>434</v>
      </c>
      <c r="F165" s="7">
        <v>29215</v>
      </c>
      <c r="G165" s="10">
        <f t="shared" si="2"/>
        <v>1.2300980120538236E-3</v>
      </c>
      <c r="H165" s="58"/>
      <c r="I165" s="58"/>
      <c r="J165" s="63">
        <f>Table2[[#This Row],[Column6]]+Table2[[#This Row],[Column8]]+Table2[[#This Row],[Column9]]</f>
        <v>29215</v>
      </c>
      <c r="K165" s="78">
        <f>Table2[[#This Row],[Column10]]/J$434</f>
        <v>1.2320887964265841E-3</v>
      </c>
      <c r="L165" s="83">
        <f>F$443*Table2[[#This Row],[Column11]]</f>
        <v>330.64334940903808</v>
      </c>
      <c r="M165" s="142">
        <f>ROUND(Table2[[#This Row],[Column12]]+Table2[[#This Row],[Column9]],2)</f>
        <v>330.64</v>
      </c>
      <c r="N165" s="121">
        <f>ROUND(Table2[[#This Row],[Column6]]+Table2[[#This Row],[Column8]]+Table2[[#This Row],[Column13]],2)</f>
        <v>29545.64</v>
      </c>
    </row>
    <row r="166" spans="1:14" ht="15.6" x14ac:dyDescent="0.3">
      <c r="A166" s="9" t="s">
        <v>169</v>
      </c>
      <c r="B166" s="5">
        <v>2646</v>
      </c>
      <c r="C166" s="6">
        <v>749</v>
      </c>
      <c r="D166" s="6"/>
      <c r="E166" s="6">
        <v>749</v>
      </c>
      <c r="F166" s="7">
        <v>44085</v>
      </c>
      <c r="G166" s="10">
        <f t="shared" si="2"/>
        <v>1.8561995845077124E-3</v>
      </c>
      <c r="H166" s="58"/>
      <c r="I166" s="58"/>
      <c r="J166" s="63">
        <f>Table2[[#This Row],[Column6]]+Table2[[#This Row],[Column8]]+Table2[[#This Row],[Column9]]</f>
        <v>44085</v>
      </c>
      <c r="K166" s="78">
        <f>Table2[[#This Row],[Column10]]/J$434</f>
        <v>1.8592036484842019E-3</v>
      </c>
      <c r="L166" s="83">
        <f>F$443*Table2[[#This Row],[Column11]]</f>
        <v>498.93589110722041</v>
      </c>
      <c r="M166" s="142">
        <f>ROUND(Table2[[#This Row],[Column12]]+Table2[[#This Row],[Column9]],2)</f>
        <v>498.94</v>
      </c>
      <c r="N166" s="121">
        <f>ROUND(Table2[[#This Row],[Column6]]+Table2[[#This Row],[Column8]]+Table2[[#This Row],[Column13]],2)</f>
        <v>44583.94</v>
      </c>
    </row>
    <row r="167" spans="1:14" ht="15.6" x14ac:dyDescent="0.3">
      <c r="A167" s="9" t="s">
        <v>170</v>
      </c>
      <c r="B167" s="5">
        <v>2660</v>
      </c>
      <c r="C167" s="6">
        <v>251</v>
      </c>
      <c r="D167" s="6"/>
      <c r="E167" s="6">
        <v>251</v>
      </c>
      <c r="F167" s="7">
        <v>19300</v>
      </c>
      <c r="G167" s="10">
        <f t="shared" si="2"/>
        <v>8.1262678872629803E-4</v>
      </c>
      <c r="H167" s="58"/>
      <c r="I167" s="58"/>
      <c r="J167" s="63">
        <f>Table2[[#This Row],[Column6]]+Table2[[#This Row],[Column8]]+Table2[[#This Row],[Column9]]</f>
        <v>19300</v>
      </c>
      <c r="K167" s="78">
        <f>Table2[[#This Row],[Column10]]/J$434</f>
        <v>8.139419397923352E-4</v>
      </c>
      <c r="L167" s="83">
        <f>F$443*Table2[[#This Row],[Column11]]</f>
        <v>218.42945896267108</v>
      </c>
      <c r="M167" s="142">
        <f>ROUND(Table2[[#This Row],[Column12]]+Table2[[#This Row],[Column9]],2)</f>
        <v>218.43</v>
      </c>
      <c r="N167" s="121">
        <f>ROUND(Table2[[#This Row],[Column6]]+Table2[[#This Row],[Column8]]+Table2[[#This Row],[Column13]],2)</f>
        <v>19518.43</v>
      </c>
    </row>
    <row r="168" spans="1:14" ht="15.6" x14ac:dyDescent="0.3">
      <c r="A168" s="9" t="s">
        <v>171</v>
      </c>
      <c r="B168" s="5">
        <v>2695</v>
      </c>
      <c r="C168" s="6">
        <v>456</v>
      </c>
      <c r="D168" s="6">
        <v>9</v>
      </c>
      <c r="E168" s="6">
        <v>465</v>
      </c>
      <c r="F168" s="7">
        <v>18300</v>
      </c>
      <c r="G168" s="10">
        <f t="shared" si="2"/>
        <v>7.7052177376638617E-4</v>
      </c>
      <c r="H168" s="58"/>
      <c r="I168" s="58"/>
      <c r="J168" s="63">
        <f>Table2[[#This Row],[Column6]]+Table2[[#This Row],[Column8]]+Table2[[#This Row],[Column9]]</f>
        <v>18300</v>
      </c>
      <c r="K168" s="78">
        <f>Table2[[#This Row],[Column10]]/J$434</f>
        <v>7.7176878229014167E-4</v>
      </c>
      <c r="L168" s="83">
        <f>F$443*Table2[[#This Row],[Column11]]</f>
        <v>207.11187041538241</v>
      </c>
      <c r="M168" s="142">
        <f>ROUND(Table2[[#This Row],[Column12]]+Table2[[#This Row],[Column9]],2)</f>
        <v>207.11</v>
      </c>
      <c r="N168" s="121">
        <f>ROUND(Table2[[#This Row],[Column6]]+Table2[[#This Row],[Column8]]+Table2[[#This Row],[Column13]],2)</f>
        <v>18507.11</v>
      </c>
    </row>
    <row r="169" spans="1:14" ht="15.6" x14ac:dyDescent="0.3">
      <c r="A169" s="9" t="s">
        <v>172</v>
      </c>
      <c r="B169" s="5">
        <v>2702</v>
      </c>
      <c r="C169" s="6">
        <v>541</v>
      </c>
      <c r="D169" s="6">
        <v>35</v>
      </c>
      <c r="E169" s="6">
        <v>576</v>
      </c>
      <c r="F169" s="7">
        <v>54040</v>
      </c>
      <c r="G169" s="10">
        <f t="shared" si="2"/>
        <v>2.2753550084336346E-3</v>
      </c>
      <c r="H169" s="58"/>
      <c r="I169" s="58"/>
      <c r="J169" s="63">
        <f>Table2[[#This Row],[Column6]]+Table2[[#This Row],[Column8]]+Table2[[#This Row],[Column9]]</f>
        <v>54040</v>
      </c>
      <c r="K169" s="78">
        <f>Table2[[#This Row],[Column10]]/J$434</f>
        <v>2.2790374314185383E-3</v>
      </c>
      <c r="L169" s="83">
        <f>F$443*Table2[[#This Row],[Column11]]</f>
        <v>611.60248509547898</v>
      </c>
      <c r="M169" s="142">
        <f>ROUND(Table2[[#This Row],[Column12]]+Table2[[#This Row],[Column9]],2)</f>
        <v>611.6</v>
      </c>
      <c r="N169" s="121">
        <f>ROUND(Table2[[#This Row],[Column6]]+Table2[[#This Row],[Column8]]+Table2[[#This Row],[Column13]],2)</f>
        <v>54651.6</v>
      </c>
    </row>
    <row r="170" spans="1:14" ht="15.6" x14ac:dyDescent="0.3">
      <c r="A170" s="9" t="s">
        <v>173</v>
      </c>
      <c r="B170" s="5">
        <v>2730</v>
      </c>
      <c r="C170" s="6">
        <v>344</v>
      </c>
      <c r="D170" s="6">
        <v>35</v>
      </c>
      <c r="E170" s="6">
        <v>379</v>
      </c>
      <c r="F170" s="7">
        <v>12800</v>
      </c>
      <c r="G170" s="10">
        <f t="shared" si="2"/>
        <v>5.3894419148687125E-4</v>
      </c>
      <c r="H170" s="58"/>
      <c r="I170" s="58"/>
      <c r="J170" s="63">
        <f>Table2[[#This Row],[Column6]]+Table2[[#This Row],[Column8]]+Table2[[#This Row],[Column9]]</f>
        <v>12800</v>
      </c>
      <c r="K170" s="78">
        <f>Table2[[#This Row],[Column10]]/J$434</f>
        <v>5.3981641602807715E-4</v>
      </c>
      <c r="L170" s="83">
        <f>F$443*Table2[[#This Row],[Column11]]</f>
        <v>144.86513340529478</v>
      </c>
      <c r="M170" s="142">
        <f>ROUND(Table2[[#This Row],[Column12]]+Table2[[#This Row],[Column9]],2)</f>
        <v>144.87</v>
      </c>
      <c r="N170" s="121">
        <f>ROUND(Table2[[#This Row],[Column6]]+Table2[[#This Row],[Column8]]+Table2[[#This Row],[Column13]],2)</f>
        <v>12944.87</v>
      </c>
    </row>
    <row r="171" spans="1:14" ht="15.6" x14ac:dyDescent="0.3">
      <c r="A171" s="9" t="s">
        <v>174</v>
      </c>
      <c r="B171" s="5">
        <v>2737</v>
      </c>
      <c r="C171" s="6">
        <v>184</v>
      </c>
      <c r="D171" s="6"/>
      <c r="E171" s="6">
        <v>184</v>
      </c>
      <c r="F171" s="7">
        <v>8420</v>
      </c>
      <c r="G171" s="10">
        <f t="shared" si="2"/>
        <v>3.5452422596245751E-4</v>
      </c>
      <c r="H171" s="58"/>
      <c r="I171" s="58"/>
      <c r="J171" s="63">
        <f>Table2[[#This Row],[Column6]]+Table2[[#This Row],[Column8]]+Table2[[#This Row],[Column9]]</f>
        <v>8420</v>
      </c>
      <c r="K171" s="78">
        <f>Table2[[#This Row],[Column10]]/J$434</f>
        <v>3.5509798616846955E-4</v>
      </c>
      <c r="L171" s="83">
        <f>F$443*Table2[[#This Row],[Column11]]</f>
        <v>95.294095568170491</v>
      </c>
      <c r="M171" s="142">
        <f>ROUND(Table2[[#This Row],[Column12]]+Table2[[#This Row],[Column9]],2)</f>
        <v>95.29</v>
      </c>
      <c r="N171" s="121">
        <f>ROUND(Table2[[#This Row],[Column6]]+Table2[[#This Row],[Column8]]+Table2[[#This Row],[Column13]],2)</f>
        <v>8515.2900000000009</v>
      </c>
    </row>
    <row r="172" spans="1:14" ht="15.6" x14ac:dyDescent="0.3">
      <c r="A172" s="9" t="s">
        <v>175</v>
      </c>
      <c r="B172" s="5">
        <v>2758</v>
      </c>
      <c r="C172" s="8">
        <v>2004</v>
      </c>
      <c r="D172" s="6">
        <v>92</v>
      </c>
      <c r="E172" s="8">
        <v>2096</v>
      </c>
      <c r="F172" s="7">
        <v>82515</v>
      </c>
      <c r="G172" s="10">
        <f t="shared" si="2"/>
        <v>3.4742953094171235E-3</v>
      </c>
      <c r="H172" s="58"/>
      <c r="I172" s="58"/>
      <c r="J172" s="63">
        <f>Table2[[#This Row],[Column6]]+Table2[[#This Row],[Column8]]+Table2[[#This Row],[Column9]]</f>
        <v>82515</v>
      </c>
      <c r="K172" s="78">
        <f>Table2[[#This Row],[Column10]]/J$434</f>
        <v>3.479918091293499E-3</v>
      </c>
      <c r="L172" s="83">
        <f>F$443*Table2[[#This Row],[Column11]]</f>
        <v>933.87081897952339</v>
      </c>
      <c r="M172" s="142">
        <f>ROUND(Table2[[#This Row],[Column12]]+Table2[[#This Row],[Column9]],2)</f>
        <v>933.87</v>
      </c>
      <c r="N172" s="121">
        <f>ROUND(Table2[[#This Row],[Column6]]+Table2[[#This Row],[Column8]]+Table2[[#This Row],[Column13]],2)</f>
        <v>83448.87</v>
      </c>
    </row>
    <row r="173" spans="1:14" ht="15.6" x14ac:dyDescent="0.3">
      <c r="A173" s="9" t="s">
        <v>176</v>
      </c>
      <c r="B173" s="5">
        <v>2793</v>
      </c>
      <c r="C173" s="8">
        <v>7049</v>
      </c>
      <c r="D173" s="6">
        <v>588</v>
      </c>
      <c r="E173" s="8">
        <v>7637</v>
      </c>
      <c r="F173" s="7">
        <v>227235</v>
      </c>
      <c r="G173" s="10">
        <f t="shared" si="2"/>
        <v>9.5677330744155607E-3</v>
      </c>
      <c r="H173" s="58"/>
      <c r="I173" s="58"/>
      <c r="J173" s="63">
        <f>Table2[[#This Row],[Column6]]+Table2[[#This Row],[Column8]]+Table2[[#This Row],[Column9]]</f>
        <v>227235</v>
      </c>
      <c r="K173" s="78">
        <f>Table2[[#This Row],[Column10]]/J$434</f>
        <v>9.5832174450109463E-3</v>
      </c>
      <c r="L173" s="83">
        <f>F$443*Table2[[#This Row],[Column11]]</f>
        <v>2571.7522335431377</v>
      </c>
      <c r="M173" s="142">
        <f>ROUND(Table2[[#This Row],[Column12]]+Table2[[#This Row],[Column9]],2)</f>
        <v>2571.75</v>
      </c>
      <c r="N173" s="121">
        <f>ROUND(Table2[[#This Row],[Column6]]+Table2[[#This Row],[Column8]]+Table2[[#This Row],[Column13]],2)</f>
        <v>229806.75</v>
      </c>
    </row>
    <row r="174" spans="1:14" ht="15.6" x14ac:dyDescent="0.3">
      <c r="A174" s="9" t="s">
        <v>177</v>
      </c>
      <c r="B174" s="5">
        <v>1376</v>
      </c>
      <c r="C174" s="8">
        <v>2539</v>
      </c>
      <c r="D174" s="6">
        <v>234</v>
      </c>
      <c r="E174" s="8">
        <v>2773</v>
      </c>
      <c r="F174" s="7">
        <v>120995</v>
      </c>
      <c r="G174" s="10">
        <f t="shared" si="2"/>
        <v>5.0944962850745304E-3</v>
      </c>
      <c r="H174" s="58"/>
      <c r="I174" s="58"/>
      <c r="J174" s="63">
        <f>Table2[[#This Row],[Column6]]+Table2[[#This Row],[Column8]]+Table2[[#This Row],[Column9]]</f>
        <v>120995</v>
      </c>
      <c r="K174" s="78">
        <f>Table2[[#This Row],[Column10]]/J$434</f>
        <v>5.1027411919779067E-3</v>
      </c>
      <c r="L174" s="83">
        <f>F$443*Table2[[#This Row],[Column11]]</f>
        <v>1369.3716262791911</v>
      </c>
      <c r="M174" s="142">
        <f>ROUND(Table2[[#This Row],[Column12]]+Table2[[#This Row],[Column9]],2)</f>
        <v>1369.37</v>
      </c>
      <c r="N174" s="121">
        <f>ROUND(Table2[[#This Row],[Column6]]+Table2[[#This Row],[Column8]]+Table2[[#This Row],[Column13]],2)</f>
        <v>122364.37</v>
      </c>
    </row>
    <row r="175" spans="1:14" ht="15.6" x14ac:dyDescent="0.3">
      <c r="A175" s="9" t="s">
        <v>178</v>
      </c>
      <c r="B175" s="5">
        <v>2800</v>
      </c>
      <c r="C175" s="8">
        <v>1127</v>
      </c>
      <c r="D175" s="6">
        <v>102</v>
      </c>
      <c r="E175" s="8">
        <v>1229</v>
      </c>
      <c r="F175" s="7">
        <v>82050</v>
      </c>
      <c r="G175" s="10">
        <f t="shared" si="2"/>
        <v>3.4547164774607645E-3</v>
      </c>
      <c r="H175" s="58"/>
      <c r="I175" s="58"/>
      <c r="J175" s="63">
        <f>Table2[[#This Row],[Column6]]+Table2[[#This Row],[Column8]]+Table2[[#This Row],[Column9]]</f>
        <v>82050</v>
      </c>
      <c r="K175" s="78">
        <f>Table2[[#This Row],[Column10]]/J$434</f>
        <v>3.460307573054979E-3</v>
      </c>
      <c r="L175" s="83">
        <f>F$443*Table2[[#This Row],[Column11]]</f>
        <v>928.60814030503423</v>
      </c>
      <c r="M175" s="142">
        <f>ROUND(Table2[[#This Row],[Column12]]+Table2[[#This Row],[Column9]],2)</f>
        <v>928.61</v>
      </c>
      <c r="N175" s="121">
        <f>ROUND(Table2[[#This Row],[Column6]]+Table2[[#This Row],[Column8]]+Table2[[#This Row],[Column13]],2)</f>
        <v>82978.61</v>
      </c>
    </row>
    <row r="176" spans="1:14" ht="15.6" x14ac:dyDescent="0.3">
      <c r="A176" s="9" t="s">
        <v>179</v>
      </c>
      <c r="B176" s="5">
        <v>2814</v>
      </c>
      <c r="C176" s="6">
        <v>548</v>
      </c>
      <c r="D176" s="6">
        <v>19</v>
      </c>
      <c r="E176" s="6">
        <v>567</v>
      </c>
      <c r="F176" s="7">
        <v>49440</v>
      </c>
      <c r="G176" s="10">
        <f t="shared" si="2"/>
        <v>2.0816719396180403E-3</v>
      </c>
      <c r="H176" s="58"/>
      <c r="I176" s="58"/>
      <c r="J176" s="63">
        <f>Table2[[#This Row],[Column6]]+Table2[[#This Row],[Column8]]+Table2[[#This Row],[Column9]]</f>
        <v>49440</v>
      </c>
      <c r="K176" s="78">
        <f>Table2[[#This Row],[Column10]]/J$434</f>
        <v>2.0850409069084483E-3</v>
      </c>
      <c r="L176" s="83">
        <f>F$443*Table2[[#This Row],[Column11]]</f>
        <v>559.54157777795115</v>
      </c>
      <c r="M176" s="142">
        <f>ROUND(Table2[[#This Row],[Column12]]+Table2[[#This Row],[Column9]],2)</f>
        <v>559.54</v>
      </c>
      <c r="N176" s="121">
        <f>ROUND(Table2[[#This Row],[Column6]]+Table2[[#This Row],[Column8]]+Table2[[#This Row],[Column13]],2)</f>
        <v>49999.54</v>
      </c>
    </row>
    <row r="177" spans="1:14" ht="15.6" x14ac:dyDescent="0.3">
      <c r="A177" s="9" t="s">
        <v>180</v>
      </c>
      <c r="B177" s="5">
        <v>5960</v>
      </c>
      <c r="C177" s="6">
        <v>605</v>
      </c>
      <c r="D177" s="6"/>
      <c r="E177" s="6">
        <v>605</v>
      </c>
      <c r="F177" s="7">
        <v>33645</v>
      </c>
      <c r="G177" s="10">
        <f t="shared" si="2"/>
        <v>1.416623228326233E-3</v>
      </c>
      <c r="H177" s="58"/>
      <c r="I177" s="58"/>
      <c r="J177" s="63">
        <f>Table2[[#This Row],[Column6]]+Table2[[#This Row],[Column8]]+Table2[[#This Row],[Column9]]</f>
        <v>33645</v>
      </c>
      <c r="K177" s="78">
        <f>Table2[[#This Row],[Column10]]/J$434</f>
        <v>1.4189158841613014E-3</v>
      </c>
      <c r="L177" s="83">
        <f>F$443*Table2[[#This Row],[Column11]]</f>
        <v>380.78026667352685</v>
      </c>
      <c r="M177" s="142">
        <f>ROUND(Table2[[#This Row],[Column12]]+Table2[[#This Row],[Column9]],2)</f>
        <v>380.78</v>
      </c>
      <c r="N177" s="121">
        <f>ROUND(Table2[[#This Row],[Column6]]+Table2[[#This Row],[Column8]]+Table2[[#This Row],[Column13]],2)</f>
        <v>34025.78</v>
      </c>
    </row>
    <row r="178" spans="1:14" ht="15.6" x14ac:dyDescent="0.3">
      <c r="A178" s="9" t="s">
        <v>181</v>
      </c>
      <c r="B178" s="5">
        <v>2828</v>
      </c>
      <c r="C178" s="6">
        <v>922</v>
      </c>
      <c r="D178" s="6">
        <v>54</v>
      </c>
      <c r="E178" s="6">
        <v>976</v>
      </c>
      <c r="F178" s="7">
        <v>49320</v>
      </c>
      <c r="G178" s="10">
        <f t="shared" si="2"/>
        <v>2.0766193378228509E-3</v>
      </c>
      <c r="H178" s="58"/>
      <c r="I178" s="58"/>
      <c r="J178" s="63">
        <f>Table2[[#This Row],[Column6]]+Table2[[#This Row],[Column8]]+Table2[[#This Row],[Column9]]</f>
        <v>49320</v>
      </c>
      <c r="K178" s="78">
        <f>Table2[[#This Row],[Column10]]/J$434</f>
        <v>2.0799801280081852E-3</v>
      </c>
      <c r="L178" s="83">
        <f>F$443*Table2[[#This Row],[Column11]]</f>
        <v>558.18346715227653</v>
      </c>
      <c r="M178" s="142">
        <f>ROUND(Table2[[#This Row],[Column12]]+Table2[[#This Row],[Column9]],2)</f>
        <v>558.17999999999995</v>
      </c>
      <c r="N178" s="121">
        <f>ROUND(Table2[[#This Row],[Column6]]+Table2[[#This Row],[Column8]]+Table2[[#This Row],[Column13]],2)</f>
        <v>49878.18</v>
      </c>
    </row>
    <row r="179" spans="1:14" ht="15.6" x14ac:dyDescent="0.3">
      <c r="A179" s="9" t="s">
        <v>182</v>
      </c>
      <c r="B179" s="5">
        <v>2835</v>
      </c>
      <c r="C179" s="8">
        <v>2834</v>
      </c>
      <c r="D179" s="6">
        <v>41</v>
      </c>
      <c r="E179" s="8">
        <v>2875</v>
      </c>
      <c r="F179" s="7">
        <v>73215</v>
      </c>
      <c r="G179" s="10">
        <f t="shared" si="2"/>
        <v>3.0827186702899437E-3</v>
      </c>
      <c r="H179" s="58"/>
      <c r="I179" s="58"/>
      <c r="J179" s="63">
        <f>Table2[[#This Row],[Column6]]+Table2[[#This Row],[Column8]]+Table2[[#This Row],[Column9]]</f>
        <v>73215</v>
      </c>
      <c r="K179" s="78">
        <f>Table2[[#This Row],[Column10]]/J$434</f>
        <v>3.0877077265230994E-3</v>
      </c>
      <c r="L179" s="83">
        <f>F$443*Table2[[#This Row],[Column11]]</f>
        <v>828.61724548973893</v>
      </c>
      <c r="M179" s="142">
        <f>ROUND(Table2[[#This Row],[Column12]]+Table2[[#This Row],[Column9]],2)</f>
        <v>828.62</v>
      </c>
      <c r="N179" s="121">
        <f>ROUND(Table2[[#This Row],[Column6]]+Table2[[#This Row],[Column8]]+Table2[[#This Row],[Column13]],2)</f>
        <v>74043.62</v>
      </c>
    </row>
    <row r="180" spans="1:14" ht="15.6" x14ac:dyDescent="0.3">
      <c r="A180" s="9" t="s">
        <v>183</v>
      </c>
      <c r="B180" s="5">
        <v>2842</v>
      </c>
      <c r="C180" s="6">
        <v>146</v>
      </c>
      <c r="D180" s="6"/>
      <c r="E180" s="6">
        <v>146</v>
      </c>
      <c r="F180" s="7">
        <v>2925</v>
      </c>
      <c r="G180" s="10">
        <f t="shared" si="2"/>
        <v>1.2315716875774206E-4</v>
      </c>
      <c r="H180" s="58"/>
      <c r="I180" s="58"/>
      <c r="J180" s="63">
        <f>Table2[[#This Row],[Column6]]+Table2[[#This Row],[Column8]]+Table2[[#This Row],[Column9]]</f>
        <v>2925</v>
      </c>
      <c r="K180" s="78">
        <f>Table2[[#This Row],[Column10]]/J$434</f>
        <v>1.2335648569391608E-4</v>
      </c>
      <c r="L180" s="83">
        <f>F$443*Table2[[#This Row],[Column11]]</f>
        <v>33.103946500819319</v>
      </c>
      <c r="M180" s="142">
        <f>ROUND(Table2[[#This Row],[Column12]]+Table2[[#This Row],[Column9]],2)</f>
        <v>33.1</v>
      </c>
      <c r="N180" s="121">
        <f>ROUND(Table2[[#This Row],[Column6]]+Table2[[#This Row],[Column8]]+Table2[[#This Row],[Column13]],2)</f>
        <v>2958.1</v>
      </c>
    </row>
    <row r="181" spans="1:14" ht="15.6" x14ac:dyDescent="0.3">
      <c r="A181" s="9" t="s">
        <v>185</v>
      </c>
      <c r="B181" s="5">
        <v>1848</v>
      </c>
      <c r="C181" s="6">
        <v>613</v>
      </c>
      <c r="D181" s="6"/>
      <c r="E181" s="6">
        <v>613</v>
      </c>
      <c r="F181" s="7">
        <v>16995</v>
      </c>
      <c r="G181" s="10">
        <f t="shared" si="2"/>
        <v>7.155747292437013E-4</v>
      </c>
      <c r="H181" s="58"/>
      <c r="I181" s="58"/>
      <c r="J181" s="63">
        <f>Table2[[#This Row],[Column6]]+Table2[[#This Row],[Column8]]+Table2[[#This Row],[Column9]]</f>
        <v>16995</v>
      </c>
      <c r="K181" s="78">
        <f>Table2[[#This Row],[Column10]]/J$434</f>
        <v>7.1673281174977903E-4</v>
      </c>
      <c r="L181" s="83">
        <f>F$443*Table2[[#This Row],[Column11]]</f>
        <v>192.3424173611707</v>
      </c>
      <c r="M181" s="142">
        <f>ROUND(Table2[[#This Row],[Column12]]+Table2[[#This Row],[Column9]],2)</f>
        <v>192.34</v>
      </c>
      <c r="N181" s="121">
        <f>ROUND(Table2[[#This Row],[Column6]]+Table2[[#This Row],[Column8]]+Table2[[#This Row],[Column13]],2)</f>
        <v>17187.34</v>
      </c>
    </row>
    <row r="182" spans="1:14" ht="15.6" x14ac:dyDescent="0.3">
      <c r="A182" s="9" t="s">
        <v>186</v>
      </c>
      <c r="B182" s="5">
        <v>2849</v>
      </c>
      <c r="C182" s="8">
        <v>1516</v>
      </c>
      <c r="D182" s="6">
        <v>79</v>
      </c>
      <c r="E182" s="8">
        <v>1595</v>
      </c>
      <c r="F182" s="7">
        <v>65905</v>
      </c>
      <c r="G182" s="10">
        <f t="shared" si="2"/>
        <v>2.774931010932988E-3</v>
      </c>
      <c r="H182" s="58"/>
      <c r="I182" s="58"/>
      <c r="J182" s="63">
        <f>Table2[[#This Row],[Column6]]+Table2[[#This Row],[Column8]]+Table2[[#This Row],[Column9]]</f>
        <v>65905</v>
      </c>
      <c r="K182" s="78">
        <f>Table2[[#This Row],[Column10]]/J$434</f>
        <v>2.7794219451820648E-3</v>
      </c>
      <c r="L182" s="83">
        <f>F$443*Table2[[#This Row],[Column11]]</f>
        <v>745.88567320905895</v>
      </c>
      <c r="M182" s="142">
        <f>ROUND(Table2[[#This Row],[Column12]]+Table2[[#This Row],[Column9]],2)</f>
        <v>745.89</v>
      </c>
      <c r="N182" s="121">
        <f>ROUND(Table2[[#This Row],[Column6]]+Table2[[#This Row],[Column8]]+Table2[[#This Row],[Column13]],2)</f>
        <v>66650.89</v>
      </c>
    </row>
    <row r="183" spans="1:14" ht="15.6" x14ac:dyDescent="0.3">
      <c r="A183" s="9" t="s">
        <v>187</v>
      </c>
      <c r="B183" s="5">
        <v>2856</v>
      </c>
      <c r="C183" s="6">
        <v>596</v>
      </c>
      <c r="D183" s="6">
        <v>42</v>
      </c>
      <c r="E183" s="6">
        <v>638</v>
      </c>
      <c r="F183" s="7">
        <v>22915</v>
      </c>
      <c r="G183" s="10">
        <f t="shared" si="2"/>
        <v>9.6483641780637929E-4</v>
      </c>
      <c r="H183" s="58"/>
      <c r="I183" s="58"/>
      <c r="J183" s="63">
        <f>Table2[[#This Row],[Column6]]+Table2[[#This Row],[Column8]]+Table2[[#This Row],[Column9]]</f>
        <v>22915</v>
      </c>
      <c r="K183" s="78">
        <f>Table2[[#This Row],[Column10]]/J$434</f>
        <v>9.6639790416276476E-4</v>
      </c>
      <c r="L183" s="83">
        <f>F$443*Table2[[#This Row],[Column11]]</f>
        <v>259.34254156111956</v>
      </c>
      <c r="M183" s="142">
        <f>ROUND(Table2[[#This Row],[Column12]]+Table2[[#This Row],[Column9]],2)</f>
        <v>259.33999999999997</v>
      </c>
      <c r="N183" s="121">
        <f>ROUND(Table2[[#This Row],[Column6]]+Table2[[#This Row],[Column8]]+Table2[[#This Row],[Column13]],2)</f>
        <v>23174.34</v>
      </c>
    </row>
    <row r="184" spans="1:14" ht="15.6" x14ac:dyDescent="0.3">
      <c r="A184" s="9" t="s">
        <v>188</v>
      </c>
      <c r="B184" s="5">
        <v>2863</v>
      </c>
      <c r="C184" s="6">
        <v>193</v>
      </c>
      <c r="D184" s="6"/>
      <c r="E184" s="6">
        <v>193</v>
      </c>
      <c r="F184" s="7">
        <v>9815</v>
      </c>
      <c r="G184" s="10">
        <f t="shared" si="2"/>
        <v>4.1326072183153447E-4</v>
      </c>
      <c r="H184" s="58"/>
      <c r="I184" s="58"/>
      <c r="J184" s="63">
        <f>Table2[[#This Row],[Column6]]+Table2[[#This Row],[Column8]]+Table2[[#This Row],[Column9]]</f>
        <v>9815</v>
      </c>
      <c r="K184" s="78">
        <f>Table2[[#This Row],[Column10]]/J$434</f>
        <v>4.1392954088402951E-4</v>
      </c>
      <c r="L184" s="83">
        <f>F$443*Table2[[#This Row],[Column11]]</f>
        <v>111.08213159163816</v>
      </c>
      <c r="M184" s="142">
        <f>ROUND(Table2[[#This Row],[Column12]]+Table2[[#This Row],[Column9]],2)</f>
        <v>111.08</v>
      </c>
      <c r="N184" s="121">
        <f>ROUND(Table2[[#This Row],[Column6]]+Table2[[#This Row],[Column8]]+Table2[[#This Row],[Column13]],2)</f>
        <v>9926.08</v>
      </c>
    </row>
    <row r="185" spans="1:14" ht="15.6" x14ac:dyDescent="0.3">
      <c r="A185" s="9" t="s">
        <v>189</v>
      </c>
      <c r="B185" s="5">
        <v>3862</v>
      </c>
      <c r="C185" s="6">
        <v>385</v>
      </c>
      <c r="D185" s="6">
        <v>15</v>
      </c>
      <c r="E185" s="6">
        <v>400</v>
      </c>
      <c r="F185" s="7">
        <v>9725</v>
      </c>
      <c r="G185" s="10">
        <f t="shared" si="2"/>
        <v>4.0947127048514238E-4</v>
      </c>
      <c r="H185" s="58"/>
      <c r="I185" s="58"/>
      <c r="J185" s="63">
        <f>Table2[[#This Row],[Column6]]+Table2[[#This Row],[Column8]]+Table2[[#This Row],[Column9]]</f>
        <v>9725</v>
      </c>
      <c r="K185" s="78">
        <f>Table2[[#This Row],[Column10]]/J$434</f>
        <v>4.1013395670883208E-4</v>
      </c>
      <c r="L185" s="83">
        <f>F$443*Table2[[#This Row],[Column11]]</f>
        <v>110.06354862238217</v>
      </c>
      <c r="M185" s="142">
        <f>ROUND(Table2[[#This Row],[Column12]]+Table2[[#This Row],[Column9]],2)</f>
        <v>110.06</v>
      </c>
      <c r="N185" s="121">
        <f>ROUND(Table2[[#This Row],[Column6]]+Table2[[#This Row],[Column8]]+Table2[[#This Row],[Column13]],2)</f>
        <v>9835.06</v>
      </c>
    </row>
    <row r="186" spans="1:14" ht="15.6" x14ac:dyDescent="0.3">
      <c r="A186" s="9" t="s">
        <v>190</v>
      </c>
      <c r="B186" s="5">
        <v>2885</v>
      </c>
      <c r="C186" s="8">
        <v>1673</v>
      </c>
      <c r="D186" s="6">
        <v>63</v>
      </c>
      <c r="E186" s="8">
        <v>1736</v>
      </c>
      <c r="F186" s="7">
        <v>53285</v>
      </c>
      <c r="G186" s="10">
        <f t="shared" si="2"/>
        <v>2.2435657221389011E-3</v>
      </c>
      <c r="H186" s="58"/>
      <c r="I186" s="58"/>
      <c r="J186" s="63">
        <f>Table2[[#This Row],[Column6]]+Table2[[#This Row],[Column8]]+Table2[[#This Row],[Column9]]</f>
        <v>53285</v>
      </c>
      <c r="K186" s="78">
        <f>Table2[[#This Row],[Column10]]/J$434</f>
        <v>2.2471966975043823E-3</v>
      </c>
      <c r="L186" s="83">
        <f>F$443*Table2[[#This Row],[Column11]]</f>
        <v>603.05770574227608</v>
      </c>
      <c r="M186" s="142">
        <f>ROUND(Table2[[#This Row],[Column12]]+Table2[[#This Row],[Column9]],2)</f>
        <v>603.05999999999995</v>
      </c>
      <c r="N186" s="121">
        <f>ROUND(Table2[[#This Row],[Column6]]+Table2[[#This Row],[Column8]]+Table2[[#This Row],[Column13]],2)</f>
        <v>53888.06</v>
      </c>
    </row>
    <row r="187" spans="1:14" ht="15.6" x14ac:dyDescent="0.3">
      <c r="A187" s="9" t="s">
        <v>191</v>
      </c>
      <c r="B187" s="5">
        <v>2884</v>
      </c>
      <c r="C187" s="8">
        <v>1104</v>
      </c>
      <c r="D187" s="6"/>
      <c r="E187" s="8">
        <v>1104</v>
      </c>
      <c r="F187" s="7">
        <v>51535</v>
      </c>
      <c r="G187" s="10">
        <f t="shared" si="2"/>
        <v>2.1698819459590553E-3</v>
      </c>
      <c r="H187" s="58"/>
      <c r="I187" s="58"/>
      <c r="J187" s="63">
        <f>Table2[[#This Row],[Column6]]+Table2[[#This Row],[Column8]]+Table2[[#This Row],[Column9]]</f>
        <v>51535</v>
      </c>
      <c r="K187" s="78">
        <f>Table2[[#This Row],[Column10]]/J$434</f>
        <v>2.1733936718755435E-3</v>
      </c>
      <c r="L187" s="83">
        <f>F$443*Table2[[#This Row],[Column11]]</f>
        <v>583.25192578452084</v>
      </c>
      <c r="M187" s="142">
        <f>ROUND(Table2[[#This Row],[Column12]]+Table2[[#This Row],[Column9]],2)</f>
        <v>583.25</v>
      </c>
      <c r="N187" s="121">
        <f>ROUND(Table2[[#This Row],[Column6]]+Table2[[#This Row],[Column8]]+Table2[[#This Row],[Column13]],2)</f>
        <v>52118.25</v>
      </c>
    </row>
    <row r="188" spans="1:14" ht="15.6" x14ac:dyDescent="0.3">
      <c r="A188" s="9" t="s">
        <v>192</v>
      </c>
      <c r="B188" s="5">
        <v>2891</v>
      </c>
      <c r="C188" s="6">
        <v>212</v>
      </c>
      <c r="D188" s="6"/>
      <c r="E188" s="6">
        <v>212</v>
      </c>
      <c r="F188" s="7">
        <v>17450</v>
      </c>
      <c r="G188" s="10">
        <f t="shared" si="2"/>
        <v>7.3473251105046116E-4</v>
      </c>
      <c r="H188" s="58"/>
      <c r="I188" s="58"/>
      <c r="J188" s="63">
        <f>Table2[[#This Row],[Column6]]+Table2[[#This Row],[Column8]]+Table2[[#This Row],[Column9]]</f>
        <v>17450</v>
      </c>
      <c r="K188" s="78">
        <f>Table2[[#This Row],[Column10]]/J$434</f>
        <v>7.359215984132771E-4</v>
      </c>
      <c r="L188" s="83">
        <f>F$443*Table2[[#This Row],[Column11]]</f>
        <v>197.49192015018704</v>
      </c>
      <c r="M188" s="142">
        <f>ROUND(Table2[[#This Row],[Column12]]+Table2[[#This Row],[Column9]],2)</f>
        <v>197.49</v>
      </c>
      <c r="N188" s="121">
        <f>ROUND(Table2[[#This Row],[Column6]]+Table2[[#This Row],[Column8]]+Table2[[#This Row],[Column13]],2)</f>
        <v>17647.490000000002</v>
      </c>
    </row>
    <row r="189" spans="1:14" ht="15.6" x14ac:dyDescent="0.3">
      <c r="A189" s="9" t="s">
        <v>193</v>
      </c>
      <c r="B189" s="5">
        <v>2898</v>
      </c>
      <c r="C189" s="6">
        <v>525</v>
      </c>
      <c r="D189" s="6">
        <v>24</v>
      </c>
      <c r="E189" s="6">
        <v>549</v>
      </c>
      <c r="F189" s="7">
        <v>19895</v>
      </c>
      <c r="G189" s="10">
        <f t="shared" si="2"/>
        <v>8.376792726274456E-4</v>
      </c>
      <c r="H189" s="58"/>
      <c r="I189" s="58"/>
      <c r="J189" s="63">
        <f>Table2[[#This Row],[Column6]]+Table2[[#This Row],[Column8]]+Table2[[#This Row],[Column9]]</f>
        <v>19895</v>
      </c>
      <c r="K189" s="78">
        <f>Table2[[#This Row],[Column10]]/J$434</f>
        <v>8.3903496850614031E-4</v>
      </c>
      <c r="L189" s="83">
        <f>F$443*Table2[[#This Row],[Column11]]</f>
        <v>225.16342414830783</v>
      </c>
      <c r="M189" s="142">
        <f>ROUND(Table2[[#This Row],[Column12]]+Table2[[#This Row],[Column9]],2)</f>
        <v>225.16</v>
      </c>
      <c r="N189" s="121">
        <f>ROUND(Table2[[#This Row],[Column6]]+Table2[[#This Row],[Column8]]+Table2[[#This Row],[Column13]],2)</f>
        <v>20120.16</v>
      </c>
    </row>
    <row r="190" spans="1:14" ht="15.6" x14ac:dyDescent="0.3">
      <c r="A190" s="9" t="s">
        <v>194</v>
      </c>
      <c r="B190" s="5">
        <v>3647</v>
      </c>
      <c r="C190" s="6">
        <v>464</v>
      </c>
      <c r="D190" s="6"/>
      <c r="E190" s="6">
        <v>464</v>
      </c>
      <c r="F190" s="7">
        <v>87730</v>
      </c>
      <c r="G190" s="10">
        <f t="shared" si="2"/>
        <v>3.6938729624330638E-3</v>
      </c>
      <c r="H190" s="58"/>
      <c r="I190" s="58"/>
      <c r="J190" s="63">
        <f>Table2[[#This Row],[Column6]]+Table2[[#This Row],[Column8]]+Table2[[#This Row],[Column9]]</f>
        <v>87730</v>
      </c>
      <c r="K190" s="78">
        <f>Table2[[#This Row],[Column10]]/J$434</f>
        <v>3.6998511076674384E-3</v>
      </c>
      <c r="L190" s="83">
        <f>F$443*Table2[[#This Row],[Column11]]</f>
        <v>992.8920432536338</v>
      </c>
      <c r="M190" s="142">
        <f>ROUND(Table2[[#This Row],[Column12]]+Table2[[#This Row],[Column9]],2)</f>
        <v>992.89</v>
      </c>
      <c r="N190" s="121">
        <f>ROUND(Table2[[#This Row],[Column6]]+Table2[[#This Row],[Column8]]+Table2[[#This Row],[Column13]],2)</f>
        <v>88722.89</v>
      </c>
    </row>
    <row r="191" spans="1:14" ht="15.6" x14ac:dyDescent="0.3">
      <c r="A191" s="9" t="s">
        <v>195</v>
      </c>
      <c r="B191" s="5">
        <v>2912</v>
      </c>
      <c r="C191" s="6">
        <v>262</v>
      </c>
      <c r="D191" s="6">
        <v>27</v>
      </c>
      <c r="E191" s="6">
        <v>289</v>
      </c>
      <c r="F191" s="7">
        <v>19245</v>
      </c>
      <c r="G191" s="10">
        <f t="shared" si="2"/>
        <v>8.1031101290350289E-4</v>
      </c>
      <c r="H191" s="58"/>
      <c r="I191" s="58"/>
      <c r="J191" s="63">
        <f>Table2[[#This Row],[Column6]]+Table2[[#This Row],[Column8]]+Table2[[#This Row],[Column9]]</f>
        <v>19245</v>
      </c>
      <c r="K191" s="78">
        <f>Table2[[#This Row],[Column10]]/J$434</f>
        <v>8.1162241612971447E-4</v>
      </c>
      <c r="L191" s="83">
        <f>F$443*Table2[[#This Row],[Column11]]</f>
        <v>217.80699159257017</v>
      </c>
      <c r="M191" s="142">
        <f>ROUND(Table2[[#This Row],[Column12]]+Table2[[#This Row],[Column9]],2)</f>
        <v>217.81</v>
      </c>
      <c r="N191" s="121">
        <f>ROUND(Table2[[#This Row],[Column6]]+Table2[[#This Row],[Column8]]+Table2[[#This Row],[Column13]],2)</f>
        <v>19462.810000000001</v>
      </c>
    </row>
    <row r="192" spans="1:14" ht="15.6" x14ac:dyDescent="0.3">
      <c r="A192" s="9" t="s">
        <v>196</v>
      </c>
      <c r="B192" s="5">
        <v>2940</v>
      </c>
      <c r="C192" s="6">
        <v>170</v>
      </c>
      <c r="D192" s="6"/>
      <c r="E192" s="6">
        <v>170</v>
      </c>
      <c r="F192" s="7">
        <v>12085</v>
      </c>
      <c r="G192" s="10">
        <f t="shared" si="2"/>
        <v>5.0883910579053429E-4</v>
      </c>
      <c r="H192" s="58"/>
      <c r="I192" s="58"/>
      <c r="J192" s="63">
        <f>Table2[[#This Row],[Column6]]+Table2[[#This Row],[Column8]]+Table2[[#This Row],[Column9]]</f>
        <v>12085</v>
      </c>
      <c r="K192" s="78">
        <f>Table2[[#This Row],[Column10]]/J$434</f>
        <v>5.0966260841400887E-4</v>
      </c>
      <c r="L192" s="83">
        <f>F$443*Table2[[#This Row],[Column11]]</f>
        <v>136.77305759398342</v>
      </c>
      <c r="M192" s="142">
        <f>ROUND(Table2[[#This Row],[Column12]]+Table2[[#This Row],[Column9]],2)</f>
        <v>136.77000000000001</v>
      </c>
      <c r="N192" s="121">
        <f>ROUND(Table2[[#This Row],[Column6]]+Table2[[#This Row],[Column8]]+Table2[[#This Row],[Column13]],2)</f>
        <v>12221.77</v>
      </c>
    </row>
    <row r="193" spans="1:14" ht="15.6" x14ac:dyDescent="0.3">
      <c r="A193" s="9" t="s">
        <v>197</v>
      </c>
      <c r="B193" s="5">
        <v>2961</v>
      </c>
      <c r="C193" s="6">
        <v>230</v>
      </c>
      <c r="D193" s="6"/>
      <c r="E193" s="6">
        <v>230</v>
      </c>
      <c r="F193" s="7">
        <v>11045</v>
      </c>
      <c r="G193" s="10">
        <f t="shared" si="2"/>
        <v>4.6504989023222598E-4</v>
      </c>
      <c r="H193" s="58"/>
      <c r="I193" s="58"/>
      <c r="J193" s="63">
        <f>Table2[[#This Row],[Column6]]+Table2[[#This Row],[Column8]]+Table2[[#This Row],[Column9]]</f>
        <v>11045</v>
      </c>
      <c r="K193" s="78">
        <f>Table2[[#This Row],[Column10]]/J$434</f>
        <v>4.6580252461172756E-4</v>
      </c>
      <c r="L193" s="83">
        <f>F$443*Table2[[#This Row],[Column11]]</f>
        <v>125.00276550480321</v>
      </c>
      <c r="M193" s="142">
        <f>ROUND(Table2[[#This Row],[Column12]]+Table2[[#This Row],[Column9]],2)</f>
        <v>125</v>
      </c>
      <c r="N193" s="121">
        <f>ROUND(Table2[[#This Row],[Column6]]+Table2[[#This Row],[Column8]]+Table2[[#This Row],[Column13]],2)</f>
        <v>11170</v>
      </c>
    </row>
    <row r="194" spans="1:14" ht="15.6" x14ac:dyDescent="0.3">
      <c r="A194" s="9" t="s">
        <v>198</v>
      </c>
      <c r="B194" s="5">
        <v>3087</v>
      </c>
      <c r="C194" s="6">
        <v>81</v>
      </c>
      <c r="D194" s="6">
        <v>3</v>
      </c>
      <c r="E194" s="6">
        <v>84</v>
      </c>
      <c r="F194" s="7">
        <v>1780</v>
      </c>
      <c r="G194" s="10">
        <f t="shared" si="2"/>
        <v>7.4946926628643035E-5</v>
      </c>
      <c r="H194" s="58"/>
      <c r="I194" s="58"/>
      <c r="J194" s="63">
        <f>Table2[[#This Row],[Column6]]+Table2[[#This Row],[Column8]]+Table2[[#This Row],[Column9]]</f>
        <v>1780</v>
      </c>
      <c r="K194" s="78">
        <f>Table2[[#This Row],[Column10]]/J$434</f>
        <v>7.5068220353904482E-5</v>
      </c>
      <c r="L194" s="83">
        <f>F$443*Table2[[#This Row],[Column11]]</f>
        <v>20.145307614173806</v>
      </c>
      <c r="M194" s="142">
        <f>ROUND(Table2[[#This Row],[Column12]]+Table2[[#This Row],[Column9]],2)</f>
        <v>20.149999999999999</v>
      </c>
      <c r="N194" s="121">
        <f>ROUND(Table2[[#This Row],[Column6]]+Table2[[#This Row],[Column8]]+Table2[[#This Row],[Column13]],2)</f>
        <v>1800.15</v>
      </c>
    </row>
    <row r="195" spans="1:14" ht="15.6" x14ac:dyDescent="0.3">
      <c r="A195" s="9" t="s">
        <v>199</v>
      </c>
      <c r="B195" s="5">
        <v>3094</v>
      </c>
      <c r="C195" s="6">
        <v>76</v>
      </c>
      <c r="D195" s="6"/>
      <c r="E195" s="6">
        <v>76</v>
      </c>
      <c r="F195" s="7">
        <v>2120</v>
      </c>
      <c r="G195" s="10">
        <f t="shared" si="2"/>
        <v>8.926263171501305E-5</v>
      </c>
      <c r="H195" s="58"/>
      <c r="I195" s="58"/>
      <c r="J195" s="63">
        <f>Table2[[#This Row],[Column6]]+Table2[[#This Row],[Column8]]+Table2[[#This Row],[Column9]]</f>
        <v>2120</v>
      </c>
      <c r="K195" s="78">
        <f>Table2[[#This Row],[Column10]]/J$434</f>
        <v>8.9407093904650284E-5</v>
      </c>
      <c r="L195" s="83">
        <f>F$443*Table2[[#This Row],[Column11]]</f>
        <v>23.993287720251949</v>
      </c>
      <c r="M195" s="142">
        <f>ROUND(Table2[[#This Row],[Column12]]+Table2[[#This Row],[Column9]],2)</f>
        <v>23.99</v>
      </c>
      <c r="N195" s="121">
        <f>ROUND(Table2[[#This Row],[Column6]]+Table2[[#This Row],[Column8]]+Table2[[#This Row],[Column13]],2)</f>
        <v>2143.9899999999998</v>
      </c>
    </row>
    <row r="196" spans="1:14" ht="15.6" x14ac:dyDescent="0.3">
      <c r="A196" s="9" t="s">
        <v>200</v>
      </c>
      <c r="B196" s="5">
        <v>3129</v>
      </c>
      <c r="C196" s="6">
        <v>42</v>
      </c>
      <c r="D196" s="6">
        <v>1</v>
      </c>
      <c r="E196" s="6">
        <v>43</v>
      </c>
      <c r="F196" s="7">
        <v>1220</v>
      </c>
      <c r="G196" s="10">
        <f t="shared" si="2"/>
        <v>5.1368118251092417E-5</v>
      </c>
      <c r="H196" s="58"/>
      <c r="I196" s="58"/>
      <c r="J196" s="63">
        <f>Table2[[#This Row],[Column6]]+Table2[[#This Row],[Column8]]+Table2[[#This Row],[Column9]]</f>
        <v>1220</v>
      </c>
      <c r="K196" s="78">
        <f>Table2[[#This Row],[Column10]]/J$434</f>
        <v>5.1451252152676105E-5</v>
      </c>
      <c r="L196" s="83">
        <f>F$443*Table2[[#This Row],[Column11]]</f>
        <v>13.80745802769216</v>
      </c>
      <c r="M196" s="142">
        <f>ROUND(Table2[[#This Row],[Column12]]+Table2[[#This Row],[Column9]],2)</f>
        <v>13.81</v>
      </c>
      <c r="N196" s="121">
        <f>ROUND(Table2[[#This Row],[Column6]]+Table2[[#This Row],[Column8]]+Table2[[#This Row],[Column13]],2)</f>
        <v>1233.81</v>
      </c>
    </row>
    <row r="197" spans="1:14" ht="15.6" x14ac:dyDescent="0.3">
      <c r="A197" s="9" t="s">
        <v>201</v>
      </c>
      <c r="B197" s="5">
        <v>3150</v>
      </c>
      <c r="C197" s="6">
        <v>598</v>
      </c>
      <c r="D197" s="6">
        <v>13</v>
      </c>
      <c r="E197" s="6">
        <v>611</v>
      </c>
      <c r="F197" s="7">
        <v>31745</v>
      </c>
      <c r="G197" s="10">
        <f t="shared" si="2"/>
        <v>1.3366236999024005E-3</v>
      </c>
      <c r="H197" s="58"/>
      <c r="I197" s="58"/>
      <c r="J197" s="63">
        <f>Table2[[#This Row],[Column6]]+Table2[[#This Row],[Column8]]+Table2[[#This Row],[Column9]]</f>
        <v>31745</v>
      </c>
      <c r="K197" s="78">
        <f>Table2[[#This Row],[Column10]]/J$434</f>
        <v>1.3387868849071337E-3</v>
      </c>
      <c r="L197" s="83">
        <f>F$443*Table2[[#This Row],[Column11]]</f>
        <v>359.27684843367842</v>
      </c>
      <c r="M197" s="142">
        <f>ROUND(Table2[[#This Row],[Column12]]+Table2[[#This Row],[Column9]],2)</f>
        <v>359.28</v>
      </c>
      <c r="N197" s="121">
        <f>ROUND(Table2[[#This Row],[Column6]]+Table2[[#This Row],[Column8]]+Table2[[#This Row],[Column13]],2)</f>
        <v>32104.28</v>
      </c>
    </row>
    <row r="198" spans="1:14" ht="15.6" x14ac:dyDescent="0.3">
      <c r="A198" s="9" t="s">
        <v>202</v>
      </c>
      <c r="B198" s="5">
        <v>3171</v>
      </c>
      <c r="C198" s="6">
        <v>739</v>
      </c>
      <c r="D198" s="6">
        <v>19</v>
      </c>
      <c r="E198" s="6">
        <v>758</v>
      </c>
      <c r="F198" s="7">
        <v>29105</v>
      </c>
      <c r="G198" s="10">
        <f t="shared" si="2"/>
        <v>1.2254664604082334E-3</v>
      </c>
      <c r="H198" s="58"/>
      <c r="I198" s="58"/>
      <c r="J198" s="63">
        <f>Table2[[#This Row],[Column6]]+Table2[[#This Row],[Column8]]+Table2[[#This Row],[Column9]]</f>
        <v>29105</v>
      </c>
      <c r="K198" s="78">
        <f>Table2[[#This Row],[Column10]]/J$434</f>
        <v>1.2274497491013428E-3</v>
      </c>
      <c r="L198" s="83">
        <f>F$443*Table2[[#This Row],[Column11]]</f>
        <v>329.39841466883638</v>
      </c>
      <c r="M198" s="142">
        <f>ROUND(Table2[[#This Row],[Column12]]+Table2[[#This Row],[Column9]],2)</f>
        <v>329.4</v>
      </c>
      <c r="N198" s="121">
        <f>ROUND(Table2[[#This Row],[Column6]]+Table2[[#This Row],[Column8]]+Table2[[#This Row],[Column13]],2)</f>
        <v>29434.400000000001</v>
      </c>
    </row>
    <row r="199" spans="1:14" ht="15.6" x14ac:dyDescent="0.3">
      <c r="A199" s="9" t="s">
        <v>203</v>
      </c>
      <c r="B199" s="5">
        <v>3206</v>
      </c>
      <c r="C199" s="6">
        <v>258</v>
      </c>
      <c r="D199" s="6">
        <v>24</v>
      </c>
      <c r="E199" s="6">
        <v>282</v>
      </c>
      <c r="F199" s="7">
        <v>25360</v>
      </c>
      <c r="G199" s="10">
        <f t="shared" si="2"/>
        <v>1.0677831793833637E-3</v>
      </c>
      <c r="H199" s="58"/>
      <c r="I199" s="58"/>
      <c r="J199" s="63">
        <f>Table2[[#This Row],[Column6]]+Table2[[#This Row],[Column8]]+Table2[[#This Row],[Column9]]</f>
        <v>25360</v>
      </c>
      <c r="K199" s="78">
        <f>Table2[[#This Row],[Column10]]/J$434</f>
        <v>1.069511274255628E-3</v>
      </c>
      <c r="L199" s="83">
        <f>F$443*Table2[[#This Row],[Column11]]</f>
        <v>287.01404555924034</v>
      </c>
      <c r="M199" s="142">
        <f>ROUND(Table2[[#This Row],[Column12]]+Table2[[#This Row],[Column9]],2)</f>
        <v>287.01</v>
      </c>
      <c r="N199" s="121">
        <f>ROUND(Table2[[#This Row],[Column6]]+Table2[[#This Row],[Column8]]+Table2[[#This Row],[Column13]],2)</f>
        <v>25647.01</v>
      </c>
    </row>
    <row r="200" spans="1:14" ht="15.6" x14ac:dyDescent="0.3">
      <c r="A200" s="9" t="s">
        <v>204</v>
      </c>
      <c r="B200" s="5">
        <v>3213</v>
      </c>
      <c r="C200" s="6">
        <v>408</v>
      </c>
      <c r="D200" s="6">
        <v>1</v>
      </c>
      <c r="E200" s="6">
        <v>409</v>
      </c>
      <c r="F200" s="7">
        <v>18910</v>
      </c>
      <c r="G200" s="10">
        <f t="shared" ref="G200:G263" si="3">F200/F$434</f>
        <v>7.9620583289193242E-4</v>
      </c>
      <c r="H200" s="58"/>
      <c r="I200" s="58"/>
      <c r="J200" s="63">
        <f>Table2[[#This Row],[Column6]]+Table2[[#This Row],[Column8]]+Table2[[#This Row],[Column9]]</f>
        <v>18910</v>
      </c>
      <c r="K200" s="78">
        <f>Table2[[#This Row],[Column10]]/J$434</f>
        <v>7.9749440836647967E-4</v>
      </c>
      <c r="L200" s="83">
        <f>F$443*Table2[[#This Row],[Column11]]</f>
        <v>214.01559942922847</v>
      </c>
      <c r="M200" s="142">
        <f>ROUND(Table2[[#This Row],[Column12]]+Table2[[#This Row],[Column9]],2)</f>
        <v>214.02</v>
      </c>
      <c r="N200" s="121">
        <f>ROUND(Table2[[#This Row],[Column6]]+Table2[[#This Row],[Column8]]+Table2[[#This Row],[Column13]],2)</f>
        <v>19124.02</v>
      </c>
    </row>
    <row r="201" spans="1:14" ht="15.6" x14ac:dyDescent="0.3">
      <c r="A201" s="9" t="s">
        <v>205</v>
      </c>
      <c r="B201" s="5">
        <v>3220</v>
      </c>
      <c r="C201" s="8">
        <v>1525</v>
      </c>
      <c r="D201" s="6">
        <v>112</v>
      </c>
      <c r="E201" s="8">
        <v>1637</v>
      </c>
      <c r="F201" s="7">
        <v>134430</v>
      </c>
      <c r="G201" s="10">
        <f t="shared" si="3"/>
        <v>5.6601771610609456E-3</v>
      </c>
      <c r="H201" s="58"/>
      <c r="I201" s="58"/>
      <c r="J201" s="63">
        <f>Table2[[#This Row],[Column6]]+Table2[[#This Row],[Column8]]+Table2[[#This Row],[Column9]]</f>
        <v>134430</v>
      </c>
      <c r="K201" s="78">
        <f>Table2[[#This Row],[Column10]]/J$434</f>
        <v>5.6693375630198764E-3</v>
      </c>
      <c r="L201" s="83">
        <f>F$443*Table2[[#This Row],[Column11]]</f>
        <v>1521.4234284120141</v>
      </c>
      <c r="M201" s="142">
        <f>ROUND(Table2[[#This Row],[Column12]]+Table2[[#This Row],[Column9]],2)</f>
        <v>1521.42</v>
      </c>
      <c r="N201" s="121">
        <f>ROUND(Table2[[#This Row],[Column6]]+Table2[[#This Row],[Column8]]+Table2[[#This Row],[Column13]],2)</f>
        <v>135951.42000000001</v>
      </c>
    </row>
    <row r="202" spans="1:14" ht="15.6" x14ac:dyDescent="0.3">
      <c r="A202" s="9" t="s">
        <v>206</v>
      </c>
      <c r="B202" s="5">
        <v>3269</v>
      </c>
      <c r="C202" s="8">
        <v>7079</v>
      </c>
      <c r="D202" s="6">
        <v>908</v>
      </c>
      <c r="E202" s="8">
        <v>7987</v>
      </c>
      <c r="F202" s="7">
        <v>238240</v>
      </c>
      <c r="G202" s="10">
        <f t="shared" si="3"/>
        <v>1.003109876404939E-2</v>
      </c>
      <c r="H202" s="58"/>
      <c r="I202" s="58"/>
      <c r="J202" s="63">
        <f>Table2[[#This Row],[Column6]]+Table2[[#This Row],[Column8]]+Table2[[#This Row],[Column9]]</f>
        <v>238240</v>
      </c>
      <c r="K202" s="78">
        <f>Table2[[#This Row],[Column10]]/J$434</f>
        <v>1.0047333043322587E-2</v>
      </c>
      <c r="L202" s="83">
        <f>F$443*Table2[[#This Row],[Column11]]</f>
        <v>2696.3022955060496</v>
      </c>
      <c r="M202" s="142">
        <f>ROUND(Table2[[#This Row],[Column12]]+Table2[[#This Row],[Column9]],2)</f>
        <v>2696.3</v>
      </c>
      <c r="N202" s="121">
        <f>ROUND(Table2[[#This Row],[Column6]]+Table2[[#This Row],[Column8]]+Table2[[#This Row],[Column13]],2)</f>
        <v>240936.3</v>
      </c>
    </row>
    <row r="203" spans="1:14" ht="15.6" x14ac:dyDescent="0.3">
      <c r="A203" s="9" t="s">
        <v>207</v>
      </c>
      <c r="B203" s="5">
        <v>3276</v>
      </c>
      <c r="C203" s="6">
        <v>558</v>
      </c>
      <c r="D203" s="6">
        <v>81</v>
      </c>
      <c r="E203" s="6">
        <v>639</v>
      </c>
      <c r="F203" s="7">
        <v>23985</v>
      </c>
      <c r="G203" s="10">
        <f t="shared" si="3"/>
        <v>1.0098887838134848E-3</v>
      </c>
      <c r="H203" s="58"/>
      <c r="I203" s="58"/>
      <c r="J203" s="63">
        <f>Table2[[#This Row],[Column6]]+Table2[[#This Row],[Column8]]+Table2[[#This Row],[Column9]]</f>
        <v>23985</v>
      </c>
      <c r="K203" s="78">
        <f>Table2[[#This Row],[Column10]]/J$434</f>
        <v>1.0115231826901118E-3</v>
      </c>
      <c r="L203" s="83">
        <f>F$443*Table2[[#This Row],[Column11]]</f>
        <v>271.45236130671839</v>
      </c>
      <c r="M203" s="142">
        <f>ROUND(Table2[[#This Row],[Column12]]+Table2[[#This Row],[Column9]],2)</f>
        <v>271.45</v>
      </c>
      <c r="N203" s="121">
        <f>ROUND(Table2[[#This Row],[Column6]]+Table2[[#This Row],[Column8]]+Table2[[#This Row],[Column13]],2)</f>
        <v>24256.45</v>
      </c>
    </row>
    <row r="204" spans="1:14" ht="15.6" x14ac:dyDescent="0.3">
      <c r="A204" s="9" t="s">
        <v>208</v>
      </c>
      <c r="B204" s="5">
        <v>3290</v>
      </c>
      <c r="C204" s="8">
        <v>1516</v>
      </c>
      <c r="D204" s="6">
        <v>49</v>
      </c>
      <c r="E204" s="8">
        <v>1565</v>
      </c>
      <c r="F204" s="7">
        <v>50755</v>
      </c>
      <c r="G204" s="10">
        <f t="shared" si="3"/>
        <v>2.1370400342903243E-3</v>
      </c>
      <c r="H204" s="58"/>
      <c r="I204" s="58"/>
      <c r="J204" s="63">
        <f>Table2[[#This Row],[Column6]]+Table2[[#This Row],[Column8]]+Table2[[#This Row],[Column9]]</f>
        <v>50755</v>
      </c>
      <c r="K204" s="78">
        <f>Table2[[#This Row],[Column10]]/J$434</f>
        <v>2.1404986090238329E-3</v>
      </c>
      <c r="L204" s="83">
        <f>F$443*Table2[[#This Row],[Column11]]</f>
        <v>574.4242067176358</v>
      </c>
      <c r="M204" s="142">
        <f>ROUND(Table2[[#This Row],[Column12]]+Table2[[#This Row],[Column9]],2)</f>
        <v>574.41999999999996</v>
      </c>
      <c r="N204" s="121">
        <f>ROUND(Table2[[#This Row],[Column6]]+Table2[[#This Row],[Column8]]+Table2[[#This Row],[Column13]],2)</f>
        <v>51329.42</v>
      </c>
    </row>
    <row r="205" spans="1:14" ht="15.6" x14ac:dyDescent="0.3">
      <c r="A205" s="9" t="s">
        <v>209</v>
      </c>
      <c r="B205" s="5">
        <v>3297</v>
      </c>
      <c r="C205" s="8">
        <v>1304</v>
      </c>
      <c r="D205" s="6"/>
      <c r="E205" s="8">
        <v>1304</v>
      </c>
      <c r="F205" s="7">
        <v>137110</v>
      </c>
      <c r="G205" s="10">
        <f t="shared" si="3"/>
        <v>5.7730186011535093E-3</v>
      </c>
      <c r="H205" s="58"/>
      <c r="I205" s="58"/>
      <c r="J205" s="63">
        <f>Table2[[#This Row],[Column6]]+Table2[[#This Row],[Column8]]+Table2[[#This Row],[Column9]]</f>
        <v>137110</v>
      </c>
      <c r="K205" s="78">
        <f>Table2[[#This Row],[Column10]]/J$434</f>
        <v>5.7823616251257547E-3</v>
      </c>
      <c r="L205" s="83">
        <f>F$443*Table2[[#This Row],[Column11]]</f>
        <v>1551.7545657187475</v>
      </c>
      <c r="M205" s="142">
        <f>ROUND(Table2[[#This Row],[Column12]]+Table2[[#This Row],[Column9]],2)</f>
        <v>1551.75</v>
      </c>
      <c r="N205" s="121">
        <f>ROUND(Table2[[#This Row],[Column6]]+Table2[[#This Row],[Column8]]+Table2[[#This Row],[Column13]],2)</f>
        <v>138661.75</v>
      </c>
    </row>
    <row r="206" spans="1:14" ht="15.6" x14ac:dyDescent="0.3">
      <c r="A206" s="9" t="s">
        <v>210</v>
      </c>
      <c r="B206" s="5">
        <v>1897</v>
      </c>
      <c r="C206" s="6">
        <v>486</v>
      </c>
      <c r="D206" s="6">
        <v>24</v>
      </c>
      <c r="E206" s="6">
        <v>510</v>
      </c>
      <c r="F206" s="7">
        <v>11225</v>
      </c>
      <c r="G206" s="10">
        <f t="shared" si="3"/>
        <v>4.726287929250101E-4</v>
      </c>
      <c r="H206" s="58"/>
      <c r="I206" s="58"/>
      <c r="J206" s="63">
        <f>Table2[[#This Row],[Column6]]+Table2[[#This Row],[Column8]]+Table2[[#This Row],[Column9]]</f>
        <v>11225</v>
      </c>
      <c r="K206" s="78">
        <f>Table2[[#This Row],[Column10]]/J$434</f>
        <v>4.7339369296212238E-4</v>
      </c>
      <c r="L206" s="83">
        <f>F$443*Table2[[#This Row],[Column11]]</f>
        <v>127.03993144331515</v>
      </c>
      <c r="M206" s="142">
        <f>ROUND(Table2[[#This Row],[Column12]]+Table2[[#This Row],[Column9]],2)</f>
        <v>127.04</v>
      </c>
      <c r="N206" s="121">
        <f>ROUND(Table2[[#This Row],[Column6]]+Table2[[#This Row],[Column8]]+Table2[[#This Row],[Column13]],2)</f>
        <v>11352.04</v>
      </c>
    </row>
    <row r="207" spans="1:14" ht="15.6" x14ac:dyDescent="0.3">
      <c r="A207" s="9" t="s">
        <v>211</v>
      </c>
      <c r="B207" s="5">
        <v>3304</v>
      </c>
      <c r="C207" s="6">
        <v>457</v>
      </c>
      <c r="D207" s="6">
        <v>107</v>
      </c>
      <c r="E207" s="6">
        <v>564</v>
      </c>
      <c r="F207" s="7">
        <v>26905</v>
      </c>
      <c r="G207" s="10">
        <f t="shared" si="3"/>
        <v>1.1328354274964274E-3</v>
      </c>
      <c r="H207" s="58"/>
      <c r="I207" s="58"/>
      <c r="J207" s="63">
        <f>Table2[[#This Row],[Column6]]+Table2[[#This Row],[Column8]]+Table2[[#This Row],[Column9]]</f>
        <v>26905</v>
      </c>
      <c r="K207" s="78">
        <f>Table2[[#This Row],[Column10]]/J$434</f>
        <v>1.1346688025965169E-3</v>
      </c>
      <c r="L207" s="83">
        <f>F$443*Table2[[#This Row],[Column11]]</f>
        <v>304.49971986480131</v>
      </c>
      <c r="M207" s="142">
        <f>ROUND(Table2[[#This Row],[Column12]]+Table2[[#This Row],[Column9]],2)</f>
        <v>304.5</v>
      </c>
      <c r="N207" s="121">
        <f>ROUND(Table2[[#This Row],[Column6]]+Table2[[#This Row],[Column8]]+Table2[[#This Row],[Column13]],2)</f>
        <v>27209.5</v>
      </c>
    </row>
    <row r="208" spans="1:14" ht="15.6" x14ac:dyDescent="0.3">
      <c r="A208" s="9" t="s">
        <v>212</v>
      </c>
      <c r="B208" s="5">
        <v>3311</v>
      </c>
      <c r="C208" s="6">
        <v>628</v>
      </c>
      <c r="D208" s="6">
        <v>38</v>
      </c>
      <c r="E208" s="6">
        <v>666</v>
      </c>
      <c r="F208" s="7">
        <v>50055</v>
      </c>
      <c r="G208" s="10">
        <f t="shared" si="3"/>
        <v>2.1075665238183858E-3</v>
      </c>
      <c r="H208" s="58"/>
      <c r="I208" s="58"/>
      <c r="J208" s="63">
        <f>Table2[[#This Row],[Column6]]+Table2[[#This Row],[Column8]]+Table2[[#This Row],[Column9]]</f>
        <v>50055</v>
      </c>
      <c r="K208" s="78">
        <f>Table2[[#This Row],[Column10]]/J$434</f>
        <v>2.1109773987722973E-3</v>
      </c>
      <c r="L208" s="83">
        <f>F$443*Table2[[#This Row],[Column11]]</f>
        <v>566.50189473453372</v>
      </c>
      <c r="M208" s="142">
        <f>ROUND(Table2[[#This Row],[Column12]]+Table2[[#This Row],[Column9]],2)</f>
        <v>566.5</v>
      </c>
      <c r="N208" s="121">
        <f>ROUND(Table2[[#This Row],[Column6]]+Table2[[#This Row],[Column8]]+Table2[[#This Row],[Column13]],2)</f>
        <v>50621.5</v>
      </c>
    </row>
    <row r="209" spans="1:14" ht="15.6" x14ac:dyDescent="0.3">
      <c r="A209" s="9" t="s">
        <v>213</v>
      </c>
      <c r="B209" s="5">
        <v>3318</v>
      </c>
      <c r="C209" s="6">
        <v>484</v>
      </c>
      <c r="D209" s="6"/>
      <c r="E209" s="6">
        <v>484</v>
      </c>
      <c r="F209" s="7">
        <v>25195</v>
      </c>
      <c r="G209" s="10">
        <f t="shared" si="3"/>
        <v>1.0608358519149782E-3</v>
      </c>
      <c r="H209" s="58"/>
      <c r="I209" s="58"/>
      <c r="J209" s="63">
        <f>Table2[[#This Row],[Column6]]+Table2[[#This Row],[Column8]]+Table2[[#This Row],[Column9]]</f>
        <v>25195</v>
      </c>
      <c r="K209" s="78">
        <f>Table2[[#This Row],[Column10]]/J$434</f>
        <v>1.0625527032677661E-3</v>
      </c>
      <c r="L209" s="83">
        <f>F$443*Table2[[#This Row],[Column11]]</f>
        <v>285.14664344893771</v>
      </c>
      <c r="M209" s="142">
        <f>ROUND(Table2[[#This Row],[Column12]]+Table2[[#This Row],[Column9]],2)</f>
        <v>285.14999999999998</v>
      </c>
      <c r="N209" s="121">
        <f>ROUND(Table2[[#This Row],[Column6]]+Table2[[#This Row],[Column8]]+Table2[[#This Row],[Column13]],2)</f>
        <v>25480.15</v>
      </c>
    </row>
    <row r="210" spans="1:14" ht="15.6" x14ac:dyDescent="0.3">
      <c r="A210" s="9" t="s">
        <v>214</v>
      </c>
      <c r="B210" s="5">
        <v>3325</v>
      </c>
      <c r="C210" s="6">
        <v>530</v>
      </c>
      <c r="D210" s="6">
        <v>9</v>
      </c>
      <c r="E210" s="6">
        <v>539</v>
      </c>
      <c r="F210" s="7">
        <v>52170</v>
      </c>
      <c r="G210" s="10">
        <f t="shared" si="3"/>
        <v>2.1966186304585994E-3</v>
      </c>
      <c r="H210" s="58"/>
      <c r="I210" s="58"/>
      <c r="J210" s="63">
        <f>Table2[[#This Row],[Column6]]+Table2[[#This Row],[Column8]]+Table2[[#This Row],[Column9]]</f>
        <v>52170</v>
      </c>
      <c r="K210" s="78">
        <f>Table2[[#This Row],[Column10]]/J$434</f>
        <v>2.2001736268894363E-3</v>
      </c>
      <c r="L210" s="83">
        <f>F$443*Table2[[#This Row],[Column11]]</f>
        <v>590.43859451204912</v>
      </c>
      <c r="M210" s="142">
        <f>ROUND(Table2[[#This Row],[Column12]]+Table2[[#This Row],[Column9]],2)</f>
        <v>590.44000000000005</v>
      </c>
      <c r="N210" s="121">
        <f>ROUND(Table2[[#This Row],[Column6]]+Table2[[#This Row],[Column8]]+Table2[[#This Row],[Column13]],2)</f>
        <v>52760.44</v>
      </c>
    </row>
    <row r="211" spans="1:14" ht="15.6" x14ac:dyDescent="0.3">
      <c r="A211" s="9" t="s">
        <v>215</v>
      </c>
      <c r="B211" s="5">
        <v>3332</v>
      </c>
      <c r="C211" s="6">
        <v>487</v>
      </c>
      <c r="D211" s="6">
        <v>7</v>
      </c>
      <c r="E211" s="6">
        <v>494</v>
      </c>
      <c r="F211" s="7">
        <v>12245</v>
      </c>
      <c r="G211" s="10">
        <f t="shared" si="3"/>
        <v>5.1557590818412013E-4</v>
      </c>
      <c r="H211" s="58"/>
      <c r="I211" s="58"/>
      <c r="J211" s="63">
        <f>Table2[[#This Row],[Column6]]+Table2[[#This Row],[Column8]]+Table2[[#This Row],[Column9]]</f>
        <v>12245</v>
      </c>
      <c r="K211" s="78">
        <f>Table2[[#This Row],[Column10]]/J$434</f>
        <v>5.1641031361435977E-4</v>
      </c>
      <c r="L211" s="83">
        <f>F$443*Table2[[#This Row],[Column11]]</f>
        <v>138.58387176154957</v>
      </c>
      <c r="M211" s="142">
        <f>ROUND(Table2[[#This Row],[Column12]]+Table2[[#This Row],[Column9]],2)</f>
        <v>138.58000000000001</v>
      </c>
      <c r="N211" s="121">
        <f>ROUND(Table2[[#This Row],[Column6]]+Table2[[#This Row],[Column8]]+Table2[[#This Row],[Column13]],2)</f>
        <v>12383.58</v>
      </c>
    </row>
    <row r="212" spans="1:14" ht="15.6" x14ac:dyDescent="0.3">
      <c r="A212" s="9" t="s">
        <v>216</v>
      </c>
      <c r="B212" s="5">
        <v>3339</v>
      </c>
      <c r="C212" s="8">
        <v>1231</v>
      </c>
      <c r="D212" s="6">
        <v>112</v>
      </c>
      <c r="E212" s="8">
        <v>1343</v>
      </c>
      <c r="F212" s="7">
        <v>112715</v>
      </c>
      <c r="G212" s="10">
        <f t="shared" si="3"/>
        <v>4.7458667612064603E-3</v>
      </c>
      <c r="H212" s="58"/>
      <c r="I212" s="58"/>
      <c r="J212" s="63">
        <f>Table2[[#This Row],[Column6]]+Table2[[#This Row],[Column8]]+Table2[[#This Row],[Column9]]</f>
        <v>112715</v>
      </c>
      <c r="K212" s="78">
        <f>Table2[[#This Row],[Column10]]/J$434</f>
        <v>4.7535474478597435E-3</v>
      </c>
      <c r="L212" s="83">
        <f>F$443*Table2[[#This Row],[Column11]]</f>
        <v>1275.6619931076407</v>
      </c>
      <c r="M212" s="142">
        <f>ROUND(Table2[[#This Row],[Column12]]+Table2[[#This Row],[Column9]],2)</f>
        <v>1275.6600000000001</v>
      </c>
      <c r="N212" s="121">
        <f>ROUND(Table2[[#This Row],[Column6]]+Table2[[#This Row],[Column8]]+Table2[[#This Row],[Column13]],2)</f>
        <v>113990.66</v>
      </c>
    </row>
    <row r="213" spans="1:14" ht="15.6" x14ac:dyDescent="0.3">
      <c r="A213" s="9" t="s">
        <v>217</v>
      </c>
      <c r="B213" s="5">
        <v>3360</v>
      </c>
      <c r="C213" s="6">
        <v>737</v>
      </c>
      <c r="D213" s="6">
        <v>17</v>
      </c>
      <c r="E213" s="6">
        <v>754</v>
      </c>
      <c r="F213" s="7">
        <v>73695</v>
      </c>
      <c r="G213" s="10">
        <f t="shared" si="3"/>
        <v>3.1029290774707012E-3</v>
      </c>
      <c r="H213" s="58"/>
      <c r="I213" s="58"/>
      <c r="J213" s="63">
        <f>Table2[[#This Row],[Column6]]+Table2[[#This Row],[Column8]]+Table2[[#This Row],[Column9]]</f>
        <v>73695</v>
      </c>
      <c r="K213" s="78">
        <f>Table2[[#This Row],[Column10]]/J$434</f>
        <v>3.1079508421241525E-3</v>
      </c>
      <c r="L213" s="83">
        <f>F$443*Table2[[#This Row],[Column11]]</f>
        <v>834.04968799243761</v>
      </c>
      <c r="M213" s="142">
        <f>ROUND(Table2[[#This Row],[Column12]]+Table2[[#This Row],[Column9]],2)</f>
        <v>834.05</v>
      </c>
      <c r="N213" s="121">
        <f>ROUND(Table2[[#This Row],[Column6]]+Table2[[#This Row],[Column8]]+Table2[[#This Row],[Column13]],2)</f>
        <v>74529.05</v>
      </c>
    </row>
    <row r="214" spans="1:14" ht="15.6" x14ac:dyDescent="0.3">
      <c r="A214" s="9" t="s">
        <v>218</v>
      </c>
      <c r="B214" s="5">
        <v>3367</v>
      </c>
      <c r="C214" s="6">
        <v>390</v>
      </c>
      <c r="D214" s="6">
        <v>48</v>
      </c>
      <c r="E214" s="6">
        <v>438</v>
      </c>
      <c r="F214" s="7">
        <v>20210</v>
      </c>
      <c r="G214" s="10">
        <f t="shared" si="3"/>
        <v>8.5094235233981773E-4</v>
      </c>
      <c r="H214" s="58"/>
      <c r="I214" s="58"/>
      <c r="J214" s="63">
        <f>Table2[[#This Row],[Column6]]+Table2[[#This Row],[Column8]]+Table2[[#This Row],[Column9]]</f>
        <v>20210</v>
      </c>
      <c r="K214" s="78">
        <f>Table2[[#This Row],[Column10]]/J$434</f>
        <v>8.5231951311933124E-4</v>
      </c>
      <c r="L214" s="83">
        <f>F$443*Table2[[#This Row],[Column11]]</f>
        <v>228.72846454070373</v>
      </c>
      <c r="M214" s="142">
        <f>ROUND(Table2[[#This Row],[Column12]]+Table2[[#This Row],[Column9]],2)</f>
        <v>228.73</v>
      </c>
      <c r="N214" s="121">
        <f>ROUND(Table2[[#This Row],[Column6]]+Table2[[#This Row],[Column8]]+Table2[[#This Row],[Column13]],2)</f>
        <v>20438.73</v>
      </c>
    </row>
    <row r="215" spans="1:14" ht="15.6" x14ac:dyDescent="0.3">
      <c r="A215" s="9" t="s">
        <v>219</v>
      </c>
      <c r="B215" s="5">
        <v>3381</v>
      </c>
      <c r="C215" s="6">
        <v>742</v>
      </c>
      <c r="D215" s="6">
        <v>14</v>
      </c>
      <c r="E215" s="6">
        <v>756</v>
      </c>
      <c r="F215" s="7">
        <v>19710</v>
      </c>
      <c r="G215" s="10">
        <f t="shared" si="3"/>
        <v>8.2988984485986186E-4</v>
      </c>
      <c r="H215" s="58"/>
      <c r="I215" s="58"/>
      <c r="J215" s="63">
        <f>Table2[[#This Row],[Column6]]+Table2[[#This Row],[Column8]]+Table2[[#This Row],[Column9]]</f>
        <v>19710</v>
      </c>
      <c r="K215" s="78">
        <f>Table2[[#This Row],[Column10]]/J$434</f>
        <v>8.3123293436823448E-4</v>
      </c>
      <c r="L215" s="83">
        <f>F$443*Table2[[#This Row],[Column11]]</f>
        <v>223.06967026705939</v>
      </c>
      <c r="M215" s="142">
        <f>ROUND(Table2[[#This Row],[Column12]]+Table2[[#This Row],[Column9]],2)</f>
        <v>223.07</v>
      </c>
      <c r="N215" s="121">
        <f>ROUND(Table2[[#This Row],[Column6]]+Table2[[#This Row],[Column8]]+Table2[[#This Row],[Column13]],2)</f>
        <v>19933.07</v>
      </c>
    </row>
    <row r="216" spans="1:14" ht="15.6" x14ac:dyDescent="0.3">
      <c r="A216" s="9" t="s">
        <v>220</v>
      </c>
      <c r="B216" s="5">
        <v>3409</v>
      </c>
      <c r="C216" s="8">
        <v>1257</v>
      </c>
      <c r="D216" s="6">
        <v>66</v>
      </c>
      <c r="E216" s="8">
        <v>1323</v>
      </c>
      <c r="F216" s="7">
        <v>127770</v>
      </c>
      <c r="G216" s="10">
        <f t="shared" si="3"/>
        <v>5.3797577614279326E-3</v>
      </c>
      <c r="H216" s="58"/>
      <c r="I216" s="58"/>
      <c r="J216" s="63">
        <f>Table2[[#This Row],[Column6]]+Table2[[#This Row],[Column8]]+Table2[[#This Row],[Column9]]</f>
        <v>127770</v>
      </c>
      <c r="K216" s="78">
        <f>Table2[[#This Row],[Column10]]/J$434</f>
        <v>5.3884643340552678E-3</v>
      </c>
      <c r="L216" s="83">
        <f>F$443*Table2[[#This Row],[Column11]]</f>
        <v>1446.0482886870716</v>
      </c>
      <c r="M216" s="142">
        <f>ROUND(Table2[[#This Row],[Column12]]+Table2[[#This Row],[Column9]],2)</f>
        <v>1446.05</v>
      </c>
      <c r="N216" s="121">
        <f>ROUND(Table2[[#This Row],[Column6]]+Table2[[#This Row],[Column8]]+Table2[[#This Row],[Column13]],2)</f>
        <v>129216.05</v>
      </c>
    </row>
    <row r="217" spans="1:14" ht="15.6" x14ac:dyDescent="0.3">
      <c r="A217" s="9" t="s">
        <v>221</v>
      </c>
      <c r="B217" s="5">
        <v>3427</v>
      </c>
      <c r="C217" s="6">
        <v>235</v>
      </c>
      <c r="D217" s="6"/>
      <c r="E217" s="6">
        <v>235</v>
      </c>
      <c r="F217" s="7">
        <v>16490</v>
      </c>
      <c r="G217" s="10">
        <f t="shared" si="3"/>
        <v>6.9431169668894587E-4</v>
      </c>
      <c r="H217" s="58"/>
      <c r="I217" s="58"/>
      <c r="J217" s="63">
        <f>Table2[[#This Row],[Column6]]+Table2[[#This Row],[Column8]]+Table2[[#This Row],[Column9]]</f>
        <v>16490</v>
      </c>
      <c r="K217" s="78">
        <f>Table2[[#This Row],[Column10]]/J$434</f>
        <v>6.954353672111713E-4</v>
      </c>
      <c r="L217" s="83">
        <f>F$443*Table2[[#This Row],[Column11]]</f>
        <v>186.62703514478994</v>
      </c>
      <c r="M217" s="142">
        <f>ROUND(Table2[[#This Row],[Column12]]+Table2[[#This Row],[Column9]],2)</f>
        <v>186.63</v>
      </c>
      <c r="N217" s="121">
        <f>ROUND(Table2[[#This Row],[Column6]]+Table2[[#This Row],[Column8]]+Table2[[#This Row],[Column13]],2)</f>
        <v>16676.63</v>
      </c>
    </row>
    <row r="218" spans="1:14" ht="15.6" x14ac:dyDescent="0.3">
      <c r="A218" s="9" t="s">
        <v>222</v>
      </c>
      <c r="B218" s="5">
        <v>3428</v>
      </c>
      <c r="C218" s="6">
        <v>903</v>
      </c>
      <c r="D218" s="6"/>
      <c r="E218" s="6">
        <v>903</v>
      </c>
      <c r="F218" s="7">
        <v>80830</v>
      </c>
      <c r="G218" s="10">
        <f t="shared" si="3"/>
        <v>3.403348359209672E-3</v>
      </c>
      <c r="H218" s="58"/>
      <c r="I218" s="58"/>
      <c r="J218" s="63">
        <f>Table2[[#This Row],[Column6]]+Table2[[#This Row],[Column8]]+Table2[[#This Row],[Column9]]</f>
        <v>80830</v>
      </c>
      <c r="K218" s="78">
        <f>Table2[[#This Row],[Column10]]/J$434</f>
        <v>3.408856320902303E-3</v>
      </c>
      <c r="L218" s="83">
        <f>F$443*Table2[[#This Row],[Column11]]</f>
        <v>914.80068227734205</v>
      </c>
      <c r="M218" s="142">
        <f>ROUND(Table2[[#This Row],[Column12]]+Table2[[#This Row],[Column9]],2)</f>
        <v>914.8</v>
      </c>
      <c r="N218" s="121">
        <f>ROUND(Table2[[#This Row],[Column6]]+Table2[[#This Row],[Column8]]+Table2[[#This Row],[Column13]],2)</f>
        <v>81744.800000000003</v>
      </c>
    </row>
    <row r="219" spans="1:14" ht="15.6" x14ac:dyDescent="0.3">
      <c r="A219" s="9" t="s">
        <v>223</v>
      </c>
      <c r="B219" s="5">
        <v>3430</v>
      </c>
      <c r="C219" s="8">
        <v>1799</v>
      </c>
      <c r="D219" s="6">
        <v>83</v>
      </c>
      <c r="E219" s="8">
        <v>1882</v>
      </c>
      <c r="F219" s="7">
        <v>45540</v>
      </c>
      <c r="G219" s="10">
        <f t="shared" si="3"/>
        <v>1.917462381274384E-3</v>
      </c>
      <c r="H219" s="58"/>
      <c r="I219" s="58"/>
      <c r="J219" s="63">
        <f>Table2[[#This Row],[Column6]]+Table2[[#This Row],[Column8]]+Table2[[#This Row],[Column9]]</f>
        <v>45540</v>
      </c>
      <c r="K219" s="78">
        <f>Table2[[#This Row],[Column10]]/J$434</f>
        <v>1.9205655926498935E-3</v>
      </c>
      <c r="L219" s="83">
        <f>F$443*Table2[[#This Row],[Column11]]</f>
        <v>515.40298244352539</v>
      </c>
      <c r="M219" s="142">
        <f>ROUND(Table2[[#This Row],[Column12]]+Table2[[#This Row],[Column9]],2)</f>
        <v>515.4</v>
      </c>
      <c r="N219" s="121">
        <f>ROUND(Table2[[#This Row],[Column6]]+Table2[[#This Row],[Column8]]+Table2[[#This Row],[Column13]],2)</f>
        <v>46055.4</v>
      </c>
    </row>
    <row r="220" spans="1:14" ht="15.6" x14ac:dyDescent="0.3">
      <c r="A220" s="9" t="s">
        <v>224</v>
      </c>
      <c r="B220" s="5">
        <v>3434</v>
      </c>
      <c r="C220" s="6">
        <v>778</v>
      </c>
      <c r="D220" s="6"/>
      <c r="E220" s="6">
        <v>778</v>
      </c>
      <c r="F220" s="7">
        <v>115130</v>
      </c>
      <c r="G220" s="10">
        <f t="shared" si="3"/>
        <v>4.8475503723346474E-3</v>
      </c>
      <c r="H220" s="58"/>
      <c r="I220" s="58"/>
      <c r="J220" s="63">
        <f>Table2[[#This Row],[Column6]]+Table2[[#This Row],[Column8]]+Table2[[#This Row],[Column9]]</f>
        <v>115130</v>
      </c>
      <c r="K220" s="78">
        <f>Table2[[#This Row],[Column10]]/J$434</f>
        <v>4.855395623227541E-3</v>
      </c>
      <c r="L220" s="83">
        <f>F$443*Table2[[#This Row],[Column11]]</f>
        <v>1302.9939694493428</v>
      </c>
      <c r="M220" s="142">
        <f>ROUND(Table2[[#This Row],[Column12]]+Table2[[#This Row],[Column9]],2)</f>
        <v>1302.99</v>
      </c>
      <c r="N220" s="121">
        <f>ROUND(Table2[[#This Row],[Column6]]+Table2[[#This Row],[Column8]]+Table2[[#This Row],[Column13]],2)</f>
        <v>116432.99</v>
      </c>
    </row>
    <row r="221" spans="1:14" ht="15.6" x14ac:dyDescent="0.3">
      <c r="A221" s="9" t="s">
        <v>225</v>
      </c>
      <c r="B221" s="5">
        <v>3437</v>
      </c>
      <c r="C221" s="8">
        <v>2592</v>
      </c>
      <c r="D221" s="6">
        <v>103</v>
      </c>
      <c r="E221" s="8">
        <v>2695</v>
      </c>
      <c r="F221" s="7">
        <v>79585</v>
      </c>
      <c r="G221" s="10">
        <f t="shared" si="3"/>
        <v>3.3509276155845816E-3</v>
      </c>
      <c r="H221" s="58"/>
      <c r="I221" s="58"/>
      <c r="J221" s="63">
        <f>Table2[[#This Row],[Column6]]+Table2[[#This Row],[Column8]]+Table2[[#This Row],[Column9]]</f>
        <v>79585</v>
      </c>
      <c r="K221" s="78">
        <f>Table2[[#This Row],[Column10]]/J$434</f>
        <v>3.356350739812072E-3</v>
      </c>
      <c r="L221" s="83">
        <f>F$443*Table2[[#This Row],[Column11]]</f>
        <v>900.71028453596762</v>
      </c>
      <c r="M221" s="142">
        <f>ROUND(Table2[[#This Row],[Column12]]+Table2[[#This Row],[Column9]],2)</f>
        <v>900.71</v>
      </c>
      <c r="N221" s="121">
        <f>ROUND(Table2[[#This Row],[Column6]]+Table2[[#This Row],[Column8]]+Table2[[#This Row],[Column13]],2)</f>
        <v>80485.710000000006</v>
      </c>
    </row>
    <row r="222" spans="1:14" ht="15.6" x14ac:dyDescent="0.3">
      <c r="A222" s="9" t="s">
        <v>226</v>
      </c>
      <c r="B222" s="5">
        <v>3444</v>
      </c>
      <c r="C222" s="8">
        <v>2322</v>
      </c>
      <c r="D222" s="6">
        <v>80</v>
      </c>
      <c r="E222" s="8">
        <v>2402</v>
      </c>
      <c r="F222" s="7">
        <v>112090</v>
      </c>
      <c r="G222" s="10">
        <f t="shared" si="3"/>
        <v>4.7195511268565155E-3</v>
      </c>
      <c r="H222" s="58"/>
      <c r="I222" s="58"/>
      <c r="J222" s="63">
        <f>Table2[[#This Row],[Column6]]+Table2[[#This Row],[Column8]]+Table2[[#This Row],[Column9]]</f>
        <v>112090</v>
      </c>
      <c r="K222" s="78">
        <f>Table2[[#This Row],[Column10]]/J$434</f>
        <v>4.7271892244208731E-3</v>
      </c>
      <c r="L222" s="83">
        <f>F$443*Table2[[#This Row],[Column11]]</f>
        <v>1268.5885002655855</v>
      </c>
      <c r="M222" s="142">
        <f>ROUND(Table2[[#This Row],[Column12]]+Table2[[#This Row],[Column9]],2)</f>
        <v>1268.5899999999999</v>
      </c>
      <c r="N222" s="121">
        <f>ROUND(Table2[[#This Row],[Column6]]+Table2[[#This Row],[Column8]]+Table2[[#This Row],[Column13]],2)</f>
        <v>113358.59</v>
      </c>
    </row>
    <row r="223" spans="1:14" ht="15.6" x14ac:dyDescent="0.3">
      <c r="A223" s="9" t="s">
        <v>227</v>
      </c>
      <c r="B223" s="5">
        <v>3479</v>
      </c>
      <c r="C223" s="8">
        <v>2664</v>
      </c>
      <c r="D223" s="6">
        <v>221</v>
      </c>
      <c r="E223" s="8">
        <v>2885</v>
      </c>
      <c r="F223" s="7">
        <v>84355</v>
      </c>
      <c r="G223" s="10">
        <f t="shared" si="3"/>
        <v>3.5517685369433612E-3</v>
      </c>
      <c r="H223" s="58"/>
      <c r="I223" s="58"/>
      <c r="J223" s="63">
        <f>Table2[[#This Row],[Column6]]+Table2[[#This Row],[Column8]]+Table2[[#This Row],[Column9]]</f>
        <v>84355</v>
      </c>
      <c r="K223" s="78">
        <f>Table2[[#This Row],[Column10]]/J$434</f>
        <v>3.5575167010975352E-3</v>
      </c>
      <c r="L223" s="83">
        <f>F$443*Table2[[#This Row],[Column11]]</f>
        <v>954.69518190653457</v>
      </c>
      <c r="M223" s="142">
        <f>ROUND(Table2[[#This Row],[Column12]]+Table2[[#This Row],[Column9]],2)</f>
        <v>954.7</v>
      </c>
      <c r="N223" s="121">
        <f>ROUND(Table2[[#This Row],[Column6]]+Table2[[#This Row],[Column8]]+Table2[[#This Row],[Column13]],2)</f>
        <v>85309.7</v>
      </c>
    </row>
    <row r="224" spans="1:14" ht="15.6" x14ac:dyDescent="0.3">
      <c r="A224" s="9" t="s">
        <v>228</v>
      </c>
      <c r="B224" s="5">
        <v>3484</v>
      </c>
      <c r="C224" s="6">
        <v>152</v>
      </c>
      <c r="D224" s="6"/>
      <c r="E224" s="6">
        <v>152</v>
      </c>
      <c r="F224" s="7">
        <v>16555</v>
      </c>
      <c r="G224" s="10">
        <f t="shared" si="3"/>
        <v>6.9704852266134012E-4</v>
      </c>
      <c r="H224" s="58"/>
      <c r="I224" s="58"/>
      <c r="J224" s="63">
        <f>Table2[[#This Row],[Column6]]+Table2[[#This Row],[Column8]]+Table2[[#This Row],[Column9]]</f>
        <v>16555</v>
      </c>
      <c r="K224" s="78">
        <f>Table2[[#This Row],[Column10]]/J$434</f>
        <v>6.9817662244881396E-4</v>
      </c>
      <c r="L224" s="83">
        <f>F$443*Table2[[#This Row],[Column11]]</f>
        <v>187.36267840036371</v>
      </c>
      <c r="M224" s="142">
        <f>ROUND(Table2[[#This Row],[Column12]]+Table2[[#This Row],[Column9]],2)</f>
        <v>187.36</v>
      </c>
      <c r="N224" s="121">
        <f>ROUND(Table2[[#This Row],[Column6]]+Table2[[#This Row],[Column8]]+Table2[[#This Row],[Column13]],2)</f>
        <v>16742.36</v>
      </c>
    </row>
    <row r="225" spans="1:14" ht="15.6" x14ac:dyDescent="0.3">
      <c r="A225" s="9" t="s">
        <v>229</v>
      </c>
      <c r="B225" s="5">
        <v>3500</v>
      </c>
      <c r="C225" s="8">
        <v>1508</v>
      </c>
      <c r="D225" s="6">
        <v>75</v>
      </c>
      <c r="E225" s="8">
        <v>1583</v>
      </c>
      <c r="F225" s="7">
        <v>175630</v>
      </c>
      <c r="G225" s="10">
        <f t="shared" si="3"/>
        <v>7.3949037774093118E-3</v>
      </c>
      <c r="H225" s="58"/>
      <c r="I225" s="58"/>
      <c r="J225" s="63">
        <f>Table2[[#This Row],[Column6]]+Table2[[#This Row],[Column8]]+Table2[[#This Row],[Column9]]</f>
        <v>175630</v>
      </c>
      <c r="K225" s="78">
        <f>Table2[[#This Row],[Column10]]/J$434</f>
        <v>7.4068716521102501E-3</v>
      </c>
      <c r="L225" s="83">
        <f>F$443*Table2[[#This Row],[Column11]]</f>
        <v>1987.7080765603066</v>
      </c>
      <c r="M225" s="142">
        <f>ROUND(Table2[[#This Row],[Column12]]+Table2[[#This Row],[Column9]],2)</f>
        <v>1987.71</v>
      </c>
      <c r="N225" s="121">
        <f>ROUND(Table2[[#This Row],[Column6]]+Table2[[#This Row],[Column8]]+Table2[[#This Row],[Column13]],2)</f>
        <v>177617.71</v>
      </c>
    </row>
    <row r="226" spans="1:14" ht="15.6" x14ac:dyDescent="0.3">
      <c r="A226" s="9" t="s">
        <v>230</v>
      </c>
      <c r="B226" s="5">
        <v>3528</v>
      </c>
      <c r="C226" s="6">
        <v>410</v>
      </c>
      <c r="D226" s="6">
        <v>36</v>
      </c>
      <c r="E226" s="6">
        <v>446</v>
      </c>
      <c r="F226" s="7">
        <v>12190</v>
      </c>
      <c r="G226" s="10">
        <f t="shared" si="3"/>
        <v>5.13260132361325E-4</v>
      </c>
      <c r="H226" s="58"/>
      <c r="I226" s="58"/>
      <c r="J226" s="63">
        <f>Table2[[#This Row],[Column6]]+Table2[[#This Row],[Column8]]+Table2[[#This Row],[Column9]]</f>
        <v>12190</v>
      </c>
      <c r="K226" s="78">
        <f>Table2[[#This Row],[Column10]]/J$434</f>
        <v>5.1409078995173915E-4</v>
      </c>
      <c r="L226" s="83">
        <f>F$443*Table2[[#This Row],[Column11]]</f>
        <v>137.96140439144872</v>
      </c>
      <c r="M226" s="142">
        <f>ROUND(Table2[[#This Row],[Column12]]+Table2[[#This Row],[Column9]],2)</f>
        <v>137.96</v>
      </c>
      <c r="N226" s="121">
        <f>ROUND(Table2[[#This Row],[Column6]]+Table2[[#This Row],[Column8]]+Table2[[#This Row],[Column13]],2)</f>
        <v>12327.96</v>
      </c>
    </row>
    <row r="227" spans="1:14" ht="15.6" x14ac:dyDescent="0.3">
      <c r="A227" s="9" t="s">
        <v>231</v>
      </c>
      <c r="B227" s="5">
        <v>3549</v>
      </c>
      <c r="C227" s="8">
        <v>4690</v>
      </c>
      <c r="D227" s="6">
        <v>467</v>
      </c>
      <c r="E227" s="8">
        <v>5157</v>
      </c>
      <c r="F227" s="7">
        <v>199670</v>
      </c>
      <c r="G227" s="10">
        <f t="shared" si="3"/>
        <v>8.4071083370455928E-3</v>
      </c>
      <c r="H227" s="58"/>
      <c r="I227" s="58"/>
      <c r="J227" s="63">
        <f>Table2[[#This Row],[Column6]]+Table2[[#This Row],[Column8]]+Table2[[#This Row],[Column9]]</f>
        <v>199670</v>
      </c>
      <c r="K227" s="78">
        <f>Table2[[#This Row],[Column10]]/J$434</f>
        <v>8.4207143584629825E-3</v>
      </c>
      <c r="L227" s="83">
        <f>F$443*Table2[[#This Row],[Column11]]</f>
        <v>2259.7829052371262</v>
      </c>
      <c r="M227" s="142">
        <f>ROUND(Table2[[#This Row],[Column12]]+Table2[[#This Row],[Column9]],2)</f>
        <v>2259.7800000000002</v>
      </c>
      <c r="N227" s="121">
        <f>ROUND(Table2[[#This Row],[Column6]]+Table2[[#This Row],[Column8]]+Table2[[#This Row],[Column13]],2)</f>
        <v>201929.78</v>
      </c>
    </row>
    <row r="228" spans="1:14" ht="15.6" x14ac:dyDescent="0.3">
      <c r="A228" s="9" t="s">
        <v>233</v>
      </c>
      <c r="B228" s="5">
        <v>3612</v>
      </c>
      <c r="C228" s="8">
        <v>1772</v>
      </c>
      <c r="D228" s="6">
        <v>46</v>
      </c>
      <c r="E228" s="8">
        <v>1818</v>
      </c>
      <c r="F228" s="7">
        <v>77900</v>
      </c>
      <c r="G228" s="10">
        <f t="shared" si="3"/>
        <v>3.2799806653771306E-3</v>
      </c>
      <c r="H228" s="58"/>
      <c r="I228" s="58"/>
      <c r="J228" s="63">
        <f>Table2[[#This Row],[Column6]]+Table2[[#This Row],[Column8]]+Table2[[#This Row],[Column9]]</f>
        <v>77900</v>
      </c>
      <c r="K228" s="78">
        <f>Table2[[#This Row],[Column10]]/J$434</f>
        <v>3.285288969420876E-3</v>
      </c>
      <c r="L228" s="83">
        <f>F$443*Table2[[#This Row],[Column11]]</f>
        <v>881.64014783378627</v>
      </c>
      <c r="M228" s="142">
        <f>ROUND(Table2[[#This Row],[Column12]]+Table2[[#This Row],[Column9]],2)</f>
        <v>881.64</v>
      </c>
      <c r="N228" s="121">
        <f>ROUND(Table2[[#This Row],[Column6]]+Table2[[#This Row],[Column8]]+Table2[[#This Row],[Column13]],2)</f>
        <v>78781.64</v>
      </c>
    </row>
    <row r="229" spans="1:14" ht="15.6" x14ac:dyDescent="0.3">
      <c r="A229" s="9" t="s">
        <v>235</v>
      </c>
      <c r="B229" s="5">
        <v>3619</v>
      </c>
      <c r="C229" s="8">
        <v>57956</v>
      </c>
      <c r="D229" s="8">
        <v>6256</v>
      </c>
      <c r="E229" s="8">
        <v>64212</v>
      </c>
      <c r="F229" s="7">
        <v>2514985</v>
      </c>
      <c r="G229" s="10">
        <f t="shared" si="3"/>
        <v>0.10589348104895381</v>
      </c>
      <c r="H229" s="58"/>
      <c r="I229" s="58">
        <v>0</v>
      </c>
      <c r="J229" s="63">
        <f>Table2[[#This Row],[Column6]]+Table2[[#This Row],[Column8]]+Table2[[#This Row],[Column9]]</f>
        <v>2514985</v>
      </c>
      <c r="K229" s="78">
        <f>Table2[[#This Row],[Column10]]/J$434</f>
        <v>0.1060648585206542</v>
      </c>
      <c r="L229" s="83">
        <f>F$443*Table2[[#This Row],[Column11]]</f>
        <v>28463.565432602762</v>
      </c>
      <c r="M229" s="142">
        <v>28463.55</v>
      </c>
      <c r="N229" s="121">
        <f>ROUND(Table2[[#This Row],[Column6]]+Table2[[#This Row],[Column8]]+Table2[[#This Row],[Column13]],2)</f>
        <v>2543448.5499999998</v>
      </c>
    </row>
    <row r="230" spans="1:14" ht="15.6" x14ac:dyDescent="0.3">
      <c r="A230" s="9" t="s">
        <v>238</v>
      </c>
      <c r="B230" s="5">
        <v>3633</v>
      </c>
      <c r="C230" s="6">
        <v>395</v>
      </c>
      <c r="D230" s="6"/>
      <c r="E230" s="6">
        <v>395</v>
      </c>
      <c r="F230" s="7">
        <v>19065</v>
      </c>
      <c r="G230" s="10">
        <f t="shared" si="3"/>
        <v>8.0273211021071871E-4</v>
      </c>
      <c r="H230" s="58"/>
      <c r="I230" s="58"/>
      <c r="J230" s="63">
        <f>Table2[[#This Row],[Column6]]+Table2[[#This Row],[Column8]]+Table2[[#This Row],[Column9]]</f>
        <v>19065</v>
      </c>
      <c r="K230" s="78">
        <f>Table2[[#This Row],[Column10]]/J$434</f>
        <v>8.0403124777931971E-4</v>
      </c>
      <c r="L230" s="83">
        <f>F$443*Table2[[#This Row],[Column11]]</f>
        <v>215.76982565405825</v>
      </c>
      <c r="M230" s="142">
        <f>ROUND(Table2[[#This Row],[Column12]]+Table2[[#This Row],[Column9]],2)</f>
        <v>215.77</v>
      </c>
      <c r="N230" s="121">
        <f>ROUND(Table2[[#This Row],[Column6]]+Table2[[#This Row],[Column8]]+Table2[[#This Row],[Column13]],2)</f>
        <v>19280.77</v>
      </c>
    </row>
    <row r="231" spans="1:14" ht="15.6" x14ac:dyDescent="0.3">
      <c r="A231" s="9" t="s">
        <v>239</v>
      </c>
      <c r="B231" s="5">
        <v>3640</v>
      </c>
      <c r="C231" s="6">
        <v>581</v>
      </c>
      <c r="D231" s="6">
        <v>20</v>
      </c>
      <c r="E231" s="6">
        <v>601</v>
      </c>
      <c r="F231" s="7">
        <v>58825</v>
      </c>
      <c r="G231" s="10">
        <f t="shared" si="3"/>
        <v>2.4768275050168127E-3</v>
      </c>
      <c r="H231" s="58"/>
      <c r="I231" s="58"/>
      <c r="J231" s="63">
        <f>Table2[[#This Row],[Column6]]+Table2[[#This Row],[Column8]]+Table2[[#This Row],[Column9]]</f>
        <v>58825</v>
      </c>
      <c r="K231" s="78">
        <f>Table2[[#This Row],[Column10]]/J$434</f>
        <v>2.4808359900665346E-3</v>
      </c>
      <c r="L231" s="83">
        <f>F$443*Table2[[#This Row],[Column11]]</f>
        <v>665.75714629425522</v>
      </c>
      <c r="M231" s="142">
        <f>ROUND(Table2[[#This Row],[Column12]]+Table2[[#This Row],[Column9]],2)</f>
        <v>665.76</v>
      </c>
      <c r="N231" s="121">
        <f>ROUND(Table2[[#This Row],[Column6]]+Table2[[#This Row],[Column8]]+Table2[[#This Row],[Column13]],2)</f>
        <v>59490.76</v>
      </c>
    </row>
    <row r="232" spans="1:14" ht="15.6" x14ac:dyDescent="0.3">
      <c r="A232" s="9" t="s">
        <v>240</v>
      </c>
      <c r="B232" s="5">
        <v>3661</v>
      </c>
      <c r="C232" s="6">
        <v>608</v>
      </c>
      <c r="D232" s="6">
        <v>9</v>
      </c>
      <c r="E232" s="6">
        <v>617</v>
      </c>
      <c r="F232" s="7">
        <v>27550</v>
      </c>
      <c r="G232" s="10">
        <f t="shared" si="3"/>
        <v>1.1599931621455704E-3</v>
      </c>
      <c r="H232" s="58"/>
      <c r="I232" s="58"/>
      <c r="J232" s="63">
        <f>Table2[[#This Row],[Column6]]+Table2[[#This Row],[Column8]]+Table2[[#This Row],[Column9]]</f>
        <v>27550</v>
      </c>
      <c r="K232" s="78">
        <f>Table2[[#This Row],[Column10]]/J$434</f>
        <v>1.1618704891854317E-3</v>
      </c>
      <c r="L232" s="83">
        <f>F$443*Table2[[#This Row],[Column11]]</f>
        <v>311.79956447780245</v>
      </c>
      <c r="M232" s="142">
        <f>ROUND(Table2[[#This Row],[Column12]]+Table2[[#This Row],[Column9]],2)</f>
        <v>311.8</v>
      </c>
      <c r="N232" s="121">
        <f>ROUND(Table2[[#This Row],[Column6]]+Table2[[#This Row],[Column8]]+Table2[[#This Row],[Column13]],2)</f>
        <v>27861.8</v>
      </c>
    </row>
    <row r="233" spans="1:14" ht="15.6" x14ac:dyDescent="0.3">
      <c r="A233" s="9" t="s">
        <v>241</v>
      </c>
      <c r="B233" s="5">
        <v>3668</v>
      </c>
      <c r="C233" s="6">
        <v>745</v>
      </c>
      <c r="D233" s="6"/>
      <c r="E233" s="6">
        <v>745</v>
      </c>
      <c r="F233" s="7">
        <v>40370</v>
      </c>
      <c r="G233" s="10">
        <f t="shared" si="3"/>
        <v>1.6997794539316399E-3</v>
      </c>
      <c r="H233" s="58"/>
      <c r="I233" s="58"/>
      <c r="J233" s="63">
        <f>Table2[[#This Row],[Column6]]+Table2[[#This Row],[Column8]]+Table2[[#This Row],[Column9]]</f>
        <v>40370</v>
      </c>
      <c r="K233" s="78">
        <f>Table2[[#This Row],[Column10]]/J$434</f>
        <v>1.7025303683635528E-3</v>
      </c>
      <c r="L233" s="83">
        <f>F$443*Table2[[#This Row],[Column11]]</f>
        <v>456.89104965404306</v>
      </c>
      <c r="M233" s="142">
        <f>ROUND(Table2[[#This Row],[Column12]]+Table2[[#This Row],[Column9]],2)</f>
        <v>456.89</v>
      </c>
      <c r="N233" s="121">
        <f>ROUND(Table2[[#This Row],[Column6]]+Table2[[#This Row],[Column8]]+Table2[[#This Row],[Column13]],2)</f>
        <v>40826.89</v>
      </c>
    </row>
    <row r="234" spans="1:14" ht="15.6" x14ac:dyDescent="0.3">
      <c r="A234" s="9" t="s">
        <v>242</v>
      </c>
      <c r="B234" s="5">
        <v>3675</v>
      </c>
      <c r="C234" s="8">
        <v>2259</v>
      </c>
      <c r="D234" s="6"/>
      <c r="E234" s="8">
        <v>2259</v>
      </c>
      <c r="F234" s="7">
        <v>72075</v>
      </c>
      <c r="G234" s="10">
        <f t="shared" si="3"/>
        <v>3.0347189532356441E-3</v>
      </c>
      <c r="H234" s="58"/>
      <c r="I234" s="58"/>
      <c r="J234" s="63">
        <f>Table2[[#This Row],[Column6]]+Table2[[#This Row],[Column8]]+Table2[[#This Row],[Column9]]</f>
        <v>72075</v>
      </c>
      <c r="K234" s="78">
        <f>Table2[[#This Row],[Column10]]/J$434</f>
        <v>3.0396303269705988E-3</v>
      </c>
      <c r="L234" s="83">
        <f>F$443*Table2[[#This Row],[Column11]]</f>
        <v>815.71519454582995</v>
      </c>
      <c r="M234" s="142">
        <f>ROUND(Table2[[#This Row],[Column12]]+Table2[[#This Row],[Column9]],2)</f>
        <v>815.72</v>
      </c>
      <c r="N234" s="121">
        <f>ROUND(Table2[[#This Row],[Column6]]+Table2[[#This Row],[Column8]]+Table2[[#This Row],[Column13]],2)</f>
        <v>72890.720000000001</v>
      </c>
    </row>
    <row r="235" spans="1:14" ht="15.6" x14ac:dyDescent="0.3">
      <c r="A235" s="9" t="s">
        <v>243</v>
      </c>
      <c r="B235" s="5">
        <v>3682</v>
      </c>
      <c r="C235" s="8">
        <v>1229</v>
      </c>
      <c r="D235" s="6">
        <v>41</v>
      </c>
      <c r="E235" s="8">
        <v>1270</v>
      </c>
      <c r="F235" s="7">
        <v>44610</v>
      </c>
      <c r="G235" s="10">
        <f t="shared" si="3"/>
        <v>1.8783047173616661E-3</v>
      </c>
      <c r="H235" s="58"/>
      <c r="I235" s="58"/>
      <c r="J235" s="63">
        <f>Table2[[#This Row],[Column6]]+Table2[[#This Row],[Column8]]+Table2[[#This Row],[Column9]]</f>
        <v>44610</v>
      </c>
      <c r="K235" s="78">
        <f>Table2[[#This Row],[Column10]]/J$434</f>
        <v>1.8813445561728535E-3</v>
      </c>
      <c r="L235" s="83">
        <f>F$443*Table2[[#This Row],[Column11]]</f>
        <v>504.87762509454694</v>
      </c>
      <c r="M235" s="142">
        <f>ROUND(Table2[[#This Row],[Column12]]+Table2[[#This Row],[Column9]],2)</f>
        <v>504.88</v>
      </c>
      <c r="N235" s="121">
        <f>ROUND(Table2[[#This Row],[Column6]]+Table2[[#This Row],[Column8]]+Table2[[#This Row],[Column13]],2)</f>
        <v>45114.879999999997</v>
      </c>
    </row>
    <row r="236" spans="1:14" ht="15.6" x14ac:dyDescent="0.3">
      <c r="A236" s="9" t="s">
        <v>244</v>
      </c>
      <c r="B236" s="5">
        <v>3689</v>
      </c>
      <c r="C236" s="6">
        <v>737</v>
      </c>
      <c r="D236" s="6">
        <v>16</v>
      </c>
      <c r="E236" s="6">
        <v>753</v>
      </c>
      <c r="F236" s="7">
        <v>47810</v>
      </c>
      <c r="G236" s="10">
        <f t="shared" si="3"/>
        <v>2.0130407652333838E-3</v>
      </c>
      <c r="H236" s="58"/>
      <c r="I236" s="58"/>
      <c r="J236" s="63">
        <f>Table2[[#This Row],[Column6]]+Table2[[#This Row],[Column8]]+Table2[[#This Row],[Column9]]</f>
        <v>47810</v>
      </c>
      <c r="K236" s="78">
        <f>Table2[[#This Row],[Column10]]/J$434</f>
        <v>2.0162986601798727E-3</v>
      </c>
      <c r="L236" s="83">
        <f>F$443*Table2[[#This Row],[Column11]]</f>
        <v>541.09390844587062</v>
      </c>
      <c r="M236" s="142">
        <f>ROUND(Table2[[#This Row],[Column12]]+Table2[[#This Row],[Column9]],2)</f>
        <v>541.09</v>
      </c>
      <c r="N236" s="121">
        <f>ROUND(Table2[[#This Row],[Column6]]+Table2[[#This Row],[Column8]]+Table2[[#This Row],[Column13]],2)</f>
        <v>48351.09</v>
      </c>
    </row>
    <row r="237" spans="1:14" ht="15.6" x14ac:dyDescent="0.3">
      <c r="A237" s="9" t="s">
        <v>245</v>
      </c>
      <c r="B237" s="5">
        <v>3696</v>
      </c>
      <c r="C237" s="6">
        <v>205</v>
      </c>
      <c r="D237" s="6"/>
      <c r="E237" s="6">
        <v>205</v>
      </c>
      <c r="F237" s="7">
        <v>11160</v>
      </c>
      <c r="G237" s="10">
        <f t="shared" si="3"/>
        <v>4.6989196695261586E-4</v>
      </c>
      <c r="H237" s="58"/>
      <c r="I237" s="58"/>
      <c r="J237" s="63">
        <f>Table2[[#This Row],[Column6]]+Table2[[#This Row],[Column8]]+Table2[[#This Row],[Column9]]</f>
        <v>11160</v>
      </c>
      <c r="K237" s="78">
        <f>Table2[[#This Row],[Column10]]/J$434</f>
        <v>4.7065243772447982E-4</v>
      </c>
      <c r="L237" s="83">
        <f>F$443*Table2[[#This Row],[Column11]]</f>
        <v>126.30428818774141</v>
      </c>
      <c r="M237" s="142">
        <f>ROUND(Table2[[#This Row],[Column12]]+Table2[[#This Row],[Column9]],2)</f>
        <v>126.3</v>
      </c>
      <c r="N237" s="121">
        <f>ROUND(Table2[[#This Row],[Column6]]+Table2[[#This Row],[Column8]]+Table2[[#This Row],[Column13]],2)</f>
        <v>11286.3</v>
      </c>
    </row>
    <row r="238" spans="1:14" ht="15.6" x14ac:dyDescent="0.3">
      <c r="A238" s="9" t="s">
        <v>246</v>
      </c>
      <c r="B238" s="5">
        <v>3787</v>
      </c>
      <c r="C238" s="8">
        <v>1046</v>
      </c>
      <c r="D238" s="6">
        <v>14</v>
      </c>
      <c r="E238" s="8">
        <v>1060</v>
      </c>
      <c r="F238" s="7">
        <v>85210</v>
      </c>
      <c r="G238" s="10">
        <f t="shared" si="3"/>
        <v>3.5877683247340858E-3</v>
      </c>
      <c r="H238" s="58"/>
      <c r="I238" s="58"/>
      <c r="J238" s="63">
        <f>Table2[[#This Row],[Column6]]+Table2[[#This Row],[Column8]]+Table2[[#This Row],[Column9]]</f>
        <v>85210</v>
      </c>
      <c r="K238" s="78">
        <f>Table2[[#This Row],[Column10]]/J$434</f>
        <v>3.593574750761911E-3</v>
      </c>
      <c r="L238" s="83">
        <f>F$443*Table2[[#This Row],[Column11]]</f>
        <v>964.37172011446637</v>
      </c>
      <c r="M238" s="142">
        <f>ROUND(Table2[[#This Row],[Column12]]+Table2[[#This Row],[Column9]],2)</f>
        <v>964.37</v>
      </c>
      <c r="N238" s="121">
        <f>ROUND(Table2[[#This Row],[Column6]]+Table2[[#This Row],[Column8]]+Table2[[#This Row],[Column13]],2)</f>
        <v>86174.37</v>
      </c>
    </row>
    <row r="239" spans="1:14" ht="15.6" x14ac:dyDescent="0.3">
      <c r="A239" s="9" t="s">
        <v>247</v>
      </c>
      <c r="B239" s="5">
        <v>3794</v>
      </c>
      <c r="C239" s="8">
        <v>1042</v>
      </c>
      <c r="D239" s="6">
        <v>9</v>
      </c>
      <c r="E239" s="8">
        <v>1051</v>
      </c>
      <c r="F239" s="7">
        <v>58550</v>
      </c>
      <c r="G239" s="10">
        <f t="shared" si="3"/>
        <v>2.4652486259028367E-3</v>
      </c>
      <c r="H239" s="58"/>
      <c r="I239" s="58"/>
      <c r="J239" s="63">
        <f>Table2[[#This Row],[Column6]]+Table2[[#This Row],[Column8]]+Table2[[#This Row],[Column9]]</f>
        <v>58550</v>
      </c>
      <c r="K239" s="78">
        <f>Table2[[#This Row],[Column10]]/J$434</f>
        <v>2.4692383717534313E-3</v>
      </c>
      <c r="L239" s="83">
        <f>F$443*Table2[[#This Row],[Column11]]</f>
        <v>662.64480944375089</v>
      </c>
      <c r="M239" s="142">
        <f>ROUND(Table2[[#This Row],[Column12]]+Table2[[#This Row],[Column9]],2)</f>
        <v>662.64</v>
      </c>
      <c r="N239" s="121">
        <f>ROUND(Table2[[#This Row],[Column6]]+Table2[[#This Row],[Column8]]+Table2[[#This Row],[Column13]],2)</f>
        <v>59212.639999999999</v>
      </c>
    </row>
    <row r="240" spans="1:14" ht="15.6" x14ac:dyDescent="0.3">
      <c r="A240" s="9" t="s">
        <v>248</v>
      </c>
      <c r="B240" s="5">
        <v>3822</v>
      </c>
      <c r="C240" s="8">
        <v>3939</v>
      </c>
      <c r="D240" s="6">
        <v>167</v>
      </c>
      <c r="E240" s="8">
        <v>4106</v>
      </c>
      <c r="F240" s="7">
        <v>150710</v>
      </c>
      <c r="G240" s="10">
        <f t="shared" si="3"/>
        <v>6.3456468046083096E-3</v>
      </c>
      <c r="H240" s="58"/>
      <c r="I240" s="58"/>
      <c r="J240" s="63">
        <f>Table2[[#This Row],[Column6]]+Table2[[#This Row],[Column8]]+Table2[[#This Row],[Column9]]</f>
        <v>150710</v>
      </c>
      <c r="K240" s="78">
        <f>Table2[[#This Row],[Column10]]/J$434</f>
        <v>6.3559165671555869E-3</v>
      </c>
      <c r="L240" s="83">
        <f>F$443*Table2[[#This Row],[Column11]]</f>
        <v>1705.6737699618734</v>
      </c>
      <c r="M240" s="142">
        <f>ROUND(Table2[[#This Row],[Column12]]+Table2[[#This Row],[Column9]],2)</f>
        <v>1705.67</v>
      </c>
      <c r="N240" s="121">
        <f>ROUND(Table2[[#This Row],[Column6]]+Table2[[#This Row],[Column8]]+Table2[[#This Row],[Column13]],2)</f>
        <v>152415.67000000001</v>
      </c>
    </row>
    <row r="241" spans="1:14" ht="15.6" x14ac:dyDescent="0.3">
      <c r="A241" s="9" t="s">
        <v>249</v>
      </c>
      <c r="B241" s="5">
        <v>3857</v>
      </c>
      <c r="C241" s="8">
        <v>3923</v>
      </c>
      <c r="D241" s="6">
        <v>304</v>
      </c>
      <c r="E241" s="8">
        <v>4227</v>
      </c>
      <c r="F241" s="7">
        <v>126650</v>
      </c>
      <c r="G241" s="10">
        <f t="shared" si="3"/>
        <v>5.3326001446728317E-3</v>
      </c>
      <c r="H241" s="58"/>
      <c r="I241" s="58"/>
      <c r="J241" s="63">
        <f>Table2[[#This Row],[Column6]]+Table2[[#This Row],[Column8]]+Table2[[#This Row],[Column9]]</f>
        <v>126650</v>
      </c>
      <c r="K241" s="78">
        <f>Table2[[#This Row],[Column10]]/J$434</f>
        <v>5.3412303976528106E-3</v>
      </c>
      <c r="L241" s="83">
        <f>F$443*Table2[[#This Row],[Column11]]</f>
        <v>1433.3725895141083</v>
      </c>
      <c r="M241" s="142">
        <f>ROUND(Table2[[#This Row],[Column12]]+Table2[[#This Row],[Column9]],2)</f>
        <v>1433.37</v>
      </c>
      <c r="N241" s="121">
        <f>ROUND(Table2[[#This Row],[Column6]]+Table2[[#This Row],[Column8]]+Table2[[#This Row],[Column13]],2)</f>
        <v>128083.37</v>
      </c>
    </row>
    <row r="242" spans="1:14" ht="15.6" x14ac:dyDescent="0.3">
      <c r="A242" s="9" t="s">
        <v>250</v>
      </c>
      <c r="B242" s="5">
        <v>3871</v>
      </c>
      <c r="C242" s="6">
        <v>512</v>
      </c>
      <c r="D242" s="6"/>
      <c r="E242" s="6">
        <v>512</v>
      </c>
      <c r="F242" s="7">
        <v>33795</v>
      </c>
      <c r="G242" s="10">
        <f t="shared" si="3"/>
        <v>1.4229389805702198E-3</v>
      </c>
      <c r="H242" s="58"/>
      <c r="I242" s="58"/>
      <c r="J242" s="63">
        <f>Table2[[#This Row],[Column6]]+Table2[[#This Row],[Column8]]+Table2[[#This Row],[Column9]]</f>
        <v>33795</v>
      </c>
      <c r="K242" s="78">
        <f>Table2[[#This Row],[Column10]]/J$434</f>
        <v>1.4252418577866304E-3</v>
      </c>
      <c r="L242" s="83">
        <f>F$443*Table2[[#This Row],[Column11]]</f>
        <v>382.47790495562015</v>
      </c>
      <c r="M242" s="142">
        <f>ROUND(Table2[[#This Row],[Column12]]+Table2[[#This Row],[Column9]],2)</f>
        <v>382.48</v>
      </c>
      <c r="N242" s="121">
        <f>ROUND(Table2[[#This Row],[Column6]]+Table2[[#This Row],[Column8]]+Table2[[#This Row],[Column13]],2)</f>
        <v>34177.480000000003</v>
      </c>
    </row>
    <row r="243" spans="1:14" ht="15.6" x14ac:dyDescent="0.3">
      <c r="A243" s="9" t="s">
        <v>251</v>
      </c>
      <c r="B243" s="5">
        <v>3892</v>
      </c>
      <c r="C243" s="8">
        <v>2081</v>
      </c>
      <c r="D243" s="6"/>
      <c r="E243" s="8">
        <v>2081</v>
      </c>
      <c r="F243" s="7">
        <v>75860</v>
      </c>
      <c r="G243" s="10">
        <f t="shared" si="3"/>
        <v>3.1940864348589102E-3</v>
      </c>
      <c r="H243" s="58"/>
      <c r="I243" s="58"/>
      <c r="J243" s="63">
        <f>Table2[[#This Row],[Column6]]+Table2[[#This Row],[Column8]]+Table2[[#This Row],[Column9]]</f>
        <v>75860</v>
      </c>
      <c r="K243" s="78">
        <f>Table2[[#This Row],[Column10]]/J$434</f>
        <v>3.1992557281164012E-3</v>
      </c>
      <c r="L243" s="83">
        <f>F$443*Table2[[#This Row],[Column11]]</f>
        <v>858.55226719731741</v>
      </c>
      <c r="M243" s="142">
        <f>ROUND(Table2[[#This Row],[Column12]]+Table2[[#This Row],[Column9]],2)</f>
        <v>858.55</v>
      </c>
      <c r="N243" s="121">
        <f>ROUND(Table2[[#This Row],[Column6]]+Table2[[#This Row],[Column8]]+Table2[[#This Row],[Column13]],2)</f>
        <v>76718.55</v>
      </c>
    </row>
    <row r="244" spans="1:14" ht="15.6" x14ac:dyDescent="0.3">
      <c r="A244" s="9" t="s">
        <v>252</v>
      </c>
      <c r="B244" s="5">
        <v>3899</v>
      </c>
      <c r="C244" s="6">
        <v>618</v>
      </c>
      <c r="D244" s="6">
        <v>29</v>
      </c>
      <c r="E244" s="6">
        <v>647</v>
      </c>
      <c r="F244" s="7">
        <v>38145</v>
      </c>
      <c r="G244" s="10">
        <f t="shared" si="3"/>
        <v>1.6060957956458362E-3</v>
      </c>
      <c r="H244" s="58"/>
      <c r="I244" s="58"/>
      <c r="J244" s="63">
        <f>Table2[[#This Row],[Column6]]+Table2[[#This Row],[Column8]]+Table2[[#This Row],[Column9]]</f>
        <v>38145</v>
      </c>
      <c r="K244" s="78">
        <f>Table2[[#This Row],[Column10]]/J$434</f>
        <v>1.6086950929211723E-3</v>
      </c>
      <c r="L244" s="83">
        <f>F$443*Table2[[#This Row],[Column11]]</f>
        <v>431.70941513632579</v>
      </c>
      <c r="M244" s="142">
        <f>ROUND(Table2[[#This Row],[Column12]]+Table2[[#This Row],[Column9]],2)</f>
        <v>431.71</v>
      </c>
      <c r="N244" s="121">
        <f>ROUND(Table2[[#This Row],[Column6]]+Table2[[#This Row],[Column8]]+Table2[[#This Row],[Column13]],2)</f>
        <v>38576.71</v>
      </c>
    </row>
    <row r="245" spans="1:14" ht="15.6" x14ac:dyDescent="0.3">
      <c r="A245" s="9" t="s">
        <v>253</v>
      </c>
      <c r="B245" s="5">
        <v>3906</v>
      </c>
      <c r="C245" s="6">
        <v>597</v>
      </c>
      <c r="D245" s="6">
        <v>43</v>
      </c>
      <c r="E245" s="6">
        <v>640</v>
      </c>
      <c r="F245" s="7">
        <v>66765</v>
      </c>
      <c r="G245" s="10">
        <f t="shared" si="3"/>
        <v>2.8111413237985124E-3</v>
      </c>
      <c r="H245" s="58"/>
      <c r="I245" s="58"/>
      <c r="J245" s="63">
        <f>Table2[[#This Row],[Column6]]+Table2[[#This Row],[Column8]]+Table2[[#This Row],[Column9]]</f>
        <v>66765</v>
      </c>
      <c r="K245" s="78">
        <f>Table2[[#This Row],[Column10]]/J$434</f>
        <v>2.8156908606339513E-3</v>
      </c>
      <c r="L245" s="83">
        <f>F$443*Table2[[#This Row],[Column11]]</f>
        <v>755.61879935972718</v>
      </c>
      <c r="M245" s="142">
        <f>ROUND(Table2[[#This Row],[Column12]]+Table2[[#This Row],[Column9]],2)</f>
        <v>755.62</v>
      </c>
      <c r="N245" s="121">
        <f>ROUND(Table2[[#This Row],[Column6]]+Table2[[#This Row],[Column8]]+Table2[[#This Row],[Column13]],2)</f>
        <v>67520.62</v>
      </c>
    </row>
    <row r="246" spans="1:14" ht="15.6" x14ac:dyDescent="0.3">
      <c r="A246" s="9" t="s">
        <v>254</v>
      </c>
      <c r="B246" s="5">
        <v>3920</v>
      </c>
      <c r="C246" s="6">
        <v>339</v>
      </c>
      <c r="D246" s="6"/>
      <c r="E246" s="6">
        <v>339</v>
      </c>
      <c r="F246" s="7">
        <v>18120</v>
      </c>
      <c r="G246" s="10">
        <f t="shared" si="3"/>
        <v>7.629428710736021E-4</v>
      </c>
      <c r="H246" s="58"/>
      <c r="I246" s="58"/>
      <c r="J246" s="63">
        <f>Table2[[#This Row],[Column6]]+Table2[[#This Row],[Column8]]+Table2[[#This Row],[Column9]]</f>
        <v>18120</v>
      </c>
      <c r="K246" s="78">
        <f>Table2[[#This Row],[Column10]]/J$434</f>
        <v>7.641776139397468E-4</v>
      </c>
      <c r="L246" s="83">
        <f>F$443*Table2[[#This Row],[Column11]]</f>
        <v>205.07470447687047</v>
      </c>
      <c r="M246" s="142">
        <f>ROUND(Table2[[#This Row],[Column12]]+Table2[[#This Row],[Column9]],2)</f>
        <v>205.07</v>
      </c>
      <c r="N246" s="121">
        <f>ROUND(Table2[[#This Row],[Column6]]+Table2[[#This Row],[Column8]]+Table2[[#This Row],[Column13]],2)</f>
        <v>18325.07</v>
      </c>
    </row>
    <row r="247" spans="1:14" ht="15.6" x14ac:dyDescent="0.3">
      <c r="A247" s="9" t="s">
        <v>255</v>
      </c>
      <c r="B247" s="5">
        <v>3925</v>
      </c>
      <c r="C247" s="8">
        <v>3343</v>
      </c>
      <c r="D247" s="6">
        <v>564</v>
      </c>
      <c r="E247" s="8">
        <v>3907</v>
      </c>
      <c r="F247" s="7">
        <v>110335</v>
      </c>
      <c r="G247" s="10">
        <f t="shared" si="3"/>
        <v>4.6456568256018705E-3</v>
      </c>
      <c r="H247" s="58">
        <v>-11230</v>
      </c>
      <c r="I247" s="58"/>
      <c r="J247" s="63">
        <f>Table2[[#This Row],[Column6]]+Table2[[#This Row],[Column8]]+Table2[[#This Row],[Column9]]</f>
        <v>99105</v>
      </c>
      <c r="K247" s="78">
        <f>Table2[[#This Row],[Column10]]/J$434</f>
        <v>4.1795707742548899E-3</v>
      </c>
      <c r="L247" s="83">
        <f>F$443*Table2[[#This Row],[Column11]]</f>
        <v>1121.6296129790423</v>
      </c>
      <c r="M247" s="142">
        <f>ROUND(Table2[[#This Row],[Column12]]+Table2[[#This Row],[Column9]],2)</f>
        <v>1121.6300000000001</v>
      </c>
      <c r="N247" s="121">
        <f>ROUND(Table2[[#This Row],[Column6]]+Table2[[#This Row],[Column8]]+Table2[[#This Row],[Column13]],2)</f>
        <v>100226.63</v>
      </c>
    </row>
    <row r="248" spans="1:14" ht="15.6" x14ac:dyDescent="0.3">
      <c r="A248" s="9" t="s">
        <v>256</v>
      </c>
      <c r="B248" s="5">
        <v>3934</v>
      </c>
      <c r="C248" s="6">
        <v>579</v>
      </c>
      <c r="D248" s="6"/>
      <c r="E248" s="6">
        <v>579</v>
      </c>
      <c r="F248" s="7">
        <v>22195</v>
      </c>
      <c r="G248" s="10">
        <f t="shared" si="3"/>
        <v>9.3452080703524277E-4</v>
      </c>
      <c r="H248" s="58"/>
      <c r="I248" s="58"/>
      <c r="J248" s="63">
        <f>Table2[[#This Row],[Column6]]+Table2[[#This Row],[Column8]]+Table2[[#This Row],[Column9]]</f>
        <v>22195</v>
      </c>
      <c r="K248" s="78">
        <f>Table2[[#This Row],[Column10]]/J$434</f>
        <v>9.360332307611854E-4</v>
      </c>
      <c r="L248" s="83">
        <f>F$443*Table2[[#This Row],[Column11]]</f>
        <v>251.19387780707171</v>
      </c>
      <c r="M248" s="142">
        <f>ROUND(Table2[[#This Row],[Column12]]+Table2[[#This Row],[Column9]],2)</f>
        <v>251.19</v>
      </c>
      <c r="N248" s="121">
        <f>ROUND(Table2[[#This Row],[Column6]]+Table2[[#This Row],[Column8]]+Table2[[#This Row],[Column13]],2)</f>
        <v>22446.19</v>
      </c>
    </row>
    <row r="249" spans="1:14" ht="15.6" x14ac:dyDescent="0.3">
      <c r="A249" s="9" t="s">
        <v>257</v>
      </c>
      <c r="B249" s="5">
        <v>3941</v>
      </c>
      <c r="C249" s="6">
        <v>860</v>
      </c>
      <c r="D249" s="6">
        <v>41</v>
      </c>
      <c r="E249" s="6">
        <v>901</v>
      </c>
      <c r="F249" s="7">
        <v>123445</v>
      </c>
      <c r="G249" s="10">
        <f t="shared" si="3"/>
        <v>5.1976535717263139E-3</v>
      </c>
      <c r="H249" s="58"/>
      <c r="I249" s="58"/>
      <c r="J249" s="63">
        <f>Table2[[#This Row],[Column6]]+Table2[[#This Row],[Column8]]+Table2[[#This Row],[Column9]]</f>
        <v>123445</v>
      </c>
      <c r="K249" s="78">
        <f>Table2[[#This Row],[Column10]]/J$434</f>
        <v>5.2060654278582802E-3</v>
      </c>
      <c r="L249" s="83">
        <f>F$443*Table2[[#This Row],[Column11]]</f>
        <v>1397.0997182200481</v>
      </c>
      <c r="M249" s="142">
        <f>ROUND(Table2[[#This Row],[Column12]]+Table2[[#This Row],[Column9]],2)</f>
        <v>1397.1</v>
      </c>
      <c r="N249" s="121">
        <f>ROUND(Table2[[#This Row],[Column6]]+Table2[[#This Row],[Column8]]+Table2[[#This Row],[Column13]],2)</f>
        <v>124842.1</v>
      </c>
    </row>
    <row r="250" spans="1:14" ht="15.6" x14ac:dyDescent="0.3">
      <c r="A250" s="9" t="s">
        <v>258</v>
      </c>
      <c r="B250" s="5">
        <v>3948</v>
      </c>
      <c r="C250" s="6">
        <v>442</v>
      </c>
      <c r="D250" s="6">
        <v>3</v>
      </c>
      <c r="E250" s="6">
        <v>445</v>
      </c>
      <c r="F250" s="7">
        <v>22575</v>
      </c>
      <c r="G250" s="10">
        <f t="shared" si="3"/>
        <v>9.5052071272000926E-4</v>
      </c>
      <c r="H250" s="58"/>
      <c r="I250" s="58"/>
      <c r="J250" s="63">
        <f>Table2[[#This Row],[Column6]]+Table2[[#This Row],[Column8]]+Table2[[#This Row],[Column9]]</f>
        <v>22575</v>
      </c>
      <c r="K250" s="78">
        <f>Table2[[#This Row],[Column10]]/J$434</f>
        <v>9.52059030612019E-4</v>
      </c>
      <c r="L250" s="83">
        <f>F$443*Table2[[#This Row],[Column11]]</f>
        <v>255.49456145504141</v>
      </c>
      <c r="M250" s="142">
        <f>ROUND(Table2[[#This Row],[Column12]]+Table2[[#This Row],[Column9]],2)</f>
        <v>255.49</v>
      </c>
      <c r="N250" s="121">
        <f>ROUND(Table2[[#This Row],[Column6]]+Table2[[#This Row],[Column8]]+Table2[[#This Row],[Column13]],2)</f>
        <v>22830.49</v>
      </c>
    </row>
    <row r="251" spans="1:14" ht="15.6" x14ac:dyDescent="0.3">
      <c r="A251" s="9" t="s">
        <v>259</v>
      </c>
      <c r="B251" s="5">
        <v>3955</v>
      </c>
      <c r="C251" s="8">
        <v>1126</v>
      </c>
      <c r="D251" s="6">
        <v>61</v>
      </c>
      <c r="E251" s="8">
        <v>1187</v>
      </c>
      <c r="F251" s="7">
        <v>60955</v>
      </c>
      <c r="G251" s="10">
        <f t="shared" si="3"/>
        <v>2.5665111868814249E-3</v>
      </c>
      <c r="H251" s="58"/>
      <c r="I251" s="58"/>
      <c r="J251" s="63">
        <f>Table2[[#This Row],[Column6]]+Table2[[#This Row],[Column8]]+Table2[[#This Row],[Column9]]</f>
        <v>60955</v>
      </c>
      <c r="K251" s="78">
        <f>Table2[[#This Row],[Column10]]/J$434</f>
        <v>2.5706648155462068E-3</v>
      </c>
      <c r="L251" s="83">
        <f>F$443*Table2[[#This Row],[Column11]]</f>
        <v>689.86360989998002</v>
      </c>
      <c r="M251" s="142">
        <f>ROUND(Table2[[#This Row],[Column12]]+Table2[[#This Row],[Column9]],2)</f>
        <v>689.86</v>
      </c>
      <c r="N251" s="121">
        <f>ROUND(Table2[[#This Row],[Column6]]+Table2[[#This Row],[Column8]]+Table2[[#This Row],[Column13]],2)</f>
        <v>61644.86</v>
      </c>
    </row>
    <row r="252" spans="1:14" ht="15.6" x14ac:dyDescent="0.3">
      <c r="A252" s="9" t="s">
        <v>260</v>
      </c>
      <c r="B252" s="5">
        <v>3962</v>
      </c>
      <c r="C252" s="8">
        <v>2567</v>
      </c>
      <c r="D252" s="6">
        <v>94</v>
      </c>
      <c r="E252" s="8">
        <v>2661</v>
      </c>
      <c r="F252" s="7">
        <v>104410</v>
      </c>
      <c r="G252" s="10">
        <f t="shared" si="3"/>
        <v>4.3961846119643924E-3</v>
      </c>
      <c r="H252" s="58"/>
      <c r="I252" s="58"/>
      <c r="J252" s="63">
        <f>Table2[[#This Row],[Column6]]+Table2[[#This Row],[Column8]]+Table2[[#This Row],[Column9]]</f>
        <v>104410</v>
      </c>
      <c r="K252" s="78">
        <f>Table2[[#This Row],[Column10]]/J$434</f>
        <v>4.4032993748040266E-3</v>
      </c>
      <c r="L252" s="83">
        <f>F$443*Table2[[#This Row],[Column11]]</f>
        <v>1181.6694202224087</v>
      </c>
      <c r="M252" s="142">
        <f>ROUND(Table2[[#This Row],[Column12]]+Table2[[#This Row],[Column9]],2)</f>
        <v>1181.67</v>
      </c>
      <c r="N252" s="121">
        <f>ROUND(Table2[[#This Row],[Column6]]+Table2[[#This Row],[Column8]]+Table2[[#This Row],[Column13]],2)</f>
        <v>105591.67</v>
      </c>
    </row>
    <row r="253" spans="1:14" ht="15.6" x14ac:dyDescent="0.3">
      <c r="A253" s="9" t="s">
        <v>261</v>
      </c>
      <c r="B253" s="5">
        <v>3969</v>
      </c>
      <c r="C253" s="6">
        <v>373</v>
      </c>
      <c r="D253" s="6"/>
      <c r="E253" s="6">
        <v>373</v>
      </c>
      <c r="F253" s="7">
        <v>14120</v>
      </c>
      <c r="G253" s="10">
        <f t="shared" si="3"/>
        <v>5.9452281123395479E-4</v>
      </c>
      <c r="H253" s="58"/>
      <c r="I253" s="58"/>
      <c r="J253" s="63">
        <f>Table2[[#This Row],[Column6]]+Table2[[#This Row],[Column8]]+Table2[[#This Row],[Column9]]</f>
        <v>14120</v>
      </c>
      <c r="K253" s="78">
        <f>Table2[[#This Row],[Column10]]/J$434</f>
        <v>5.9548498393097269E-4</v>
      </c>
      <c r="L253" s="83">
        <f>F$443*Table2[[#This Row],[Column11]]</f>
        <v>159.80435028771583</v>
      </c>
      <c r="M253" s="142">
        <f>ROUND(Table2[[#This Row],[Column12]]+Table2[[#This Row],[Column9]],2)</f>
        <v>159.80000000000001</v>
      </c>
      <c r="N253" s="121">
        <f>ROUND(Table2[[#This Row],[Column6]]+Table2[[#This Row],[Column8]]+Table2[[#This Row],[Column13]],2)</f>
        <v>14279.8</v>
      </c>
    </row>
    <row r="254" spans="1:14" ht="15.6" x14ac:dyDescent="0.3">
      <c r="A254" s="9" t="s">
        <v>262</v>
      </c>
      <c r="B254" s="5">
        <v>2177</v>
      </c>
      <c r="C254" s="6">
        <v>954</v>
      </c>
      <c r="D254" s="6">
        <v>316</v>
      </c>
      <c r="E254" s="8">
        <v>1270</v>
      </c>
      <c r="F254" s="7">
        <v>34590</v>
      </c>
      <c r="G254" s="10">
        <f t="shared" si="3"/>
        <v>1.4564124674633497E-3</v>
      </c>
      <c r="H254" s="58"/>
      <c r="I254" s="58"/>
      <c r="J254" s="63">
        <f>Table2[[#This Row],[Column6]]+Table2[[#This Row],[Column8]]+Table2[[#This Row],[Column9]]</f>
        <v>34590</v>
      </c>
      <c r="K254" s="78">
        <f>Table2[[#This Row],[Column10]]/J$434</f>
        <v>1.4587695180008744E-3</v>
      </c>
      <c r="L254" s="83">
        <f>F$443*Table2[[#This Row],[Column11]]</f>
        <v>391.47538785071464</v>
      </c>
      <c r="M254" s="142">
        <f>ROUND(Table2[[#This Row],[Column12]]+Table2[[#This Row],[Column9]],2)</f>
        <v>391.48</v>
      </c>
      <c r="N254" s="121">
        <f>ROUND(Table2[[#This Row],[Column6]]+Table2[[#This Row],[Column8]]+Table2[[#This Row],[Column13]],2)</f>
        <v>34981.480000000003</v>
      </c>
    </row>
    <row r="255" spans="1:14" ht="15.6" x14ac:dyDescent="0.3">
      <c r="A255" s="9" t="s">
        <v>263</v>
      </c>
      <c r="B255" s="5">
        <v>4690</v>
      </c>
      <c r="C255" s="6">
        <v>131</v>
      </c>
      <c r="D255" s="6">
        <v>8</v>
      </c>
      <c r="E255" s="6">
        <v>139</v>
      </c>
      <c r="F255" s="7">
        <v>5255</v>
      </c>
      <c r="G255" s="10">
        <f t="shared" si="3"/>
        <v>2.212618536143366E-4</v>
      </c>
      <c r="H255" s="58"/>
      <c r="I255" s="58"/>
      <c r="J255" s="63">
        <f>Table2[[#This Row],[Column6]]+Table2[[#This Row],[Column8]]+Table2[[#This Row],[Column9]]</f>
        <v>5255</v>
      </c>
      <c r="K255" s="78">
        <f>Table2[[#This Row],[Column10]]/J$434</f>
        <v>2.2161994267402702E-4</v>
      </c>
      <c r="L255" s="83">
        <f>F$443*Table2[[#This Row],[Column11]]</f>
        <v>59.47392781600189</v>
      </c>
      <c r="M255" s="142">
        <f>ROUND(Table2[[#This Row],[Column12]]+Table2[[#This Row],[Column9]],2)</f>
        <v>59.47</v>
      </c>
      <c r="N255" s="121">
        <f>ROUND(Table2[[#This Row],[Column6]]+Table2[[#This Row],[Column8]]+Table2[[#This Row],[Column13]],2)</f>
        <v>5314.47</v>
      </c>
    </row>
    <row r="256" spans="1:14" ht="15.6" x14ac:dyDescent="0.3">
      <c r="A256" s="9" t="s">
        <v>264</v>
      </c>
      <c r="B256" s="5">
        <v>2016</v>
      </c>
      <c r="C256" s="6">
        <v>438</v>
      </c>
      <c r="D256" s="6"/>
      <c r="E256" s="6">
        <v>438</v>
      </c>
      <c r="F256" s="7">
        <v>32445</v>
      </c>
      <c r="G256" s="10">
        <f t="shared" si="3"/>
        <v>1.3660972103743388E-3</v>
      </c>
      <c r="H256" s="58"/>
      <c r="I256" s="58"/>
      <c r="J256" s="63">
        <f>Table2[[#This Row],[Column6]]+Table2[[#This Row],[Column8]]+Table2[[#This Row],[Column9]]</f>
        <v>32445</v>
      </c>
      <c r="K256" s="78">
        <f>Table2[[#This Row],[Column10]]/J$434</f>
        <v>1.3683080951586691E-3</v>
      </c>
      <c r="L256" s="83">
        <f>F$443*Table2[[#This Row],[Column11]]</f>
        <v>367.19916041678044</v>
      </c>
      <c r="M256" s="142">
        <f>ROUND(Table2[[#This Row],[Column12]]+Table2[[#This Row],[Column9]],2)</f>
        <v>367.2</v>
      </c>
      <c r="N256" s="121">
        <f>ROUND(Table2[[#This Row],[Column6]]+Table2[[#This Row],[Column8]]+Table2[[#This Row],[Column13]],2)</f>
        <v>32812.199999999997</v>
      </c>
    </row>
    <row r="257" spans="1:14" ht="15.6" x14ac:dyDescent="0.3">
      <c r="A257" s="9" t="s">
        <v>265</v>
      </c>
      <c r="B257" s="5">
        <v>3983</v>
      </c>
      <c r="C257" s="6">
        <v>520</v>
      </c>
      <c r="D257" s="6">
        <v>40</v>
      </c>
      <c r="E257" s="6">
        <v>560</v>
      </c>
      <c r="F257" s="7">
        <v>19710</v>
      </c>
      <c r="G257" s="10">
        <f t="shared" si="3"/>
        <v>8.2988984485986186E-4</v>
      </c>
      <c r="H257" s="58"/>
      <c r="I257" s="58"/>
      <c r="J257" s="63">
        <f>Table2[[#This Row],[Column6]]+Table2[[#This Row],[Column8]]+Table2[[#This Row],[Column9]]</f>
        <v>19710</v>
      </c>
      <c r="K257" s="78">
        <f>Table2[[#This Row],[Column10]]/J$434</f>
        <v>8.3123293436823448E-4</v>
      </c>
      <c r="L257" s="83">
        <f>F$443*Table2[[#This Row],[Column11]]</f>
        <v>223.06967026705939</v>
      </c>
      <c r="M257" s="142">
        <f>ROUND(Table2[[#This Row],[Column12]]+Table2[[#This Row],[Column9]],2)</f>
        <v>223.07</v>
      </c>
      <c r="N257" s="121">
        <f>ROUND(Table2[[#This Row],[Column6]]+Table2[[#This Row],[Column8]]+Table2[[#This Row],[Column13]],2)</f>
        <v>19933.07</v>
      </c>
    </row>
    <row r="258" spans="1:14" ht="15.6" x14ac:dyDescent="0.3">
      <c r="A258" s="9" t="s">
        <v>266</v>
      </c>
      <c r="B258" s="5">
        <v>3514</v>
      </c>
      <c r="C258" s="6">
        <v>300</v>
      </c>
      <c r="D258" s="6">
        <v>23</v>
      </c>
      <c r="E258" s="6">
        <v>323</v>
      </c>
      <c r="F258" s="7">
        <v>9065</v>
      </c>
      <c r="G258" s="10">
        <f t="shared" si="3"/>
        <v>3.8168196061160061E-4</v>
      </c>
      <c r="H258" s="58"/>
      <c r="I258" s="58"/>
      <c r="J258" s="63">
        <f>Table2[[#This Row],[Column6]]+Table2[[#This Row],[Column8]]+Table2[[#This Row],[Column9]]</f>
        <v>9065</v>
      </c>
      <c r="K258" s="78">
        <f>Table2[[#This Row],[Column10]]/J$434</f>
        <v>3.8229967275738437E-4</v>
      </c>
      <c r="L258" s="83">
        <f>F$443*Table2[[#This Row],[Column11]]</f>
        <v>102.59394018117167</v>
      </c>
      <c r="M258" s="142">
        <f>ROUND(Table2[[#This Row],[Column12]]+Table2[[#This Row],[Column9]],2)</f>
        <v>102.59</v>
      </c>
      <c r="N258" s="121">
        <f>ROUND(Table2[[#This Row],[Column6]]+Table2[[#This Row],[Column8]]+Table2[[#This Row],[Column13]],2)</f>
        <v>9167.59</v>
      </c>
    </row>
    <row r="259" spans="1:14" ht="15.6" x14ac:dyDescent="0.3">
      <c r="A259" s="9" t="s">
        <v>267</v>
      </c>
      <c r="B259" s="5">
        <v>616</v>
      </c>
      <c r="C259" s="6">
        <v>159</v>
      </c>
      <c r="D259" s="6"/>
      <c r="E259" s="6">
        <v>159</v>
      </c>
      <c r="F259" s="7">
        <v>23715</v>
      </c>
      <c r="G259" s="10">
        <f t="shared" si="3"/>
        <v>9.9852042977430873E-4</v>
      </c>
      <c r="H259" s="58"/>
      <c r="I259" s="58"/>
      <c r="J259" s="63">
        <f>Table2[[#This Row],[Column6]]+Table2[[#This Row],[Column8]]+Table2[[#This Row],[Column9]]</f>
        <v>23715</v>
      </c>
      <c r="K259" s="78">
        <f>Table2[[#This Row],[Column10]]/J$434</f>
        <v>1.0001364301645197E-3</v>
      </c>
      <c r="L259" s="83">
        <f>F$443*Table2[[#This Row],[Column11]]</f>
        <v>268.39661239895048</v>
      </c>
      <c r="M259" s="142">
        <f>ROUND(Table2[[#This Row],[Column12]]+Table2[[#This Row],[Column9]],2)</f>
        <v>268.39999999999998</v>
      </c>
      <c r="N259" s="121">
        <f>ROUND(Table2[[#This Row],[Column6]]+Table2[[#This Row],[Column8]]+Table2[[#This Row],[Column13]],2)</f>
        <v>23983.4</v>
      </c>
    </row>
    <row r="260" spans="1:14" ht="15.6" x14ac:dyDescent="0.3">
      <c r="A260" s="9" t="s">
        <v>268</v>
      </c>
      <c r="B260" s="5">
        <v>1945</v>
      </c>
      <c r="C260" s="6">
        <v>598</v>
      </c>
      <c r="D260" s="6">
        <v>30</v>
      </c>
      <c r="E260" s="6">
        <v>628</v>
      </c>
      <c r="F260" s="7">
        <v>18550</v>
      </c>
      <c r="G260" s="10">
        <f t="shared" si="3"/>
        <v>7.8104802750636416E-4</v>
      </c>
      <c r="H260" s="58"/>
      <c r="I260" s="58"/>
      <c r="J260" s="63">
        <f>Table2[[#This Row],[Column6]]+Table2[[#This Row],[Column8]]+Table2[[#This Row],[Column9]]</f>
        <v>18550</v>
      </c>
      <c r="K260" s="78">
        <f>Table2[[#This Row],[Column10]]/J$434</f>
        <v>7.8231207166569005E-4</v>
      </c>
      <c r="L260" s="83">
        <f>F$443*Table2[[#This Row],[Column11]]</f>
        <v>209.94126755220458</v>
      </c>
      <c r="M260" s="142">
        <f>ROUND(Table2[[#This Row],[Column12]]+Table2[[#This Row],[Column9]],2)</f>
        <v>209.94</v>
      </c>
      <c r="N260" s="121">
        <f>ROUND(Table2[[#This Row],[Column6]]+Table2[[#This Row],[Column8]]+Table2[[#This Row],[Column13]],2)</f>
        <v>18759.939999999999</v>
      </c>
    </row>
    <row r="261" spans="1:14" ht="15.6" x14ac:dyDescent="0.3">
      <c r="A261" s="9" t="s">
        <v>269</v>
      </c>
      <c r="B261" s="5">
        <v>1526</v>
      </c>
      <c r="C261" s="8">
        <v>1028</v>
      </c>
      <c r="D261" s="6">
        <v>3</v>
      </c>
      <c r="E261" s="8">
        <v>1031</v>
      </c>
      <c r="F261" s="7">
        <v>126805</v>
      </c>
      <c r="G261" s="10">
        <f t="shared" si="3"/>
        <v>5.3391264219916175E-3</v>
      </c>
      <c r="H261" s="58"/>
      <c r="I261" s="58"/>
      <c r="J261" s="63">
        <f>Table2[[#This Row],[Column6]]+Table2[[#This Row],[Column8]]+Table2[[#This Row],[Column9]]</f>
        <v>126805</v>
      </c>
      <c r="K261" s="78">
        <f>Table2[[#This Row],[Column10]]/J$434</f>
        <v>5.3477672370656508E-3</v>
      </c>
      <c r="L261" s="83">
        <f>F$443*Table2[[#This Row],[Column11]]</f>
        <v>1435.1268157389381</v>
      </c>
      <c r="M261" s="142">
        <f>ROUND(Table2[[#This Row],[Column12]]+Table2[[#This Row],[Column9]],2)</f>
        <v>1435.13</v>
      </c>
      <c r="N261" s="121">
        <f>ROUND(Table2[[#This Row],[Column6]]+Table2[[#This Row],[Column8]]+Table2[[#This Row],[Column13]],2)</f>
        <v>128240.13</v>
      </c>
    </row>
    <row r="262" spans="1:14" ht="15.6" x14ac:dyDescent="0.3">
      <c r="A262" s="9" t="s">
        <v>270</v>
      </c>
      <c r="B262" s="5">
        <v>3654</v>
      </c>
      <c r="C262" s="6">
        <v>273</v>
      </c>
      <c r="D262" s="6"/>
      <c r="E262" s="6">
        <v>273</v>
      </c>
      <c r="F262" s="7">
        <v>26880</v>
      </c>
      <c r="G262" s="10">
        <f t="shared" si="3"/>
        <v>1.1317828021224297E-3</v>
      </c>
      <c r="H262" s="58"/>
      <c r="I262" s="58"/>
      <c r="J262" s="63">
        <f>Table2[[#This Row],[Column6]]+Table2[[#This Row],[Column8]]+Table2[[#This Row],[Column9]]</f>
        <v>26880</v>
      </c>
      <c r="K262" s="78">
        <f>Table2[[#This Row],[Column10]]/J$434</f>
        <v>1.1336144736589621E-3</v>
      </c>
      <c r="L262" s="83">
        <f>F$443*Table2[[#This Row],[Column11]]</f>
        <v>304.21678015111905</v>
      </c>
      <c r="M262" s="142">
        <f>ROUND(Table2[[#This Row],[Column12]]+Table2[[#This Row],[Column9]],2)</f>
        <v>304.22000000000003</v>
      </c>
      <c r="N262" s="121">
        <f>ROUND(Table2[[#This Row],[Column6]]+Table2[[#This Row],[Column8]]+Table2[[#This Row],[Column13]],2)</f>
        <v>27184.22</v>
      </c>
    </row>
    <row r="263" spans="1:14" ht="15.6" x14ac:dyDescent="0.3">
      <c r="A263" s="9" t="s">
        <v>271</v>
      </c>
      <c r="B263" s="5">
        <v>3990</v>
      </c>
      <c r="C263" s="6">
        <v>626</v>
      </c>
      <c r="D263" s="6"/>
      <c r="E263" s="6">
        <v>626</v>
      </c>
      <c r="F263" s="7">
        <v>36255</v>
      </c>
      <c r="G263" s="10">
        <f t="shared" si="3"/>
        <v>1.5265173173716028E-3</v>
      </c>
      <c r="H263" s="58"/>
      <c r="I263" s="58"/>
      <c r="J263" s="63">
        <f>Table2[[#This Row],[Column6]]+Table2[[#This Row],[Column8]]+Table2[[#This Row],[Column9]]</f>
        <v>36255</v>
      </c>
      <c r="K263" s="78">
        <f>Table2[[#This Row],[Column10]]/J$434</f>
        <v>1.5289878252420265E-3</v>
      </c>
      <c r="L263" s="83">
        <f>F$443*Table2[[#This Row],[Column11]]</f>
        <v>410.31917278195021</v>
      </c>
      <c r="M263" s="142">
        <f>ROUND(Table2[[#This Row],[Column12]]+Table2[[#This Row],[Column9]],2)</f>
        <v>410.32</v>
      </c>
      <c r="N263" s="121">
        <f>ROUND(Table2[[#This Row],[Column6]]+Table2[[#This Row],[Column8]]+Table2[[#This Row],[Column13]],2)</f>
        <v>36665.32</v>
      </c>
    </row>
    <row r="264" spans="1:14" ht="15.6" x14ac:dyDescent="0.3">
      <c r="A264" s="9" t="s">
        <v>272</v>
      </c>
      <c r="B264" s="5">
        <v>4011</v>
      </c>
      <c r="C264" s="6">
        <v>79</v>
      </c>
      <c r="D264" s="6"/>
      <c r="E264" s="6">
        <v>79</v>
      </c>
      <c r="F264" s="7">
        <v>1585</v>
      </c>
      <c r="G264" s="10">
        <f t="shared" ref="G264:G327" si="4">F264/F$434</f>
        <v>6.6736448711460233E-5</v>
      </c>
      <c r="H264" s="58"/>
      <c r="I264" s="58"/>
      <c r="J264" s="63">
        <f>Table2[[#This Row],[Column6]]+Table2[[#This Row],[Column8]]+Table2[[#This Row],[Column9]]</f>
        <v>1585</v>
      </c>
      <c r="K264" s="78">
        <f>Table2[[#This Row],[Column10]]/J$434</f>
        <v>6.6844454640976747E-5</v>
      </c>
      <c r="L264" s="83">
        <f>F$443*Table2[[#This Row],[Column11]]</f>
        <v>17.938377847452522</v>
      </c>
      <c r="M264" s="142">
        <f>ROUND(Table2[[#This Row],[Column12]]+Table2[[#This Row],[Column9]],2)</f>
        <v>17.940000000000001</v>
      </c>
      <c r="N264" s="121">
        <f>ROUND(Table2[[#This Row],[Column6]]+Table2[[#This Row],[Column8]]+Table2[[#This Row],[Column13]],2)</f>
        <v>1602.94</v>
      </c>
    </row>
    <row r="265" spans="1:14" ht="15.6" x14ac:dyDescent="0.3">
      <c r="A265" s="9" t="s">
        <v>273</v>
      </c>
      <c r="B265" s="5">
        <v>4018</v>
      </c>
      <c r="C265" s="8">
        <v>4894</v>
      </c>
      <c r="D265" s="6">
        <v>142</v>
      </c>
      <c r="E265" s="8">
        <v>5036</v>
      </c>
      <c r="F265" s="7">
        <v>130225</v>
      </c>
      <c r="G265" s="10">
        <f t="shared" si="4"/>
        <v>5.4831255731545162E-3</v>
      </c>
      <c r="H265" s="58"/>
      <c r="I265" s="58"/>
      <c r="J265" s="63">
        <f>Table2[[#This Row],[Column6]]+Table2[[#This Row],[Column8]]+Table2[[#This Row],[Column9]]</f>
        <v>130225</v>
      </c>
      <c r="K265" s="78">
        <f>Table2[[#This Row],[Column10]]/J$434</f>
        <v>5.4919994357231529E-3</v>
      </c>
      <c r="L265" s="83">
        <f>F$443*Table2[[#This Row],[Column11]]</f>
        <v>1473.8329685706653</v>
      </c>
      <c r="M265" s="142">
        <f>ROUND(Table2[[#This Row],[Column12]]+Table2[[#This Row],[Column9]],2)</f>
        <v>1473.83</v>
      </c>
      <c r="N265" s="121">
        <f>ROUND(Table2[[#This Row],[Column6]]+Table2[[#This Row],[Column8]]+Table2[[#This Row],[Column13]],2)</f>
        <v>131698.82999999999</v>
      </c>
    </row>
    <row r="266" spans="1:14" ht="15.6" x14ac:dyDescent="0.3">
      <c r="A266" s="9" t="s">
        <v>274</v>
      </c>
      <c r="B266" s="5">
        <v>4025</v>
      </c>
      <c r="C266" s="6">
        <v>402</v>
      </c>
      <c r="D266" s="6">
        <v>8</v>
      </c>
      <c r="E266" s="6">
        <v>410</v>
      </c>
      <c r="F266" s="7">
        <v>13240</v>
      </c>
      <c r="G266" s="10">
        <f t="shared" si="4"/>
        <v>5.5747039806923243E-4</v>
      </c>
      <c r="H266" s="58"/>
      <c r="I266" s="58"/>
      <c r="J266" s="63">
        <f>Table2[[#This Row],[Column6]]+Table2[[#This Row],[Column8]]+Table2[[#This Row],[Column9]]</f>
        <v>13240</v>
      </c>
      <c r="K266" s="78">
        <f>Table2[[#This Row],[Column10]]/J$434</f>
        <v>5.5837260532904233E-4</v>
      </c>
      <c r="L266" s="83">
        <f>F$443*Table2[[#This Row],[Column11]]</f>
        <v>149.84487236610181</v>
      </c>
      <c r="M266" s="142">
        <f>ROUND(Table2[[#This Row],[Column12]]+Table2[[#This Row],[Column9]],2)</f>
        <v>149.84</v>
      </c>
      <c r="N266" s="121">
        <f>ROUND(Table2[[#This Row],[Column6]]+Table2[[#This Row],[Column8]]+Table2[[#This Row],[Column13]],2)</f>
        <v>13389.84</v>
      </c>
    </row>
    <row r="267" spans="1:14" ht="15.6" x14ac:dyDescent="0.3">
      <c r="A267" s="9" t="s">
        <v>275</v>
      </c>
      <c r="B267" s="5">
        <v>4060</v>
      </c>
      <c r="C267" s="8">
        <v>3689</v>
      </c>
      <c r="D267" s="6">
        <v>129</v>
      </c>
      <c r="E267" s="8">
        <v>3818</v>
      </c>
      <c r="F267" s="7">
        <v>144115</v>
      </c>
      <c r="G267" s="10">
        <f t="shared" si="4"/>
        <v>6.067964230947691E-3</v>
      </c>
      <c r="H267" s="58"/>
      <c r="I267" s="58"/>
      <c r="J267" s="63">
        <f>Table2[[#This Row],[Column6]]+Table2[[#This Row],[Column8]]+Table2[[#This Row],[Column9]]</f>
        <v>144115</v>
      </c>
      <c r="K267" s="78">
        <f>Table2[[#This Row],[Column10]]/J$434</f>
        <v>6.0777845934286206E-3</v>
      </c>
      <c r="L267" s="83">
        <f>F$443*Table2[[#This Row],[Column11]]</f>
        <v>1631.0342734925046</v>
      </c>
      <c r="M267" s="142">
        <f>ROUND(Table2[[#This Row],[Column12]]+Table2[[#This Row],[Column9]],2)</f>
        <v>1631.03</v>
      </c>
      <c r="N267" s="121">
        <f>ROUND(Table2[[#This Row],[Column6]]+Table2[[#This Row],[Column8]]+Table2[[#This Row],[Column13]],2)</f>
        <v>145746.03</v>
      </c>
    </row>
    <row r="268" spans="1:14" ht="15.6" x14ac:dyDescent="0.3">
      <c r="A268" s="9" t="s">
        <v>276</v>
      </c>
      <c r="B268" s="5">
        <v>4067</v>
      </c>
      <c r="C268" s="6">
        <v>302</v>
      </c>
      <c r="D268" s="6"/>
      <c r="E268" s="6">
        <v>302</v>
      </c>
      <c r="F268" s="7">
        <v>21600</v>
      </c>
      <c r="G268" s="10">
        <f t="shared" si="4"/>
        <v>9.0946832313409519E-4</v>
      </c>
      <c r="H268" s="58"/>
      <c r="I268" s="58"/>
      <c r="J268" s="63">
        <f>Table2[[#This Row],[Column6]]+Table2[[#This Row],[Column8]]+Table2[[#This Row],[Column9]]</f>
        <v>21600</v>
      </c>
      <c r="K268" s="78">
        <f>Table2[[#This Row],[Column10]]/J$434</f>
        <v>9.1094020204738029E-4</v>
      </c>
      <c r="L268" s="83">
        <f>F$443*Table2[[#This Row],[Column11]]</f>
        <v>244.45991262143497</v>
      </c>
      <c r="M268" s="142">
        <f>ROUND(Table2[[#This Row],[Column12]]+Table2[[#This Row],[Column9]],2)</f>
        <v>244.46</v>
      </c>
      <c r="N268" s="121">
        <f>ROUND(Table2[[#This Row],[Column6]]+Table2[[#This Row],[Column8]]+Table2[[#This Row],[Column13]],2)</f>
        <v>21844.46</v>
      </c>
    </row>
    <row r="269" spans="1:14" ht="15.6" x14ac:dyDescent="0.3">
      <c r="A269" s="9" t="s">
        <v>277</v>
      </c>
      <c r="B269" s="5">
        <v>4074</v>
      </c>
      <c r="C269" s="8">
        <v>1625</v>
      </c>
      <c r="D269" s="6">
        <v>38</v>
      </c>
      <c r="E269" s="8">
        <v>1663</v>
      </c>
      <c r="F269" s="7">
        <v>166085</v>
      </c>
      <c r="G269" s="10">
        <f t="shared" si="4"/>
        <v>6.9930114096169536E-3</v>
      </c>
      <c r="H269" s="58"/>
      <c r="I269" s="58"/>
      <c r="J269" s="63">
        <f>Table2[[#This Row],[Column6]]+Table2[[#This Row],[Column8]]+Table2[[#This Row],[Column9]]</f>
        <v>166085</v>
      </c>
      <c r="K269" s="78">
        <f>Table2[[#This Row],[Column10]]/J$434</f>
        <v>7.0043288637518129E-3</v>
      </c>
      <c r="L269" s="83">
        <f>F$443*Table2[[#This Row],[Column11]]</f>
        <v>1879.6816938764366</v>
      </c>
      <c r="M269" s="142">
        <f>ROUND(Table2[[#This Row],[Column12]]+Table2[[#This Row],[Column9]],2)</f>
        <v>1879.68</v>
      </c>
      <c r="N269" s="121">
        <f>ROUND(Table2[[#This Row],[Column6]]+Table2[[#This Row],[Column8]]+Table2[[#This Row],[Column13]],2)</f>
        <v>167964.68</v>
      </c>
    </row>
    <row r="270" spans="1:14" ht="15.6" x14ac:dyDescent="0.3">
      <c r="A270" s="9" t="s">
        <v>278</v>
      </c>
      <c r="B270" s="5">
        <v>4088</v>
      </c>
      <c r="C270" s="6">
        <v>940</v>
      </c>
      <c r="D270" s="6">
        <v>83</v>
      </c>
      <c r="E270" s="8">
        <v>1023</v>
      </c>
      <c r="F270" s="7">
        <v>44185</v>
      </c>
      <c r="G270" s="10">
        <f t="shared" si="4"/>
        <v>1.8604100860037036E-3</v>
      </c>
      <c r="H270" s="58"/>
      <c r="I270" s="58"/>
      <c r="J270" s="63">
        <f>Table2[[#This Row],[Column6]]+Table2[[#This Row],[Column8]]+Table2[[#This Row],[Column9]]</f>
        <v>44185</v>
      </c>
      <c r="K270" s="78">
        <f>Table2[[#This Row],[Column10]]/J$434</f>
        <v>1.8634209642344212E-3</v>
      </c>
      <c r="L270" s="83">
        <f>F$443*Table2[[#This Row],[Column11]]</f>
        <v>500.06764996194926</v>
      </c>
      <c r="M270" s="142">
        <f>ROUND(Table2[[#This Row],[Column12]]+Table2[[#This Row],[Column9]],2)</f>
        <v>500.07</v>
      </c>
      <c r="N270" s="121">
        <f>ROUND(Table2[[#This Row],[Column6]]+Table2[[#This Row],[Column8]]+Table2[[#This Row],[Column13]],2)</f>
        <v>44685.07</v>
      </c>
    </row>
    <row r="271" spans="1:14" ht="15.6" x14ac:dyDescent="0.3">
      <c r="A271" s="9" t="s">
        <v>279</v>
      </c>
      <c r="B271" s="5">
        <v>4095</v>
      </c>
      <c r="C271" s="8">
        <v>1182</v>
      </c>
      <c r="D271" s="6">
        <v>63</v>
      </c>
      <c r="E271" s="8">
        <v>1245</v>
      </c>
      <c r="F271" s="7">
        <v>35270</v>
      </c>
      <c r="G271" s="10">
        <f t="shared" si="4"/>
        <v>1.4850438776360898E-3</v>
      </c>
      <c r="H271" s="58"/>
      <c r="I271" s="58"/>
      <c r="J271" s="63">
        <f>Table2[[#This Row],[Column6]]+Table2[[#This Row],[Column8]]+Table2[[#This Row],[Column9]]</f>
        <v>35270</v>
      </c>
      <c r="K271" s="78">
        <f>Table2[[#This Row],[Column10]]/J$434</f>
        <v>1.4874472651023659E-3</v>
      </c>
      <c r="L271" s="83">
        <f>F$443*Table2[[#This Row],[Column11]]</f>
        <v>399.17134806287089</v>
      </c>
      <c r="M271" s="142">
        <f>ROUND(Table2[[#This Row],[Column12]]+Table2[[#This Row],[Column9]],2)</f>
        <v>399.17</v>
      </c>
      <c r="N271" s="121">
        <f>ROUND(Table2[[#This Row],[Column6]]+Table2[[#This Row],[Column8]]+Table2[[#This Row],[Column13]],2)</f>
        <v>35669.17</v>
      </c>
    </row>
    <row r="272" spans="1:14" ht="15.6" x14ac:dyDescent="0.3">
      <c r="A272" s="9" t="s">
        <v>280</v>
      </c>
      <c r="B272" s="5">
        <v>4137</v>
      </c>
      <c r="C272" s="6">
        <v>421</v>
      </c>
      <c r="D272" s="6">
        <v>57</v>
      </c>
      <c r="E272" s="6">
        <v>478</v>
      </c>
      <c r="F272" s="7">
        <v>26630</v>
      </c>
      <c r="G272" s="10">
        <f t="shared" si="4"/>
        <v>1.1212565483824516E-3</v>
      </c>
      <c r="H272" s="58"/>
      <c r="I272" s="58"/>
      <c r="J272" s="63">
        <f>Table2[[#This Row],[Column6]]+Table2[[#This Row],[Column8]]+Table2[[#This Row],[Column9]]</f>
        <v>26630</v>
      </c>
      <c r="K272" s="78">
        <f>Table2[[#This Row],[Column10]]/J$434</f>
        <v>1.1230711842834138E-3</v>
      </c>
      <c r="L272" s="83">
        <f>F$443*Table2[[#This Row],[Column11]]</f>
        <v>301.38738301429692</v>
      </c>
      <c r="M272" s="142">
        <f>ROUND(Table2[[#This Row],[Column12]]+Table2[[#This Row],[Column9]],2)</f>
        <v>301.39</v>
      </c>
      <c r="N272" s="121">
        <f>ROUND(Table2[[#This Row],[Column6]]+Table2[[#This Row],[Column8]]+Table2[[#This Row],[Column13]],2)</f>
        <v>26931.39</v>
      </c>
    </row>
    <row r="273" spans="1:14" ht="15.6" x14ac:dyDescent="0.3">
      <c r="A273" s="9" t="s">
        <v>281</v>
      </c>
      <c r="B273" s="5">
        <v>4144</v>
      </c>
      <c r="C273" s="8">
        <v>1259</v>
      </c>
      <c r="D273" s="6"/>
      <c r="E273" s="8">
        <v>1259</v>
      </c>
      <c r="F273" s="7">
        <v>66645</v>
      </c>
      <c r="G273" s="10">
        <f t="shared" si="4"/>
        <v>2.806088722003323E-3</v>
      </c>
      <c r="H273" s="58"/>
      <c r="I273" s="58"/>
      <c r="J273" s="63">
        <f>Table2[[#This Row],[Column6]]+Table2[[#This Row],[Column8]]+Table2[[#This Row],[Column9]]</f>
        <v>66645</v>
      </c>
      <c r="K273" s="78">
        <f>Table2[[#This Row],[Column10]]/J$434</f>
        <v>2.8106300817336877E-3</v>
      </c>
      <c r="L273" s="83">
        <f>F$443*Table2[[#This Row],[Column11]]</f>
        <v>754.26068873405245</v>
      </c>
      <c r="M273" s="142">
        <f>ROUND(Table2[[#This Row],[Column12]]+Table2[[#This Row],[Column9]],2)</f>
        <v>754.26</v>
      </c>
      <c r="N273" s="121">
        <f>ROUND(Table2[[#This Row],[Column6]]+Table2[[#This Row],[Column8]]+Table2[[#This Row],[Column13]],2)</f>
        <v>67399.259999999995</v>
      </c>
    </row>
    <row r="274" spans="1:14" ht="15.6" x14ac:dyDescent="0.3">
      <c r="A274" s="9" t="s">
        <v>282</v>
      </c>
      <c r="B274" s="5">
        <v>4165</v>
      </c>
      <c r="C274" s="8">
        <v>1911</v>
      </c>
      <c r="D274" s="6">
        <v>22</v>
      </c>
      <c r="E274" s="8">
        <v>1933</v>
      </c>
      <c r="F274" s="7">
        <v>107270</v>
      </c>
      <c r="G274" s="10">
        <f t="shared" si="4"/>
        <v>4.5166049547497407E-3</v>
      </c>
      <c r="H274" s="58"/>
      <c r="I274" s="58"/>
      <c r="J274" s="63">
        <f>Table2[[#This Row],[Column6]]+Table2[[#This Row],[Column8]]+Table2[[#This Row],[Column9]]</f>
        <v>107270</v>
      </c>
      <c r="K274" s="78">
        <f>Table2[[#This Row],[Column10]]/J$434</f>
        <v>4.5239146052602998E-3</v>
      </c>
      <c r="L274" s="83">
        <f>F$443*Table2[[#This Row],[Column11]]</f>
        <v>1214.0377234676541</v>
      </c>
      <c r="M274" s="142">
        <f>ROUND(Table2[[#This Row],[Column12]]+Table2[[#This Row],[Column9]],2)</f>
        <v>1214.04</v>
      </c>
      <c r="N274" s="121">
        <f>ROUND(Table2[[#This Row],[Column6]]+Table2[[#This Row],[Column8]]+Table2[[#This Row],[Column13]],2)</f>
        <v>108484.04</v>
      </c>
    </row>
    <row r="275" spans="1:14" ht="15.6" x14ac:dyDescent="0.3">
      <c r="A275" s="9" t="s">
        <v>283</v>
      </c>
      <c r="B275" s="5">
        <v>4179</v>
      </c>
      <c r="C275" s="8">
        <v>3784</v>
      </c>
      <c r="D275" s="6">
        <v>247</v>
      </c>
      <c r="E275" s="8">
        <v>4031</v>
      </c>
      <c r="F275" s="7">
        <v>147080</v>
      </c>
      <c r="G275" s="10">
        <f t="shared" si="4"/>
        <v>6.1928056003038301E-3</v>
      </c>
      <c r="H275" s="58"/>
      <c r="I275" s="58"/>
      <c r="J275" s="63">
        <f>Table2[[#This Row],[Column6]]+Table2[[#This Row],[Column8]]+Table2[[#This Row],[Column9]]</f>
        <v>147080</v>
      </c>
      <c r="K275" s="78">
        <f>Table2[[#This Row],[Column10]]/J$434</f>
        <v>6.2028280054226247E-3</v>
      </c>
      <c r="L275" s="83">
        <f>F$443*Table2[[#This Row],[Column11]]</f>
        <v>1664.5909235352156</v>
      </c>
      <c r="M275" s="142">
        <f>ROUND(Table2[[#This Row],[Column12]]+Table2[[#This Row],[Column9]],2)</f>
        <v>1664.59</v>
      </c>
      <c r="N275" s="121">
        <f>ROUND(Table2[[#This Row],[Column6]]+Table2[[#This Row],[Column8]]+Table2[[#This Row],[Column13]],2)</f>
        <v>148744.59</v>
      </c>
    </row>
    <row r="276" spans="1:14" ht="15.6" x14ac:dyDescent="0.3">
      <c r="A276" s="9" t="s">
        <v>284</v>
      </c>
      <c r="B276" s="5">
        <v>4186</v>
      </c>
      <c r="C276" s="6">
        <v>597</v>
      </c>
      <c r="D276" s="6"/>
      <c r="E276" s="6">
        <v>597</v>
      </c>
      <c r="F276" s="7">
        <v>61945</v>
      </c>
      <c r="G276" s="10">
        <f t="shared" si="4"/>
        <v>2.6081951516917375E-3</v>
      </c>
      <c r="H276" s="58"/>
      <c r="I276" s="58"/>
      <c r="J276" s="63">
        <f>Table2[[#This Row],[Column6]]+Table2[[#This Row],[Column8]]+Table2[[#This Row],[Column9]]</f>
        <v>61945</v>
      </c>
      <c r="K276" s="78">
        <f>Table2[[#This Row],[Column10]]/J$434</f>
        <v>2.6124162414733784E-3</v>
      </c>
      <c r="L276" s="83">
        <f>F$443*Table2[[#This Row],[Column11]]</f>
        <v>701.06802256179583</v>
      </c>
      <c r="M276" s="142">
        <f>ROUND(Table2[[#This Row],[Column12]]+Table2[[#This Row],[Column9]],2)</f>
        <v>701.07</v>
      </c>
      <c r="N276" s="121">
        <f>ROUND(Table2[[#This Row],[Column6]]+Table2[[#This Row],[Column8]]+Table2[[#This Row],[Column13]],2)</f>
        <v>62646.07</v>
      </c>
    </row>
    <row r="277" spans="1:14" ht="15.6" x14ac:dyDescent="0.3">
      <c r="A277" s="9" t="s">
        <v>285</v>
      </c>
      <c r="B277" s="5">
        <v>4207</v>
      </c>
      <c r="C277" s="6">
        <v>295</v>
      </c>
      <c r="D277" s="6"/>
      <c r="E277" s="6">
        <v>295</v>
      </c>
      <c r="F277" s="7">
        <v>16975</v>
      </c>
      <c r="G277" s="10">
        <f t="shared" si="4"/>
        <v>7.1473262894450307E-4</v>
      </c>
      <c r="H277" s="58"/>
      <c r="I277" s="58"/>
      <c r="J277" s="63">
        <f>Table2[[#This Row],[Column6]]+Table2[[#This Row],[Column8]]+Table2[[#This Row],[Column9]]</f>
        <v>16975</v>
      </c>
      <c r="K277" s="78">
        <f>Table2[[#This Row],[Column10]]/J$434</f>
        <v>7.1588934859973517E-4</v>
      </c>
      <c r="L277" s="83">
        <f>F$443*Table2[[#This Row],[Column11]]</f>
        <v>192.11606559022493</v>
      </c>
      <c r="M277" s="142">
        <f>ROUND(Table2[[#This Row],[Column12]]+Table2[[#This Row],[Column9]],2)</f>
        <v>192.12</v>
      </c>
      <c r="N277" s="121">
        <f>ROUND(Table2[[#This Row],[Column6]]+Table2[[#This Row],[Column8]]+Table2[[#This Row],[Column13]],2)</f>
        <v>17167.12</v>
      </c>
    </row>
    <row r="278" spans="1:14" ht="15.6" x14ac:dyDescent="0.3">
      <c r="A278" s="9" t="s">
        <v>286</v>
      </c>
      <c r="B278" s="5">
        <v>4221</v>
      </c>
      <c r="C278" s="6">
        <v>415</v>
      </c>
      <c r="D278" s="6"/>
      <c r="E278" s="6">
        <v>415</v>
      </c>
      <c r="F278" s="7">
        <v>19770</v>
      </c>
      <c r="G278" s="10">
        <f t="shared" si="4"/>
        <v>8.3241614575745655E-4</v>
      </c>
      <c r="H278" s="58"/>
      <c r="I278" s="58"/>
      <c r="J278" s="63">
        <f>Table2[[#This Row],[Column6]]+Table2[[#This Row],[Column8]]+Table2[[#This Row],[Column9]]</f>
        <v>19770</v>
      </c>
      <c r="K278" s="78">
        <f>Table2[[#This Row],[Column10]]/J$434</f>
        <v>8.3376332381836606E-4</v>
      </c>
      <c r="L278" s="83">
        <f>F$443*Table2[[#This Row],[Column11]]</f>
        <v>223.74872557989673</v>
      </c>
      <c r="M278" s="142">
        <f>ROUND(Table2[[#This Row],[Column12]]+Table2[[#This Row],[Column9]],2)</f>
        <v>223.75</v>
      </c>
      <c r="N278" s="121">
        <f>ROUND(Table2[[#This Row],[Column6]]+Table2[[#This Row],[Column8]]+Table2[[#This Row],[Column13]],2)</f>
        <v>19993.75</v>
      </c>
    </row>
    <row r="279" spans="1:14" ht="15.6" x14ac:dyDescent="0.3">
      <c r="A279" s="9" t="s">
        <v>287</v>
      </c>
      <c r="B279" s="5">
        <v>4228</v>
      </c>
      <c r="C279" s="6">
        <v>555</v>
      </c>
      <c r="D279" s="6">
        <v>28</v>
      </c>
      <c r="E279" s="6">
        <v>583</v>
      </c>
      <c r="F279" s="7">
        <v>23815</v>
      </c>
      <c r="G279" s="10">
        <f t="shared" si="4"/>
        <v>1.0027309312702999E-3</v>
      </c>
      <c r="H279" s="58"/>
      <c r="I279" s="58"/>
      <c r="J279" s="63">
        <f>Table2[[#This Row],[Column6]]+Table2[[#This Row],[Column8]]+Table2[[#This Row],[Column9]]</f>
        <v>23815</v>
      </c>
      <c r="K279" s="78">
        <f>Table2[[#This Row],[Column10]]/J$434</f>
        <v>1.004353745914739E-3</v>
      </c>
      <c r="L279" s="83">
        <f>F$443*Table2[[#This Row],[Column11]]</f>
        <v>269.52837125367932</v>
      </c>
      <c r="M279" s="142">
        <f>ROUND(Table2[[#This Row],[Column12]]+Table2[[#This Row],[Column9]],2)</f>
        <v>269.52999999999997</v>
      </c>
      <c r="N279" s="121">
        <f>ROUND(Table2[[#This Row],[Column6]]+Table2[[#This Row],[Column8]]+Table2[[#This Row],[Column13]],2)</f>
        <v>24084.53</v>
      </c>
    </row>
    <row r="280" spans="1:14" ht="15.6" x14ac:dyDescent="0.3">
      <c r="A280" s="9" t="s">
        <v>288</v>
      </c>
      <c r="B280" s="5">
        <v>4235</v>
      </c>
      <c r="C280" s="6">
        <v>141</v>
      </c>
      <c r="D280" s="6"/>
      <c r="E280" s="6">
        <v>141</v>
      </c>
      <c r="F280" s="7">
        <v>5315</v>
      </c>
      <c r="G280" s="10">
        <f t="shared" si="4"/>
        <v>2.2378815451193129E-4</v>
      </c>
      <c r="H280" s="58"/>
      <c r="I280" s="58"/>
      <c r="J280" s="63">
        <f>Table2[[#This Row],[Column6]]+Table2[[#This Row],[Column8]]+Table2[[#This Row],[Column9]]</f>
        <v>5315</v>
      </c>
      <c r="K280" s="78">
        <f>Table2[[#This Row],[Column10]]/J$434</f>
        <v>2.2415033212415861E-4</v>
      </c>
      <c r="L280" s="83">
        <f>F$443*Table2[[#This Row],[Column11]]</f>
        <v>60.152983128839203</v>
      </c>
      <c r="M280" s="142">
        <f>ROUND(Table2[[#This Row],[Column12]]+Table2[[#This Row],[Column9]],2)</f>
        <v>60.15</v>
      </c>
      <c r="N280" s="121">
        <f>ROUND(Table2[[#This Row],[Column6]]+Table2[[#This Row],[Column8]]+Table2[[#This Row],[Column13]],2)</f>
        <v>5375.15</v>
      </c>
    </row>
    <row r="281" spans="1:14" ht="15.6" x14ac:dyDescent="0.3">
      <c r="A281" s="9" t="s">
        <v>289</v>
      </c>
      <c r="B281" s="5">
        <v>4151</v>
      </c>
      <c r="C281" s="6">
        <v>496</v>
      </c>
      <c r="D281" s="6">
        <v>12</v>
      </c>
      <c r="E281" s="6">
        <v>508</v>
      </c>
      <c r="F281" s="7">
        <v>32875</v>
      </c>
      <c r="G281" s="10">
        <f t="shared" si="4"/>
        <v>1.3842023668071009E-3</v>
      </c>
      <c r="H281" s="58"/>
      <c r="I281" s="58"/>
      <c r="J281" s="63">
        <f>Table2[[#This Row],[Column6]]+Table2[[#This Row],[Column8]]+Table2[[#This Row],[Column9]]</f>
        <v>32875</v>
      </c>
      <c r="K281" s="78">
        <f>Table2[[#This Row],[Column10]]/J$434</f>
        <v>1.3864425528846123E-3</v>
      </c>
      <c r="L281" s="83">
        <f>F$443*Table2[[#This Row],[Column11]]</f>
        <v>372.06572349211456</v>
      </c>
      <c r="M281" s="142">
        <f>ROUND(Table2[[#This Row],[Column12]]+Table2[[#This Row],[Column9]],2)</f>
        <v>372.07</v>
      </c>
      <c r="N281" s="121">
        <f>ROUND(Table2[[#This Row],[Column6]]+Table2[[#This Row],[Column8]]+Table2[[#This Row],[Column13]],2)</f>
        <v>33247.07</v>
      </c>
    </row>
    <row r="282" spans="1:14" ht="15.6" x14ac:dyDescent="0.3">
      <c r="A282" s="9" t="s">
        <v>290</v>
      </c>
      <c r="B282" s="5">
        <v>490</v>
      </c>
      <c r="C282" s="6">
        <v>549</v>
      </c>
      <c r="D282" s="6"/>
      <c r="E282" s="6">
        <v>549</v>
      </c>
      <c r="F282" s="7">
        <v>26920</v>
      </c>
      <c r="G282" s="10">
        <f t="shared" si="4"/>
        <v>1.1334670027208262E-3</v>
      </c>
      <c r="H282" s="58"/>
      <c r="I282" s="58"/>
      <c r="J282" s="63">
        <f>Table2[[#This Row],[Column6]]+Table2[[#This Row],[Column8]]+Table2[[#This Row],[Column9]]</f>
        <v>26920</v>
      </c>
      <c r="K282" s="78">
        <f>Table2[[#This Row],[Column10]]/J$434</f>
        <v>1.1353013999590498E-3</v>
      </c>
      <c r="L282" s="83">
        <f>F$443*Table2[[#This Row],[Column11]]</f>
        <v>304.66948369301059</v>
      </c>
      <c r="M282" s="142">
        <f>ROUND(Table2[[#This Row],[Column12]]+Table2[[#This Row],[Column9]],2)</f>
        <v>304.67</v>
      </c>
      <c r="N282" s="121">
        <f>ROUND(Table2[[#This Row],[Column6]]+Table2[[#This Row],[Column8]]+Table2[[#This Row],[Column13]],2)</f>
        <v>27224.67</v>
      </c>
    </row>
    <row r="283" spans="1:14" ht="15.6" x14ac:dyDescent="0.3">
      <c r="A283" s="9" t="s">
        <v>291</v>
      </c>
      <c r="B283" s="5">
        <v>4270</v>
      </c>
      <c r="C283" s="6">
        <v>285</v>
      </c>
      <c r="D283" s="6"/>
      <c r="E283" s="6">
        <v>285</v>
      </c>
      <c r="F283" s="7">
        <v>16345</v>
      </c>
      <c r="G283" s="10">
        <f t="shared" si="4"/>
        <v>6.8820646951975859E-4</v>
      </c>
      <c r="H283" s="58"/>
      <c r="I283" s="58"/>
      <c r="J283" s="63">
        <f>Table2[[#This Row],[Column6]]+Table2[[#This Row],[Column8]]+Table2[[#This Row],[Column9]]</f>
        <v>16345</v>
      </c>
      <c r="K283" s="78">
        <f>Table2[[#This Row],[Column10]]/J$434</f>
        <v>6.893202593733533E-4</v>
      </c>
      <c r="L283" s="83">
        <f>F$443*Table2[[#This Row],[Column11]]</f>
        <v>184.98598480543311</v>
      </c>
      <c r="M283" s="142">
        <f>ROUND(Table2[[#This Row],[Column12]]+Table2[[#This Row],[Column9]],2)</f>
        <v>184.99</v>
      </c>
      <c r="N283" s="121">
        <f>ROUND(Table2[[#This Row],[Column6]]+Table2[[#This Row],[Column8]]+Table2[[#This Row],[Column13]],2)</f>
        <v>16529.990000000002</v>
      </c>
    </row>
    <row r="284" spans="1:14" ht="15.6" x14ac:dyDescent="0.3">
      <c r="A284" s="9" t="s">
        <v>292</v>
      </c>
      <c r="B284" s="5">
        <v>4305</v>
      </c>
      <c r="C284" s="6">
        <v>576</v>
      </c>
      <c r="D284" s="6">
        <v>12</v>
      </c>
      <c r="E284" s="6">
        <v>588</v>
      </c>
      <c r="F284" s="7">
        <v>30500</v>
      </c>
      <c r="G284" s="10">
        <f t="shared" si="4"/>
        <v>1.2842029562773103E-3</v>
      </c>
      <c r="H284" s="58"/>
      <c r="I284" s="58"/>
      <c r="J284" s="63">
        <f>Table2[[#This Row],[Column6]]+Table2[[#This Row],[Column8]]+Table2[[#This Row],[Column9]]</f>
        <v>30500</v>
      </c>
      <c r="K284" s="78">
        <f>Table2[[#This Row],[Column10]]/J$434</f>
        <v>1.2862813038169026E-3</v>
      </c>
      <c r="L284" s="83">
        <f>F$443*Table2[[#This Row],[Column11]]</f>
        <v>345.18645069230399</v>
      </c>
      <c r="M284" s="142">
        <f>ROUND(Table2[[#This Row],[Column12]]+Table2[[#This Row],[Column9]],2)</f>
        <v>345.19</v>
      </c>
      <c r="N284" s="121">
        <f>ROUND(Table2[[#This Row],[Column6]]+Table2[[#This Row],[Column8]]+Table2[[#This Row],[Column13]],2)</f>
        <v>30845.19</v>
      </c>
    </row>
    <row r="285" spans="1:14" ht="15.6" x14ac:dyDescent="0.3">
      <c r="A285" s="9" t="s">
        <v>293</v>
      </c>
      <c r="B285" s="5">
        <v>4312</v>
      </c>
      <c r="C285" s="8">
        <v>2124</v>
      </c>
      <c r="D285" s="6">
        <v>177</v>
      </c>
      <c r="E285" s="8">
        <v>2301</v>
      </c>
      <c r="F285" s="7">
        <v>76940</v>
      </c>
      <c r="G285" s="10">
        <f t="shared" si="4"/>
        <v>3.2395598510156151E-3</v>
      </c>
      <c r="H285" s="58"/>
      <c r="I285" s="58"/>
      <c r="J285" s="63">
        <f>Table2[[#This Row],[Column6]]+Table2[[#This Row],[Column8]]+Table2[[#This Row],[Column9]]</f>
        <v>76940</v>
      </c>
      <c r="K285" s="78">
        <f>Table2[[#This Row],[Column10]]/J$434</f>
        <v>3.2448027382187702E-3</v>
      </c>
      <c r="L285" s="83">
        <f>F$443*Table2[[#This Row],[Column11]]</f>
        <v>870.77526282838915</v>
      </c>
      <c r="M285" s="142">
        <f>ROUND(Table2[[#This Row],[Column12]]+Table2[[#This Row],[Column9]],2)</f>
        <v>870.78</v>
      </c>
      <c r="N285" s="121">
        <f>ROUND(Table2[[#This Row],[Column6]]+Table2[[#This Row],[Column8]]+Table2[[#This Row],[Column13]],2)</f>
        <v>77810.78</v>
      </c>
    </row>
    <row r="286" spans="1:14" ht="15.6" x14ac:dyDescent="0.3">
      <c r="A286" s="9" t="s">
        <v>294</v>
      </c>
      <c r="B286" s="5">
        <v>4330</v>
      </c>
      <c r="C286" s="6">
        <v>128</v>
      </c>
      <c r="D286" s="6"/>
      <c r="E286" s="6">
        <v>128</v>
      </c>
      <c r="F286" s="7">
        <v>7300</v>
      </c>
      <c r="G286" s="10">
        <f t="shared" si="4"/>
        <v>3.0736660920735627E-4</v>
      </c>
      <c r="H286" s="58"/>
      <c r="I286" s="58"/>
      <c r="J286" s="63">
        <f>Table2[[#This Row],[Column6]]+Table2[[#This Row],[Column8]]+Table2[[#This Row],[Column9]]</f>
        <v>7300</v>
      </c>
      <c r="K286" s="78">
        <f>Table2[[#This Row],[Column10]]/J$434</f>
        <v>3.078640497660128E-4</v>
      </c>
      <c r="L286" s="83">
        <f>F$443*Table2[[#This Row],[Column11]]</f>
        <v>82.618396395207199</v>
      </c>
      <c r="M286" s="142">
        <f>ROUND(Table2[[#This Row],[Column12]]+Table2[[#This Row],[Column9]],2)</f>
        <v>82.62</v>
      </c>
      <c r="N286" s="121">
        <f>ROUND(Table2[[#This Row],[Column6]]+Table2[[#This Row],[Column8]]+Table2[[#This Row],[Column13]],2)</f>
        <v>7382.62</v>
      </c>
    </row>
    <row r="287" spans="1:14" ht="15.6" x14ac:dyDescent="0.3">
      <c r="A287" s="9" t="s">
        <v>295</v>
      </c>
      <c r="B287" s="5">
        <v>4347</v>
      </c>
      <c r="C287" s="6">
        <v>539</v>
      </c>
      <c r="D287" s="6"/>
      <c r="E287" s="6">
        <v>539</v>
      </c>
      <c r="F287" s="7">
        <v>70055</v>
      </c>
      <c r="G287" s="10">
        <f t="shared" si="4"/>
        <v>2.9496668230166224E-3</v>
      </c>
      <c r="H287" s="58"/>
      <c r="I287" s="58"/>
      <c r="J287" s="63">
        <f>Table2[[#This Row],[Column6]]+Table2[[#This Row],[Column8]]+Table2[[#This Row],[Column9]]</f>
        <v>70055</v>
      </c>
      <c r="K287" s="78">
        <f>Table2[[#This Row],[Column10]]/J$434</f>
        <v>2.9544405488161679E-3</v>
      </c>
      <c r="L287" s="83">
        <f>F$443*Table2[[#This Row],[Column11]]</f>
        <v>792.85366568030679</v>
      </c>
      <c r="M287" s="142">
        <f>ROUND(Table2[[#This Row],[Column12]]+Table2[[#This Row],[Column9]],2)</f>
        <v>792.85</v>
      </c>
      <c r="N287" s="121">
        <f>ROUND(Table2[[#This Row],[Column6]]+Table2[[#This Row],[Column8]]+Table2[[#This Row],[Column13]],2)</f>
        <v>70847.850000000006</v>
      </c>
    </row>
    <row r="288" spans="1:14" ht="15.6" x14ac:dyDescent="0.3">
      <c r="A288" s="9" t="s">
        <v>296</v>
      </c>
      <c r="B288" s="5">
        <v>4368</v>
      </c>
      <c r="C288" s="6">
        <v>561</v>
      </c>
      <c r="D288" s="6"/>
      <c r="E288" s="6">
        <v>561</v>
      </c>
      <c r="F288" s="7">
        <v>43385</v>
      </c>
      <c r="G288" s="10">
        <f t="shared" si="4"/>
        <v>1.8267260740357741E-3</v>
      </c>
      <c r="H288" s="58"/>
      <c r="I288" s="58"/>
      <c r="J288" s="63">
        <f>Table2[[#This Row],[Column6]]+Table2[[#This Row],[Column8]]+Table2[[#This Row],[Column9]]</f>
        <v>43385</v>
      </c>
      <c r="K288" s="78">
        <f>Table2[[#This Row],[Column10]]/J$434</f>
        <v>1.8296824382326663E-3</v>
      </c>
      <c r="L288" s="83">
        <f>F$443*Table2[[#This Row],[Column11]]</f>
        <v>491.01357912411834</v>
      </c>
      <c r="M288" s="142">
        <f>ROUND(Table2[[#This Row],[Column12]]+Table2[[#This Row],[Column9]],2)</f>
        <v>491.01</v>
      </c>
      <c r="N288" s="121">
        <f>ROUND(Table2[[#This Row],[Column6]]+Table2[[#This Row],[Column8]]+Table2[[#This Row],[Column13]],2)</f>
        <v>43876.01</v>
      </c>
    </row>
    <row r="289" spans="1:14" ht="15.6" x14ac:dyDescent="0.3">
      <c r="A289" s="9" t="s">
        <v>297</v>
      </c>
      <c r="B289" s="5">
        <v>4389</v>
      </c>
      <c r="C289" s="6">
        <v>724</v>
      </c>
      <c r="D289" s="6">
        <v>14</v>
      </c>
      <c r="E289" s="6">
        <v>738</v>
      </c>
      <c r="F289" s="7">
        <v>33810</v>
      </c>
      <c r="G289" s="10">
        <f t="shared" si="4"/>
        <v>1.4235705557946185E-3</v>
      </c>
      <c r="H289" s="58"/>
      <c r="I289" s="58"/>
      <c r="J289" s="63">
        <f>Table2[[#This Row],[Column6]]+Table2[[#This Row],[Column8]]+Table2[[#This Row],[Column9]]</f>
        <v>33810</v>
      </c>
      <c r="K289" s="78">
        <f>Table2[[#This Row],[Column10]]/J$434</f>
        <v>1.4258744551491633E-3</v>
      </c>
      <c r="L289" s="83">
        <f>F$443*Table2[[#This Row],[Column11]]</f>
        <v>382.64766878382949</v>
      </c>
      <c r="M289" s="142">
        <f>ROUND(Table2[[#This Row],[Column12]]+Table2[[#This Row],[Column9]],2)</f>
        <v>382.65</v>
      </c>
      <c r="N289" s="121">
        <f>ROUND(Table2[[#This Row],[Column6]]+Table2[[#This Row],[Column8]]+Table2[[#This Row],[Column13]],2)</f>
        <v>34192.65</v>
      </c>
    </row>
    <row r="290" spans="1:14" ht="15.6" x14ac:dyDescent="0.3">
      <c r="A290" s="9" t="s">
        <v>298</v>
      </c>
      <c r="B290" s="5">
        <v>4459</v>
      </c>
      <c r="C290" s="6">
        <v>371</v>
      </c>
      <c r="D290" s="6">
        <v>7</v>
      </c>
      <c r="E290" s="6">
        <v>378</v>
      </c>
      <c r="F290" s="7">
        <v>17190</v>
      </c>
      <c r="G290" s="10">
        <f t="shared" si="4"/>
        <v>7.2378520716088405E-4</v>
      </c>
      <c r="H290" s="58"/>
      <c r="I290" s="58"/>
      <c r="J290" s="63">
        <f>Table2[[#This Row],[Column6]]+Table2[[#This Row],[Column8]]+Table2[[#This Row],[Column9]]</f>
        <v>17190</v>
      </c>
      <c r="K290" s="78">
        <f>Table2[[#This Row],[Column10]]/J$434</f>
        <v>7.2495657746270679E-4</v>
      </c>
      <c r="L290" s="83">
        <f>F$443*Table2[[#This Row],[Column11]]</f>
        <v>194.54934712789199</v>
      </c>
      <c r="M290" s="142">
        <f>ROUND(Table2[[#This Row],[Column12]]+Table2[[#This Row],[Column9]],2)</f>
        <v>194.55</v>
      </c>
      <c r="N290" s="121">
        <f>ROUND(Table2[[#This Row],[Column6]]+Table2[[#This Row],[Column8]]+Table2[[#This Row],[Column13]],2)</f>
        <v>17384.55</v>
      </c>
    </row>
    <row r="291" spans="1:14" ht="15.6" x14ac:dyDescent="0.3">
      <c r="A291" s="9" t="s">
        <v>299</v>
      </c>
      <c r="B291" s="5">
        <v>4473</v>
      </c>
      <c r="C291" s="6">
        <v>986</v>
      </c>
      <c r="D291" s="6">
        <v>65</v>
      </c>
      <c r="E291" s="8">
        <v>1051</v>
      </c>
      <c r="F291" s="7">
        <v>53240</v>
      </c>
      <c r="G291" s="10">
        <f t="shared" si="4"/>
        <v>2.2416709964657049E-3</v>
      </c>
      <c r="H291" s="58"/>
      <c r="I291" s="58"/>
      <c r="J291" s="63">
        <f>Table2[[#This Row],[Column6]]+Table2[[#This Row],[Column8]]+Table2[[#This Row],[Column9]]</f>
        <v>53240</v>
      </c>
      <c r="K291" s="78">
        <f>Table2[[#This Row],[Column10]]/J$434</f>
        <v>2.2452989054167838E-3</v>
      </c>
      <c r="L291" s="83">
        <f>F$443*Table2[[#This Row],[Column11]]</f>
        <v>602.54841425764812</v>
      </c>
      <c r="M291" s="142">
        <f>ROUND(Table2[[#This Row],[Column12]]+Table2[[#This Row],[Column9]],2)</f>
        <v>602.54999999999995</v>
      </c>
      <c r="N291" s="121">
        <f>ROUND(Table2[[#This Row],[Column6]]+Table2[[#This Row],[Column8]]+Table2[[#This Row],[Column13]],2)</f>
        <v>53842.55</v>
      </c>
    </row>
    <row r="292" spans="1:14" ht="15.6" x14ac:dyDescent="0.3">
      <c r="A292" s="9" t="s">
        <v>300</v>
      </c>
      <c r="B292" s="5">
        <v>4508</v>
      </c>
      <c r="C292" s="6">
        <v>129</v>
      </c>
      <c r="D292" s="6">
        <v>14</v>
      </c>
      <c r="E292" s="6">
        <v>143</v>
      </c>
      <c r="F292" s="7">
        <v>8715</v>
      </c>
      <c r="G292" s="10">
        <f t="shared" si="4"/>
        <v>3.6694520537563146E-4</v>
      </c>
      <c r="H292" s="58"/>
      <c r="I292" s="58"/>
      <c r="J292" s="63">
        <f>Table2[[#This Row],[Column6]]+Table2[[#This Row],[Column8]]+Table2[[#This Row],[Column9]]</f>
        <v>8715</v>
      </c>
      <c r="K292" s="78">
        <f>Table2[[#This Row],[Column10]]/J$434</f>
        <v>3.6753906763161662E-4</v>
      </c>
      <c r="L292" s="83">
        <f>F$443*Table2[[#This Row],[Column11]]</f>
        <v>98.632784189620637</v>
      </c>
      <c r="M292" s="142">
        <f>ROUND(Table2[[#This Row],[Column12]]+Table2[[#This Row],[Column9]],2)</f>
        <v>98.63</v>
      </c>
      <c r="N292" s="121">
        <f>ROUND(Table2[[#This Row],[Column6]]+Table2[[#This Row],[Column8]]+Table2[[#This Row],[Column13]],2)</f>
        <v>8813.6299999999992</v>
      </c>
    </row>
    <row r="293" spans="1:14" ht="15.6" x14ac:dyDescent="0.3">
      <c r="A293" s="9" t="s">
        <v>301</v>
      </c>
      <c r="B293" s="5">
        <v>4515</v>
      </c>
      <c r="C293" s="8">
        <v>1228</v>
      </c>
      <c r="D293" s="6">
        <v>71</v>
      </c>
      <c r="E293" s="8">
        <v>1299</v>
      </c>
      <c r="F293" s="7">
        <v>34195</v>
      </c>
      <c r="G293" s="10">
        <f t="shared" si="4"/>
        <v>1.4397809865541846E-3</v>
      </c>
      <c r="H293" s="58"/>
      <c r="I293" s="58"/>
      <c r="J293" s="63">
        <f>Table2[[#This Row],[Column6]]+Table2[[#This Row],[Column8]]+Table2[[#This Row],[Column9]]</f>
        <v>34195</v>
      </c>
      <c r="K293" s="78">
        <f>Table2[[#This Row],[Column10]]/J$434</f>
        <v>1.4421111207875079E-3</v>
      </c>
      <c r="L293" s="83">
        <f>F$443*Table2[[#This Row],[Column11]]</f>
        <v>387.00494037453564</v>
      </c>
      <c r="M293" s="142">
        <f>ROUND(Table2[[#This Row],[Column12]]+Table2[[#This Row],[Column9]],2)</f>
        <v>387</v>
      </c>
      <c r="N293" s="121">
        <f>ROUND(Table2[[#This Row],[Column6]]+Table2[[#This Row],[Column8]]+Table2[[#This Row],[Column13]],2)</f>
        <v>34582</v>
      </c>
    </row>
    <row r="294" spans="1:14" ht="15.6" x14ac:dyDescent="0.3">
      <c r="A294" s="9" t="s">
        <v>302</v>
      </c>
      <c r="B294" s="5">
        <v>4501</v>
      </c>
      <c r="C294" s="8">
        <v>1249</v>
      </c>
      <c r="D294" s="6">
        <v>76</v>
      </c>
      <c r="E294" s="8">
        <v>1325</v>
      </c>
      <c r="F294" s="7">
        <v>81670</v>
      </c>
      <c r="G294" s="10">
        <f t="shared" si="4"/>
        <v>3.4387165717759982E-3</v>
      </c>
      <c r="H294" s="58"/>
      <c r="I294" s="58"/>
      <c r="J294" s="63">
        <f>Table2[[#This Row],[Column6]]+Table2[[#This Row],[Column8]]+Table2[[#This Row],[Column9]]</f>
        <v>81670</v>
      </c>
      <c r="K294" s="78">
        <f>Table2[[#This Row],[Column10]]/J$434</f>
        <v>3.4442817732041457E-3</v>
      </c>
      <c r="L294" s="83">
        <f>F$443*Table2[[#This Row],[Column11]]</f>
        <v>924.30745665706456</v>
      </c>
      <c r="M294" s="142">
        <f>ROUND(Table2[[#This Row],[Column12]]+Table2[[#This Row],[Column9]],2)</f>
        <v>924.31</v>
      </c>
      <c r="N294" s="121">
        <f>ROUND(Table2[[#This Row],[Column6]]+Table2[[#This Row],[Column8]]+Table2[[#This Row],[Column13]],2)</f>
        <v>82594.31</v>
      </c>
    </row>
    <row r="295" spans="1:14" ht="15.6" x14ac:dyDescent="0.3">
      <c r="A295" s="9" t="s">
        <v>303</v>
      </c>
      <c r="B295" s="5">
        <v>4529</v>
      </c>
      <c r="C295" s="6">
        <v>253</v>
      </c>
      <c r="D295" s="6"/>
      <c r="E295" s="6">
        <v>253</v>
      </c>
      <c r="F295" s="7">
        <v>10340</v>
      </c>
      <c r="G295" s="10">
        <f t="shared" si="4"/>
        <v>4.3536585468548818E-4</v>
      </c>
      <c r="H295" s="58"/>
      <c r="I295" s="58"/>
      <c r="J295" s="63">
        <f>Table2[[#This Row],[Column6]]+Table2[[#This Row],[Column8]]+Table2[[#This Row],[Column9]]</f>
        <v>10340</v>
      </c>
      <c r="K295" s="78">
        <f>Table2[[#This Row],[Column10]]/J$434</f>
        <v>4.3607044857268111E-4</v>
      </c>
      <c r="L295" s="83">
        <f>F$443*Table2[[#This Row],[Column11]]</f>
        <v>117.0238655789647</v>
      </c>
      <c r="M295" s="142">
        <f>ROUND(Table2[[#This Row],[Column12]]+Table2[[#This Row],[Column9]],2)</f>
        <v>117.02</v>
      </c>
      <c r="N295" s="121">
        <f>ROUND(Table2[[#This Row],[Column6]]+Table2[[#This Row],[Column8]]+Table2[[#This Row],[Column13]],2)</f>
        <v>10457.02</v>
      </c>
    </row>
    <row r="296" spans="1:14" ht="15.6" x14ac:dyDescent="0.3">
      <c r="A296" s="9" t="s">
        <v>304</v>
      </c>
      <c r="B296" s="5">
        <v>4536</v>
      </c>
      <c r="C296" s="6">
        <v>658</v>
      </c>
      <c r="D296" s="6"/>
      <c r="E296" s="6">
        <v>658</v>
      </c>
      <c r="F296" s="7">
        <v>26460</v>
      </c>
      <c r="G296" s="10">
        <f t="shared" si="4"/>
        <v>1.1140986958392666E-3</v>
      </c>
      <c r="H296" s="58"/>
      <c r="I296" s="58"/>
      <c r="J296" s="63">
        <f>Table2[[#This Row],[Column6]]+Table2[[#This Row],[Column8]]+Table2[[#This Row],[Column9]]</f>
        <v>26460</v>
      </c>
      <c r="K296" s="78">
        <f>Table2[[#This Row],[Column10]]/J$434</f>
        <v>1.1159017475080408E-3</v>
      </c>
      <c r="L296" s="83">
        <f>F$443*Table2[[#This Row],[Column11]]</f>
        <v>299.46339296125785</v>
      </c>
      <c r="M296" s="142">
        <f>ROUND(Table2[[#This Row],[Column12]]+Table2[[#This Row],[Column9]],2)</f>
        <v>299.45999999999998</v>
      </c>
      <c r="N296" s="121">
        <f>ROUND(Table2[[#This Row],[Column6]]+Table2[[#This Row],[Column8]]+Table2[[#This Row],[Column13]],2)</f>
        <v>26759.46</v>
      </c>
    </row>
    <row r="297" spans="1:14" ht="15.6" x14ac:dyDescent="0.3">
      <c r="A297" s="9" t="s">
        <v>305</v>
      </c>
      <c r="B297" s="5">
        <v>4543</v>
      </c>
      <c r="C297" s="6">
        <v>866</v>
      </c>
      <c r="D297" s="6">
        <v>49</v>
      </c>
      <c r="E297" s="6">
        <v>915</v>
      </c>
      <c r="F297" s="7">
        <v>46200</v>
      </c>
      <c r="G297" s="10">
        <f t="shared" si="4"/>
        <v>1.9452516911479258E-3</v>
      </c>
      <c r="H297" s="58"/>
      <c r="I297" s="58"/>
      <c r="J297" s="63">
        <f>Table2[[#This Row],[Column6]]+Table2[[#This Row],[Column8]]+Table2[[#This Row],[Column9]]</f>
        <v>46200</v>
      </c>
      <c r="K297" s="78">
        <f>Table2[[#This Row],[Column10]]/J$434</f>
        <v>1.9483998766013412E-3</v>
      </c>
      <c r="L297" s="83">
        <f>F$443*Table2[[#This Row],[Column11]]</f>
        <v>522.87259088473593</v>
      </c>
      <c r="M297" s="142">
        <f>ROUND(Table2[[#This Row],[Column12]]+Table2[[#This Row],[Column9]],2)</f>
        <v>522.87</v>
      </c>
      <c r="N297" s="121">
        <f>ROUND(Table2[[#This Row],[Column6]]+Table2[[#This Row],[Column8]]+Table2[[#This Row],[Column13]],2)</f>
        <v>46722.87</v>
      </c>
    </row>
    <row r="298" spans="1:14" ht="15.6" x14ac:dyDescent="0.3">
      <c r="A298" s="9" t="s">
        <v>306</v>
      </c>
      <c r="B298" s="5">
        <v>4557</v>
      </c>
      <c r="C298" s="6">
        <v>233</v>
      </c>
      <c r="D298" s="6"/>
      <c r="E298" s="6">
        <v>233</v>
      </c>
      <c r="F298" s="7">
        <v>11835</v>
      </c>
      <c r="G298" s="10">
        <f t="shared" si="4"/>
        <v>4.983128520505563E-4</v>
      </c>
      <c r="H298" s="58"/>
      <c r="I298" s="58"/>
      <c r="J298" s="63">
        <f>Table2[[#This Row],[Column6]]+Table2[[#This Row],[Column8]]+Table2[[#This Row],[Column9]]</f>
        <v>11835</v>
      </c>
      <c r="K298" s="78">
        <f>Table2[[#This Row],[Column10]]/J$434</f>
        <v>4.9911931903846049E-4</v>
      </c>
      <c r="L298" s="83">
        <f>F$443*Table2[[#This Row],[Column11]]</f>
        <v>133.94366045716126</v>
      </c>
      <c r="M298" s="142">
        <f>ROUND(Table2[[#This Row],[Column12]]+Table2[[#This Row],[Column9]],2)</f>
        <v>133.94</v>
      </c>
      <c r="N298" s="121">
        <f>ROUND(Table2[[#This Row],[Column6]]+Table2[[#This Row],[Column8]]+Table2[[#This Row],[Column13]],2)</f>
        <v>11968.94</v>
      </c>
    </row>
    <row r="299" spans="1:14" ht="15.6" x14ac:dyDescent="0.3">
      <c r="A299" s="9" t="s">
        <v>307</v>
      </c>
      <c r="B299" s="5">
        <v>4571</v>
      </c>
      <c r="C299" s="6">
        <v>385</v>
      </c>
      <c r="D299" s="6"/>
      <c r="E299" s="6">
        <v>385</v>
      </c>
      <c r="F299" s="7">
        <v>48980</v>
      </c>
      <c r="G299" s="10">
        <f t="shared" si="4"/>
        <v>2.0623036327364805E-3</v>
      </c>
      <c r="H299" s="58"/>
      <c r="I299" s="58"/>
      <c r="J299" s="63">
        <f>Table2[[#This Row],[Column6]]+Table2[[#This Row],[Column8]]+Table2[[#This Row],[Column9]]</f>
        <v>48980</v>
      </c>
      <c r="K299" s="78">
        <f>Table2[[#This Row],[Column10]]/J$434</f>
        <v>2.0656412544574391E-3</v>
      </c>
      <c r="L299" s="83">
        <f>F$443*Table2[[#This Row],[Column11]]</f>
        <v>554.3354870461983</v>
      </c>
      <c r="M299" s="142">
        <f>ROUND(Table2[[#This Row],[Column12]]+Table2[[#This Row],[Column9]],2)</f>
        <v>554.34</v>
      </c>
      <c r="N299" s="121">
        <f>ROUND(Table2[[#This Row],[Column6]]+Table2[[#This Row],[Column8]]+Table2[[#This Row],[Column13]],2)</f>
        <v>49534.34</v>
      </c>
    </row>
    <row r="300" spans="1:14" ht="15.6" x14ac:dyDescent="0.3">
      <c r="A300" s="9" t="s">
        <v>308</v>
      </c>
      <c r="B300" s="5">
        <v>4578</v>
      </c>
      <c r="C300" s="8">
        <v>1051</v>
      </c>
      <c r="D300" s="6">
        <v>67</v>
      </c>
      <c r="E300" s="8">
        <v>1118</v>
      </c>
      <c r="F300" s="7">
        <v>54750</v>
      </c>
      <c r="G300" s="10">
        <f t="shared" si="4"/>
        <v>2.305249569055172E-3</v>
      </c>
      <c r="H300" s="58"/>
      <c r="I300" s="58"/>
      <c r="J300" s="63">
        <f>Table2[[#This Row],[Column6]]+Table2[[#This Row],[Column8]]+Table2[[#This Row],[Column9]]</f>
        <v>54750</v>
      </c>
      <c r="K300" s="78">
        <f>Table2[[#This Row],[Column10]]/J$434</f>
        <v>2.3089803732450958E-3</v>
      </c>
      <c r="L300" s="83">
        <f>F$443*Table2[[#This Row],[Column11]]</f>
        <v>619.63797296405392</v>
      </c>
      <c r="M300" s="142">
        <f>ROUND(Table2[[#This Row],[Column12]]+Table2[[#This Row],[Column9]],2)</f>
        <v>619.64</v>
      </c>
      <c r="N300" s="121">
        <f>ROUND(Table2[[#This Row],[Column6]]+Table2[[#This Row],[Column8]]+Table2[[#This Row],[Column13]],2)</f>
        <v>55369.64</v>
      </c>
    </row>
    <row r="301" spans="1:14" ht="15.6" x14ac:dyDescent="0.3">
      <c r="A301" s="9" t="s">
        <v>309</v>
      </c>
      <c r="B301" s="5">
        <v>4606</v>
      </c>
      <c r="C301" s="6">
        <v>180</v>
      </c>
      <c r="D301" s="6">
        <v>25</v>
      </c>
      <c r="E301" s="6">
        <v>205</v>
      </c>
      <c r="F301" s="7">
        <v>8175</v>
      </c>
      <c r="G301" s="10">
        <f t="shared" si="4"/>
        <v>3.4420849729727908E-4</v>
      </c>
      <c r="H301" s="58"/>
      <c r="I301" s="58"/>
      <c r="J301" s="63">
        <f>Table2[[#This Row],[Column6]]+Table2[[#This Row],[Column8]]+Table2[[#This Row],[Column9]]</f>
        <v>8175</v>
      </c>
      <c r="K301" s="78">
        <f>Table2[[#This Row],[Column10]]/J$434</f>
        <v>3.4476556258043213E-4</v>
      </c>
      <c r="L301" s="83">
        <f>F$443*Table2[[#This Row],[Column11]]</f>
        <v>92.521286374084767</v>
      </c>
      <c r="M301" s="142">
        <f>ROUND(Table2[[#This Row],[Column12]]+Table2[[#This Row],[Column9]],2)</f>
        <v>92.52</v>
      </c>
      <c r="N301" s="121">
        <f>ROUND(Table2[[#This Row],[Column6]]+Table2[[#This Row],[Column8]]+Table2[[#This Row],[Column13]],2)</f>
        <v>8267.52</v>
      </c>
    </row>
    <row r="302" spans="1:14" ht="15.6" x14ac:dyDescent="0.3">
      <c r="A302" s="9" t="s">
        <v>310</v>
      </c>
      <c r="B302" s="5">
        <v>4613</v>
      </c>
      <c r="C302" s="8">
        <v>2515</v>
      </c>
      <c r="D302" s="6">
        <v>105</v>
      </c>
      <c r="E302" s="8">
        <v>2620</v>
      </c>
      <c r="F302" s="7">
        <v>199235</v>
      </c>
      <c r="G302" s="10">
        <f t="shared" si="4"/>
        <v>8.3887926555380309E-3</v>
      </c>
      <c r="H302" s="58"/>
      <c r="I302" s="58"/>
      <c r="J302" s="63">
        <f>Table2[[#This Row],[Column6]]+Table2[[#This Row],[Column8]]+Table2[[#This Row],[Column9]]</f>
        <v>199235</v>
      </c>
      <c r="K302" s="78">
        <f>Table2[[#This Row],[Column10]]/J$434</f>
        <v>8.4023690349495275E-3</v>
      </c>
      <c r="L302" s="83">
        <f>F$443*Table2[[#This Row],[Column11]]</f>
        <v>2254.859754219055</v>
      </c>
      <c r="M302" s="142">
        <f>ROUND(Table2[[#This Row],[Column12]]+Table2[[#This Row],[Column9]],2)</f>
        <v>2254.86</v>
      </c>
      <c r="N302" s="121">
        <f>ROUND(Table2[[#This Row],[Column6]]+Table2[[#This Row],[Column8]]+Table2[[#This Row],[Column13]],2)</f>
        <v>201489.86</v>
      </c>
    </row>
    <row r="303" spans="1:14" ht="15.6" x14ac:dyDescent="0.3">
      <c r="A303" s="9" t="s">
        <v>311</v>
      </c>
      <c r="B303" s="5">
        <v>4620</v>
      </c>
      <c r="C303" s="8">
        <v>8714</v>
      </c>
      <c r="D303" s="8">
        <v>1788</v>
      </c>
      <c r="E303" s="8">
        <v>10502</v>
      </c>
      <c r="F303" s="7">
        <v>389080</v>
      </c>
      <c r="G303" s="10">
        <f t="shared" si="4"/>
        <v>1.6382219220602488E-2</v>
      </c>
      <c r="H303" s="58"/>
      <c r="I303" s="58"/>
      <c r="J303" s="63">
        <f>Table2[[#This Row],[Column6]]+Table2[[#This Row],[Column8]]+Table2[[#This Row],[Column9]]</f>
        <v>389080</v>
      </c>
      <c r="K303" s="78">
        <f>Table2[[#This Row],[Column10]]/J$434</f>
        <v>1.6408732120953458E-2</v>
      </c>
      <c r="L303" s="83">
        <f>F$443*Table2[[#This Row],[Column11]]</f>
        <v>4403.4473519790699</v>
      </c>
      <c r="M303" s="142">
        <f>ROUND(Table2[[#This Row],[Column12]]+Table2[[#This Row],[Column9]],2)</f>
        <v>4403.45</v>
      </c>
      <c r="N303" s="121">
        <f>ROUND(Table2[[#This Row],[Column6]]+Table2[[#This Row],[Column8]]+Table2[[#This Row],[Column13]],2)</f>
        <v>393483.45</v>
      </c>
    </row>
    <row r="304" spans="1:14" ht="15.6" x14ac:dyDescent="0.3">
      <c r="A304" s="9" t="s">
        <v>312</v>
      </c>
      <c r="B304" s="5">
        <v>4627</v>
      </c>
      <c r="C304" s="6">
        <v>601</v>
      </c>
      <c r="D304" s="6"/>
      <c r="E304" s="6">
        <v>601</v>
      </c>
      <c r="F304" s="7">
        <v>18630</v>
      </c>
      <c r="G304" s="10">
        <f t="shared" si="4"/>
        <v>7.8441642870315709E-4</v>
      </c>
      <c r="H304" s="58"/>
      <c r="I304" s="58"/>
      <c r="J304" s="63">
        <f>Table2[[#This Row],[Column6]]+Table2[[#This Row],[Column8]]+Table2[[#This Row],[Column9]]</f>
        <v>18630</v>
      </c>
      <c r="K304" s="78">
        <f>Table2[[#This Row],[Column10]]/J$434</f>
        <v>7.856859242658655E-4</v>
      </c>
      <c r="L304" s="83">
        <f>F$443*Table2[[#This Row],[Column11]]</f>
        <v>210.84667463598765</v>
      </c>
      <c r="M304" s="142">
        <f>ROUND(Table2[[#This Row],[Column12]]+Table2[[#This Row],[Column9]],2)</f>
        <v>210.85</v>
      </c>
      <c r="N304" s="121">
        <f>ROUND(Table2[[#This Row],[Column6]]+Table2[[#This Row],[Column8]]+Table2[[#This Row],[Column13]],2)</f>
        <v>18840.849999999999</v>
      </c>
    </row>
    <row r="305" spans="1:14" ht="15.6" x14ac:dyDescent="0.3">
      <c r="A305" s="9" t="s">
        <v>313</v>
      </c>
      <c r="B305" s="5">
        <v>4634</v>
      </c>
      <c r="C305" s="6">
        <v>145</v>
      </c>
      <c r="D305" s="6">
        <v>33</v>
      </c>
      <c r="E305" s="6">
        <v>178</v>
      </c>
      <c r="F305" s="7">
        <v>7985</v>
      </c>
      <c r="G305" s="10">
        <f t="shared" si="4"/>
        <v>3.3620854445489583E-4</v>
      </c>
      <c r="H305" s="58"/>
      <c r="I305" s="58"/>
      <c r="J305" s="63">
        <f>Table2[[#This Row],[Column6]]+Table2[[#This Row],[Column8]]+Table2[[#This Row],[Column9]]</f>
        <v>7985</v>
      </c>
      <c r="K305" s="78">
        <f>Table2[[#This Row],[Column10]]/J$434</f>
        <v>3.3675266265501534E-4</v>
      </c>
      <c r="L305" s="83">
        <f>F$443*Table2[[#This Row],[Column11]]</f>
        <v>90.370944550099921</v>
      </c>
      <c r="M305" s="142">
        <f>ROUND(Table2[[#This Row],[Column12]]+Table2[[#This Row],[Column9]],2)</f>
        <v>90.37</v>
      </c>
      <c r="N305" s="121">
        <f>ROUND(Table2[[#This Row],[Column6]]+Table2[[#This Row],[Column8]]+Table2[[#This Row],[Column13]],2)</f>
        <v>8075.37</v>
      </c>
    </row>
    <row r="306" spans="1:14" ht="15.6" x14ac:dyDescent="0.3">
      <c r="A306" s="9" t="s">
        <v>314</v>
      </c>
      <c r="B306" s="5">
        <v>4641</v>
      </c>
      <c r="C306" s="6">
        <v>671</v>
      </c>
      <c r="D306" s="6">
        <v>31</v>
      </c>
      <c r="E306" s="6">
        <v>702</v>
      </c>
      <c r="F306" s="7">
        <v>28510</v>
      </c>
      <c r="G306" s="10">
        <f t="shared" si="4"/>
        <v>1.2004139765070859E-3</v>
      </c>
      <c r="H306" s="58"/>
      <c r="I306" s="58"/>
      <c r="J306" s="63">
        <f>Table2[[#This Row],[Column6]]+Table2[[#This Row],[Column8]]+Table2[[#This Row],[Column9]]</f>
        <v>28510</v>
      </c>
      <c r="K306" s="78">
        <f>Table2[[#This Row],[Column10]]/J$434</f>
        <v>1.2023567203875375E-3</v>
      </c>
      <c r="L306" s="83">
        <f>F$443*Table2[[#This Row],[Column11]]</f>
        <v>322.66444948319958</v>
      </c>
      <c r="M306" s="142">
        <f>ROUND(Table2[[#This Row],[Column12]]+Table2[[#This Row],[Column9]],2)</f>
        <v>322.66000000000003</v>
      </c>
      <c r="N306" s="121">
        <f>ROUND(Table2[[#This Row],[Column6]]+Table2[[#This Row],[Column8]]+Table2[[#This Row],[Column13]],2)</f>
        <v>28832.66</v>
      </c>
    </row>
    <row r="307" spans="1:14" ht="15.6" x14ac:dyDescent="0.3">
      <c r="A307" s="9" t="s">
        <v>315</v>
      </c>
      <c r="B307" s="5">
        <v>4686</v>
      </c>
      <c r="C307" s="6">
        <v>301</v>
      </c>
      <c r="D307" s="6"/>
      <c r="E307" s="6">
        <v>301</v>
      </c>
      <c r="F307" s="7">
        <v>9875</v>
      </c>
      <c r="G307" s="10">
        <f t="shared" si="4"/>
        <v>4.1578702272912916E-4</v>
      </c>
      <c r="H307" s="58"/>
      <c r="I307" s="58"/>
      <c r="J307" s="63">
        <f>Table2[[#This Row],[Column6]]+Table2[[#This Row],[Column8]]+Table2[[#This Row],[Column9]]</f>
        <v>9875</v>
      </c>
      <c r="K307" s="78">
        <f>Table2[[#This Row],[Column10]]/J$434</f>
        <v>4.164599303341611E-4</v>
      </c>
      <c r="L307" s="83">
        <f>F$443*Table2[[#This Row],[Column11]]</f>
        <v>111.76118690447548</v>
      </c>
      <c r="M307" s="142">
        <f>ROUND(Table2[[#This Row],[Column12]]+Table2[[#This Row],[Column9]],2)</f>
        <v>111.76</v>
      </c>
      <c r="N307" s="121">
        <f>ROUND(Table2[[#This Row],[Column6]]+Table2[[#This Row],[Column8]]+Table2[[#This Row],[Column13]],2)</f>
        <v>9986.76</v>
      </c>
    </row>
    <row r="308" spans="1:14" ht="15.6" x14ac:dyDescent="0.3">
      <c r="A308" s="9" t="s">
        <v>316</v>
      </c>
      <c r="B308" s="5">
        <v>4753</v>
      </c>
      <c r="C308" s="8">
        <v>1964</v>
      </c>
      <c r="D308" s="6">
        <v>176</v>
      </c>
      <c r="E308" s="8">
        <v>2140</v>
      </c>
      <c r="F308" s="7">
        <v>123095</v>
      </c>
      <c r="G308" s="10">
        <f t="shared" si="4"/>
        <v>5.182916816490345E-3</v>
      </c>
      <c r="H308" s="58"/>
      <c r="I308" s="58"/>
      <c r="J308" s="63">
        <f>Table2[[#This Row],[Column6]]+Table2[[#This Row],[Column8]]+Table2[[#This Row],[Column9]]</f>
        <v>123095</v>
      </c>
      <c r="K308" s="78">
        <f>Table2[[#This Row],[Column10]]/J$434</f>
        <v>5.1913048227325131E-3</v>
      </c>
      <c r="L308" s="83">
        <f>F$443*Table2[[#This Row],[Column11]]</f>
        <v>1393.1385622284972</v>
      </c>
      <c r="M308" s="142">
        <f>ROUND(Table2[[#This Row],[Column12]]+Table2[[#This Row],[Column9]],2)</f>
        <v>1393.14</v>
      </c>
      <c r="N308" s="121">
        <f>ROUND(Table2[[#This Row],[Column6]]+Table2[[#This Row],[Column8]]+Table2[[#This Row],[Column13]],2)</f>
        <v>124488.14</v>
      </c>
    </row>
    <row r="309" spans="1:14" ht="15.6" x14ac:dyDescent="0.3">
      <c r="A309" s="9" t="s">
        <v>317</v>
      </c>
      <c r="B309" s="5">
        <v>4760</v>
      </c>
      <c r="C309" s="6">
        <v>461</v>
      </c>
      <c r="D309" s="6">
        <v>89</v>
      </c>
      <c r="E309" s="6">
        <v>550</v>
      </c>
      <c r="F309" s="7">
        <v>38045</v>
      </c>
      <c r="G309" s="10">
        <f t="shared" si="4"/>
        <v>1.601885294149845E-3</v>
      </c>
      <c r="H309" s="58"/>
      <c r="I309" s="58"/>
      <c r="J309" s="63">
        <f>Table2[[#This Row],[Column6]]+Table2[[#This Row],[Column8]]+Table2[[#This Row],[Column9]]</f>
        <v>38045</v>
      </c>
      <c r="K309" s="78">
        <f>Table2[[#This Row],[Column10]]/J$434</f>
        <v>1.6044777771709528E-3</v>
      </c>
      <c r="L309" s="83">
        <f>F$443*Table2[[#This Row],[Column11]]</f>
        <v>430.57765628159689</v>
      </c>
      <c r="M309" s="142">
        <f>ROUND(Table2[[#This Row],[Column12]]+Table2[[#This Row],[Column9]],2)</f>
        <v>430.58</v>
      </c>
      <c r="N309" s="121">
        <f>ROUND(Table2[[#This Row],[Column6]]+Table2[[#This Row],[Column8]]+Table2[[#This Row],[Column13]],2)</f>
        <v>38475.58</v>
      </c>
    </row>
    <row r="310" spans="1:14" ht="15.6" x14ac:dyDescent="0.3">
      <c r="A310" s="9" t="s">
        <v>318</v>
      </c>
      <c r="B310" s="5">
        <v>4781</v>
      </c>
      <c r="C310" s="8">
        <v>1922</v>
      </c>
      <c r="D310" s="6">
        <v>73</v>
      </c>
      <c r="E310" s="8">
        <v>1995</v>
      </c>
      <c r="F310" s="7">
        <v>107685</v>
      </c>
      <c r="G310" s="10">
        <f t="shared" si="4"/>
        <v>4.5340785359581038E-3</v>
      </c>
      <c r="H310" s="58"/>
      <c r="I310" s="58"/>
      <c r="J310" s="63">
        <f>Table2[[#This Row],[Column6]]+Table2[[#This Row],[Column8]]+Table2[[#This Row],[Column9]]</f>
        <v>107685</v>
      </c>
      <c r="K310" s="78">
        <f>Table2[[#This Row],[Column10]]/J$434</f>
        <v>4.5414164656237101E-3</v>
      </c>
      <c r="L310" s="83">
        <f>F$443*Table2[[#This Row],[Column11]]</f>
        <v>1218.7345227147789</v>
      </c>
      <c r="M310" s="142">
        <f>ROUND(Table2[[#This Row],[Column12]]+Table2[[#This Row],[Column9]],2)</f>
        <v>1218.73</v>
      </c>
      <c r="N310" s="121">
        <f>ROUND(Table2[[#This Row],[Column6]]+Table2[[#This Row],[Column8]]+Table2[[#This Row],[Column13]],2)</f>
        <v>108903.73</v>
      </c>
    </row>
    <row r="311" spans="1:14" ht="15.6" x14ac:dyDescent="0.3">
      <c r="A311" s="9" t="s">
        <v>319</v>
      </c>
      <c r="B311" s="5">
        <v>4795</v>
      </c>
      <c r="C311" s="6">
        <v>453</v>
      </c>
      <c r="D311" s="6"/>
      <c r="E311" s="6">
        <v>453</v>
      </c>
      <c r="F311" s="7">
        <v>34855</v>
      </c>
      <c r="G311" s="10">
        <f t="shared" si="4"/>
        <v>1.4675702964277264E-3</v>
      </c>
      <c r="H311" s="58"/>
      <c r="I311" s="58"/>
      <c r="J311" s="63">
        <f>Table2[[#This Row],[Column6]]+Table2[[#This Row],[Column8]]+Table2[[#This Row],[Column9]]</f>
        <v>34855</v>
      </c>
      <c r="K311" s="78">
        <f>Table2[[#This Row],[Column10]]/J$434</f>
        <v>1.4699454047389555E-3</v>
      </c>
      <c r="L311" s="83">
        <f>F$443*Table2[[#This Row],[Column11]]</f>
        <v>394.47454881574612</v>
      </c>
      <c r="M311" s="142">
        <f>ROUND(Table2[[#This Row],[Column12]]+Table2[[#This Row],[Column9]],2)</f>
        <v>394.47</v>
      </c>
      <c r="N311" s="121">
        <f>ROUND(Table2[[#This Row],[Column6]]+Table2[[#This Row],[Column8]]+Table2[[#This Row],[Column13]],2)</f>
        <v>35249.47</v>
      </c>
    </row>
    <row r="312" spans="1:14" ht="15.6" x14ac:dyDescent="0.3">
      <c r="A312" s="9" t="s">
        <v>320</v>
      </c>
      <c r="B312" s="5">
        <v>4802</v>
      </c>
      <c r="C312" s="8">
        <v>2317</v>
      </c>
      <c r="D312" s="6">
        <v>108</v>
      </c>
      <c r="E312" s="8">
        <v>2425</v>
      </c>
      <c r="F312" s="7">
        <v>95275</v>
      </c>
      <c r="G312" s="10">
        <f t="shared" si="4"/>
        <v>4.0115553003055981E-3</v>
      </c>
      <c r="H312" s="58">
        <v>-11795</v>
      </c>
      <c r="I312" s="58"/>
      <c r="J312" s="63">
        <f>Table2[[#This Row],[Column6]]+Table2[[#This Row],[Column8]]+Table2[[#This Row],[Column9]]</f>
        <v>83480</v>
      </c>
      <c r="K312" s="78">
        <f>Table2[[#This Row],[Column10]]/J$434</f>
        <v>3.520615188283116E-3</v>
      </c>
      <c r="L312" s="83">
        <f>F$443*Table2[[#This Row],[Column11]]</f>
        <v>944.79229192765706</v>
      </c>
      <c r="M312" s="142">
        <f>ROUND(Table2[[#This Row],[Column12]]+Table2[[#This Row],[Column9]],2)</f>
        <v>944.79</v>
      </c>
      <c r="N312" s="121">
        <f>ROUND(Table2[[#This Row],[Column6]]+Table2[[#This Row],[Column8]]+Table2[[#This Row],[Column13]],2)</f>
        <v>84424.79</v>
      </c>
    </row>
    <row r="313" spans="1:14" ht="15.6" x14ac:dyDescent="0.3">
      <c r="A313" s="9" t="s">
        <v>321</v>
      </c>
      <c r="B313" s="5">
        <v>4820</v>
      </c>
      <c r="C313" s="6">
        <v>385</v>
      </c>
      <c r="D313" s="6">
        <v>22</v>
      </c>
      <c r="E313" s="6">
        <v>407</v>
      </c>
      <c r="F313" s="7">
        <v>17415</v>
      </c>
      <c r="G313" s="10">
        <f t="shared" si="4"/>
        <v>7.3325883552686425E-4</v>
      </c>
      <c r="H313" s="58"/>
      <c r="I313" s="58"/>
      <c r="J313" s="63">
        <f>Table2[[#This Row],[Column6]]+Table2[[#This Row],[Column8]]+Table2[[#This Row],[Column9]]</f>
        <v>17415</v>
      </c>
      <c r="K313" s="78">
        <f>Table2[[#This Row],[Column10]]/J$434</f>
        <v>7.3444553790070035E-4</v>
      </c>
      <c r="L313" s="83">
        <f>F$443*Table2[[#This Row],[Column11]]</f>
        <v>197.09580455103193</v>
      </c>
      <c r="M313" s="142">
        <f>ROUND(Table2[[#This Row],[Column12]]+Table2[[#This Row],[Column9]],2)</f>
        <v>197.1</v>
      </c>
      <c r="N313" s="121">
        <f>ROUND(Table2[[#This Row],[Column6]]+Table2[[#This Row],[Column8]]+Table2[[#This Row],[Column13]],2)</f>
        <v>17612.099999999999</v>
      </c>
    </row>
    <row r="314" spans="1:14" ht="15.6" x14ac:dyDescent="0.3">
      <c r="A314" s="9" t="s">
        <v>322</v>
      </c>
      <c r="B314" s="5">
        <v>4851</v>
      </c>
      <c r="C314" s="6">
        <v>734</v>
      </c>
      <c r="D314" s="6">
        <v>38</v>
      </c>
      <c r="E314" s="6">
        <v>772</v>
      </c>
      <c r="F314" s="7">
        <v>71630</v>
      </c>
      <c r="G314" s="10">
        <f t="shared" si="4"/>
        <v>3.0159822215784834E-3</v>
      </c>
      <c r="H314" s="58"/>
      <c r="I314" s="58"/>
      <c r="J314" s="63">
        <f>Table2[[#This Row],[Column6]]+Table2[[#This Row],[Column8]]+Table2[[#This Row],[Column9]]</f>
        <v>71630</v>
      </c>
      <c r="K314" s="78">
        <f>Table2[[#This Row],[Column10]]/J$434</f>
        <v>3.0208632718821227E-3</v>
      </c>
      <c r="L314" s="83">
        <f>F$443*Table2[[#This Row],[Column11]]</f>
        <v>810.67886764228649</v>
      </c>
      <c r="M314" s="142">
        <f>ROUND(Table2[[#This Row],[Column12]]+Table2[[#This Row],[Column9]],2)</f>
        <v>810.68</v>
      </c>
      <c r="N314" s="121">
        <f>ROUND(Table2[[#This Row],[Column6]]+Table2[[#This Row],[Column8]]+Table2[[#This Row],[Column13]],2)</f>
        <v>72440.679999999993</v>
      </c>
    </row>
    <row r="315" spans="1:14" ht="15.6" x14ac:dyDescent="0.3">
      <c r="A315" s="9" t="s">
        <v>323</v>
      </c>
      <c r="B315" s="5">
        <v>3122</v>
      </c>
      <c r="C315" s="6">
        <v>529</v>
      </c>
      <c r="D315" s="6">
        <v>20</v>
      </c>
      <c r="E315" s="6">
        <v>549</v>
      </c>
      <c r="F315" s="7">
        <v>17125</v>
      </c>
      <c r="G315" s="10">
        <f t="shared" si="4"/>
        <v>7.210483811884898E-4</v>
      </c>
      <c r="H315" s="58"/>
      <c r="I315" s="58"/>
      <c r="J315" s="63">
        <f>Table2[[#This Row],[Column6]]+Table2[[#This Row],[Column8]]+Table2[[#This Row],[Column9]]</f>
        <v>17125</v>
      </c>
      <c r="K315" s="78">
        <f>Table2[[#This Row],[Column10]]/J$434</f>
        <v>7.2221532222506424E-4</v>
      </c>
      <c r="L315" s="83">
        <f>F$443*Table2[[#This Row],[Column11]]</f>
        <v>193.81370387231823</v>
      </c>
      <c r="M315" s="142">
        <f>ROUND(Table2[[#This Row],[Column12]]+Table2[[#This Row],[Column9]],2)</f>
        <v>193.81</v>
      </c>
      <c r="N315" s="121">
        <f>ROUND(Table2[[#This Row],[Column6]]+Table2[[#This Row],[Column8]]+Table2[[#This Row],[Column13]],2)</f>
        <v>17318.810000000001</v>
      </c>
    </row>
    <row r="316" spans="1:14" ht="15.6" x14ac:dyDescent="0.3">
      <c r="A316" s="9" t="s">
        <v>324</v>
      </c>
      <c r="B316" s="5">
        <v>4865</v>
      </c>
      <c r="C316" s="6">
        <v>298</v>
      </c>
      <c r="D316" s="6"/>
      <c r="E316" s="6">
        <v>298</v>
      </c>
      <c r="F316" s="7">
        <v>11025</v>
      </c>
      <c r="G316" s="10">
        <f t="shared" si="4"/>
        <v>4.6420778993302774E-4</v>
      </c>
      <c r="H316" s="58"/>
      <c r="I316" s="58"/>
      <c r="J316" s="63">
        <f>Table2[[#This Row],[Column6]]+Table2[[#This Row],[Column8]]+Table2[[#This Row],[Column9]]</f>
        <v>11025</v>
      </c>
      <c r="K316" s="78">
        <f>Table2[[#This Row],[Column10]]/J$434</f>
        <v>4.649590614616837E-4</v>
      </c>
      <c r="L316" s="83">
        <f>F$443*Table2[[#This Row],[Column11]]</f>
        <v>124.77641373385744</v>
      </c>
      <c r="M316" s="142">
        <f>ROUND(Table2[[#This Row],[Column12]]+Table2[[#This Row],[Column9]],2)</f>
        <v>124.78</v>
      </c>
      <c r="N316" s="121">
        <f>ROUND(Table2[[#This Row],[Column6]]+Table2[[#This Row],[Column8]]+Table2[[#This Row],[Column13]],2)</f>
        <v>11149.78</v>
      </c>
    </row>
    <row r="317" spans="1:14" ht="15.6" x14ac:dyDescent="0.3">
      <c r="A317" s="9" t="s">
        <v>325</v>
      </c>
      <c r="B317" s="5">
        <v>4872</v>
      </c>
      <c r="C317" s="6">
        <v>780</v>
      </c>
      <c r="D317" s="6">
        <v>13</v>
      </c>
      <c r="E317" s="6">
        <v>793</v>
      </c>
      <c r="F317" s="7">
        <v>25890</v>
      </c>
      <c r="G317" s="10">
        <f t="shared" si="4"/>
        <v>1.0900988373121168E-3</v>
      </c>
      <c r="H317" s="58"/>
      <c r="I317" s="58"/>
      <c r="J317" s="63">
        <f>Table2[[#This Row],[Column6]]+Table2[[#This Row],[Column8]]+Table2[[#This Row],[Column9]]</f>
        <v>25890</v>
      </c>
      <c r="K317" s="78">
        <f>Table2[[#This Row],[Column10]]/J$434</f>
        <v>1.0918630477317905E-3</v>
      </c>
      <c r="L317" s="83">
        <f>F$443*Table2[[#This Row],[Column11]]</f>
        <v>293.0123674893033</v>
      </c>
      <c r="M317" s="142">
        <f>ROUND(Table2[[#This Row],[Column12]]+Table2[[#This Row],[Column9]],2)</f>
        <v>293.01</v>
      </c>
      <c r="N317" s="121">
        <f>ROUND(Table2[[#This Row],[Column6]]+Table2[[#This Row],[Column8]]+Table2[[#This Row],[Column13]],2)</f>
        <v>26183.01</v>
      </c>
    </row>
    <row r="318" spans="1:14" ht="15.6" x14ac:dyDescent="0.3">
      <c r="A318" s="9" t="s">
        <v>326</v>
      </c>
      <c r="B318" s="5">
        <v>4893</v>
      </c>
      <c r="C318" s="8">
        <v>1563</v>
      </c>
      <c r="D318" s="6">
        <v>13</v>
      </c>
      <c r="E318" s="8">
        <v>1576</v>
      </c>
      <c r="F318" s="7">
        <v>87585</v>
      </c>
      <c r="G318" s="10">
        <f t="shared" si="4"/>
        <v>3.6877677352638765E-3</v>
      </c>
      <c r="H318" s="58"/>
      <c r="I318" s="58">
        <v>-665</v>
      </c>
      <c r="J318" s="63">
        <f>Table2[[#This Row],[Column6]]+Table2[[#This Row],[Column8]]+Table2[[#This Row],[Column9]]</f>
        <v>86920</v>
      </c>
      <c r="K318" s="78">
        <f>Table2[[#This Row],[Column10]]/J$434</f>
        <v>3.6656908500906616E-3</v>
      </c>
      <c r="L318" s="83">
        <f>F$443*Table2[[#This Row],[Column11]]</f>
        <v>983.72479653032997</v>
      </c>
      <c r="M318" s="142">
        <f>ROUND(Table2[[#This Row],[Column12]]+Table2[[#This Row],[Column9]],2)</f>
        <v>318.72000000000003</v>
      </c>
      <c r="N318" s="121">
        <f>ROUND(Table2[[#This Row],[Column6]]+Table2[[#This Row],[Column8]]+Table2[[#This Row],[Column13]],2)</f>
        <v>87903.72</v>
      </c>
    </row>
    <row r="319" spans="1:14" ht="15.6" x14ac:dyDescent="0.3">
      <c r="A319" s="9" t="s">
        <v>327</v>
      </c>
      <c r="B319" s="5">
        <v>4904</v>
      </c>
      <c r="C319" s="6">
        <v>562</v>
      </c>
      <c r="D319" s="6">
        <v>39</v>
      </c>
      <c r="E319" s="6">
        <v>601</v>
      </c>
      <c r="F319" s="7">
        <v>38275</v>
      </c>
      <c r="G319" s="10">
        <f t="shared" si="4"/>
        <v>1.6115694475906247E-3</v>
      </c>
      <c r="H319" s="58"/>
      <c r="I319" s="58"/>
      <c r="J319" s="63">
        <f>Table2[[#This Row],[Column6]]+Table2[[#This Row],[Column8]]+Table2[[#This Row],[Column9]]</f>
        <v>38275</v>
      </c>
      <c r="K319" s="78">
        <f>Table2[[#This Row],[Column10]]/J$434</f>
        <v>1.6141776033964574E-3</v>
      </c>
      <c r="L319" s="83">
        <f>F$443*Table2[[#This Row],[Column11]]</f>
        <v>433.18070164747331</v>
      </c>
      <c r="M319" s="142">
        <f>ROUND(Table2[[#This Row],[Column12]]+Table2[[#This Row],[Column9]],2)</f>
        <v>433.18</v>
      </c>
      <c r="N319" s="121">
        <f>ROUND(Table2[[#This Row],[Column6]]+Table2[[#This Row],[Column8]]+Table2[[#This Row],[Column13]],2)</f>
        <v>38708.18</v>
      </c>
    </row>
    <row r="320" spans="1:14" ht="15.6" x14ac:dyDescent="0.3">
      <c r="A320" s="9" t="s">
        <v>328</v>
      </c>
      <c r="B320" s="5">
        <v>5523</v>
      </c>
      <c r="C320" s="6">
        <v>996</v>
      </c>
      <c r="D320" s="6">
        <v>117</v>
      </c>
      <c r="E320" s="8">
        <v>1113</v>
      </c>
      <c r="F320" s="7">
        <v>78735</v>
      </c>
      <c r="G320" s="10">
        <f t="shared" si="4"/>
        <v>3.3151383528686566E-3</v>
      </c>
      <c r="H320" s="58"/>
      <c r="I320" s="58"/>
      <c r="J320" s="63">
        <f>Table2[[#This Row],[Column6]]+Table2[[#This Row],[Column8]]+Table2[[#This Row],[Column9]]</f>
        <v>78735</v>
      </c>
      <c r="K320" s="78">
        <f>Table2[[#This Row],[Column10]]/J$434</f>
        <v>3.3205035559352078E-3</v>
      </c>
      <c r="L320" s="83">
        <f>F$443*Table2[[#This Row],[Column11]]</f>
        <v>891.09033427077236</v>
      </c>
      <c r="M320" s="142">
        <f>ROUND(Table2[[#This Row],[Column12]]+Table2[[#This Row],[Column9]],2)</f>
        <v>891.09</v>
      </c>
      <c r="N320" s="121">
        <f>ROUND(Table2[[#This Row],[Column6]]+Table2[[#This Row],[Column8]]+Table2[[#This Row],[Column13]],2)</f>
        <v>79626.09</v>
      </c>
    </row>
    <row r="321" spans="1:14" ht="15.6" x14ac:dyDescent="0.3">
      <c r="A321" s="9" t="s">
        <v>329</v>
      </c>
      <c r="B321" s="5">
        <v>3850</v>
      </c>
      <c r="C321" s="6">
        <v>520</v>
      </c>
      <c r="D321" s="6"/>
      <c r="E321" s="6">
        <v>520</v>
      </c>
      <c r="F321" s="7">
        <v>32090</v>
      </c>
      <c r="G321" s="10">
        <f t="shared" si="4"/>
        <v>1.3511499300635701E-3</v>
      </c>
      <c r="H321" s="58"/>
      <c r="I321" s="58"/>
      <c r="J321" s="63">
        <f>Table2[[#This Row],[Column6]]+Table2[[#This Row],[Column8]]+Table2[[#This Row],[Column9]]</f>
        <v>32090</v>
      </c>
      <c r="K321" s="78">
        <f>Table2[[#This Row],[Column10]]/J$434</f>
        <v>1.3533366242453905E-3</v>
      </c>
      <c r="L321" s="83">
        <f>F$443*Table2[[#This Row],[Column11]]</f>
        <v>363.18141648249298</v>
      </c>
      <c r="M321" s="142">
        <f>ROUND(Table2[[#This Row],[Column12]]+Table2[[#This Row],[Column9]],2)</f>
        <v>363.18</v>
      </c>
      <c r="N321" s="121">
        <f>ROUND(Table2[[#This Row],[Column6]]+Table2[[#This Row],[Column8]]+Table2[[#This Row],[Column13]],2)</f>
        <v>32453.18</v>
      </c>
    </row>
    <row r="322" spans="1:14" ht="15.6" x14ac:dyDescent="0.3">
      <c r="A322" s="9" t="s">
        <v>330</v>
      </c>
      <c r="B322" s="5">
        <v>4956</v>
      </c>
      <c r="C322" s="6">
        <v>839</v>
      </c>
      <c r="D322" s="6"/>
      <c r="E322" s="6">
        <v>839</v>
      </c>
      <c r="F322" s="7">
        <v>41755</v>
      </c>
      <c r="G322" s="10">
        <f t="shared" si="4"/>
        <v>1.7580948996511179E-3</v>
      </c>
      <c r="H322" s="58"/>
      <c r="I322" s="58"/>
      <c r="J322" s="63">
        <f>Table2[[#This Row],[Column6]]+Table2[[#This Row],[Column8]]+Table2[[#This Row],[Column9]]</f>
        <v>41755</v>
      </c>
      <c r="K322" s="78">
        <f>Table2[[#This Row],[Column10]]/J$434</f>
        <v>1.7609401915040909E-3</v>
      </c>
      <c r="L322" s="83">
        <f>F$443*Table2[[#This Row],[Column11]]</f>
        <v>472.56590979203781</v>
      </c>
      <c r="M322" s="142">
        <f>ROUND(Table2[[#This Row],[Column12]]+Table2[[#This Row],[Column9]],2)</f>
        <v>472.57</v>
      </c>
      <c r="N322" s="121">
        <f>ROUND(Table2[[#This Row],[Column6]]+Table2[[#This Row],[Column8]]+Table2[[#This Row],[Column13]],2)</f>
        <v>42227.57</v>
      </c>
    </row>
    <row r="323" spans="1:14" ht="15.6" x14ac:dyDescent="0.3">
      <c r="A323" s="9" t="s">
        <v>331</v>
      </c>
      <c r="B323" s="5">
        <v>4963</v>
      </c>
      <c r="C323" s="6">
        <v>439</v>
      </c>
      <c r="D323" s="6">
        <v>12</v>
      </c>
      <c r="E323" s="6">
        <v>451</v>
      </c>
      <c r="F323" s="7">
        <v>49615</v>
      </c>
      <c r="G323" s="10">
        <f t="shared" si="4"/>
        <v>2.0890403172360247E-3</v>
      </c>
      <c r="H323" s="58"/>
      <c r="I323" s="58"/>
      <c r="J323" s="63">
        <f>Table2[[#This Row],[Column6]]+Table2[[#This Row],[Column8]]+Table2[[#This Row],[Column9]]</f>
        <v>49615</v>
      </c>
      <c r="K323" s="78">
        <f>Table2[[#This Row],[Column10]]/J$434</f>
        <v>2.0924212094713319E-3</v>
      </c>
      <c r="L323" s="83">
        <f>F$443*Table2[[#This Row],[Column11]]</f>
        <v>561.52215577372658</v>
      </c>
      <c r="M323" s="142">
        <f>ROUND(Table2[[#This Row],[Column12]]+Table2[[#This Row],[Column9]],2)</f>
        <v>561.52</v>
      </c>
      <c r="N323" s="121">
        <f>ROUND(Table2[[#This Row],[Column6]]+Table2[[#This Row],[Column8]]+Table2[[#This Row],[Column13]],2)</f>
        <v>50176.52</v>
      </c>
    </row>
    <row r="324" spans="1:14" ht="15.6" x14ac:dyDescent="0.3">
      <c r="A324" s="9" t="s">
        <v>332</v>
      </c>
      <c r="B324" s="5">
        <v>1673</v>
      </c>
      <c r="C324" s="6">
        <v>379</v>
      </c>
      <c r="D324" s="6"/>
      <c r="E324" s="6">
        <v>379</v>
      </c>
      <c r="F324" s="7">
        <v>24795</v>
      </c>
      <c r="G324" s="10">
        <f t="shared" si="4"/>
        <v>1.0439938459310134E-3</v>
      </c>
      <c r="H324" s="58"/>
      <c r="I324" s="58"/>
      <c r="J324" s="63">
        <f>Table2[[#This Row],[Column6]]+Table2[[#This Row],[Column8]]+Table2[[#This Row],[Column9]]</f>
        <v>24795</v>
      </c>
      <c r="K324" s="78">
        <f>Table2[[#This Row],[Column10]]/J$434</f>
        <v>1.0456834402668886E-3</v>
      </c>
      <c r="L324" s="83">
        <f>F$443*Table2[[#This Row],[Column11]]</f>
        <v>280.61960803002222</v>
      </c>
      <c r="M324" s="142">
        <f>ROUND(Table2[[#This Row],[Column12]]+Table2[[#This Row],[Column9]],2)</f>
        <v>280.62</v>
      </c>
      <c r="N324" s="121">
        <f>ROUND(Table2[[#This Row],[Column6]]+Table2[[#This Row],[Column8]]+Table2[[#This Row],[Column13]],2)</f>
        <v>25075.62</v>
      </c>
    </row>
    <row r="325" spans="1:14" ht="15.6" x14ac:dyDescent="0.3">
      <c r="A325" s="9" t="s">
        <v>333</v>
      </c>
      <c r="B325" s="5">
        <v>2422</v>
      </c>
      <c r="C325" s="8">
        <v>1146</v>
      </c>
      <c r="D325" s="6"/>
      <c r="E325" s="8">
        <v>1146</v>
      </c>
      <c r="F325" s="7">
        <v>57450</v>
      </c>
      <c r="G325" s="10">
        <f t="shared" si="4"/>
        <v>2.418933109446934E-3</v>
      </c>
      <c r="H325" s="58"/>
      <c r="I325" s="58"/>
      <c r="J325" s="63">
        <f>Table2[[#This Row],[Column6]]+Table2[[#This Row],[Column8]]+Table2[[#This Row],[Column9]]</f>
        <v>57450</v>
      </c>
      <c r="K325" s="78">
        <f>Table2[[#This Row],[Column10]]/J$434</f>
        <v>2.4228478985010185E-3</v>
      </c>
      <c r="L325" s="83">
        <f>F$443*Table2[[#This Row],[Column11]]</f>
        <v>650.19546204173332</v>
      </c>
      <c r="M325" s="142">
        <f>ROUND(Table2[[#This Row],[Column12]]+Table2[[#This Row],[Column9]],2)</f>
        <v>650.20000000000005</v>
      </c>
      <c r="N325" s="121">
        <f>ROUND(Table2[[#This Row],[Column6]]+Table2[[#This Row],[Column8]]+Table2[[#This Row],[Column13]],2)</f>
        <v>58100.2</v>
      </c>
    </row>
    <row r="326" spans="1:14" ht="15.6" x14ac:dyDescent="0.3">
      <c r="A326" s="9" t="s">
        <v>334</v>
      </c>
      <c r="B326" s="5">
        <v>5019</v>
      </c>
      <c r="C326" s="6">
        <v>826</v>
      </c>
      <c r="D326" s="6"/>
      <c r="E326" s="6">
        <v>826</v>
      </c>
      <c r="F326" s="7">
        <v>60600</v>
      </c>
      <c r="G326" s="10">
        <f t="shared" si="4"/>
        <v>2.551563906570656E-3</v>
      </c>
      <c r="H326" s="58"/>
      <c r="I326" s="58"/>
      <c r="J326" s="63">
        <f>Table2[[#This Row],[Column6]]+Table2[[#This Row],[Column8]]+Table2[[#This Row],[Column9]]</f>
        <v>60600</v>
      </c>
      <c r="K326" s="78">
        <f>Table2[[#This Row],[Column10]]/J$434</f>
        <v>2.555693344632928E-3</v>
      </c>
      <c r="L326" s="83">
        <f>F$443*Table2[[#This Row],[Column11]]</f>
        <v>685.84586596569261</v>
      </c>
      <c r="M326" s="142">
        <f>ROUND(Table2[[#This Row],[Column12]]+Table2[[#This Row],[Column9]],2)</f>
        <v>685.85</v>
      </c>
      <c r="N326" s="121">
        <f>ROUND(Table2[[#This Row],[Column6]]+Table2[[#This Row],[Column8]]+Table2[[#This Row],[Column13]],2)</f>
        <v>61285.85</v>
      </c>
    </row>
    <row r="327" spans="1:14" ht="15.6" x14ac:dyDescent="0.3">
      <c r="A327" s="9" t="s">
        <v>335</v>
      </c>
      <c r="B327" s="5">
        <v>5068</v>
      </c>
      <c r="C327" s="6">
        <v>733</v>
      </c>
      <c r="D327" s="6"/>
      <c r="E327" s="6">
        <v>733</v>
      </c>
      <c r="F327" s="7">
        <v>21010</v>
      </c>
      <c r="G327" s="10">
        <f t="shared" si="4"/>
        <v>8.8462636430774728E-4</v>
      </c>
      <c r="H327" s="58"/>
      <c r="I327" s="58"/>
      <c r="J327" s="63">
        <f>Table2[[#This Row],[Column6]]+Table2[[#This Row],[Column8]]+Table2[[#This Row],[Column9]]</f>
        <v>21010</v>
      </c>
      <c r="K327" s="78">
        <f>Table2[[#This Row],[Column10]]/J$434</f>
        <v>8.8605803912108604E-4</v>
      </c>
      <c r="L327" s="83">
        <f>F$443*Table2[[#This Row],[Column11]]</f>
        <v>237.78253537853465</v>
      </c>
      <c r="M327" s="142">
        <f>ROUND(Table2[[#This Row],[Column12]]+Table2[[#This Row],[Column9]],2)</f>
        <v>237.78</v>
      </c>
      <c r="N327" s="121">
        <f>ROUND(Table2[[#This Row],[Column6]]+Table2[[#This Row],[Column8]]+Table2[[#This Row],[Column13]],2)</f>
        <v>21247.78</v>
      </c>
    </row>
    <row r="328" spans="1:14" ht="15.6" x14ac:dyDescent="0.3">
      <c r="A328" s="9" t="s">
        <v>336</v>
      </c>
      <c r="B328" s="5">
        <v>5100</v>
      </c>
      <c r="C328" s="8">
        <v>1575</v>
      </c>
      <c r="D328" s="6">
        <v>68</v>
      </c>
      <c r="E328" s="8">
        <v>1643</v>
      </c>
      <c r="F328" s="7">
        <v>118155</v>
      </c>
      <c r="G328" s="10">
        <f t="shared" ref="G328:G391" si="5">F328/F$434</f>
        <v>4.9749180425883808E-3</v>
      </c>
      <c r="H328" s="58"/>
      <c r="I328" s="58"/>
      <c r="J328" s="63">
        <f>Table2[[#This Row],[Column6]]+Table2[[#This Row],[Column8]]+Table2[[#This Row],[Column9]]</f>
        <v>118155</v>
      </c>
      <c r="K328" s="78">
        <f>Table2[[#This Row],[Column10]]/J$434</f>
        <v>4.9829694246716766E-3</v>
      </c>
      <c r="L328" s="83">
        <f>F$443*Table2[[#This Row],[Column11]]</f>
        <v>1337.2296748048911</v>
      </c>
      <c r="M328" s="142">
        <f>ROUND(Table2[[#This Row],[Column12]]+Table2[[#This Row],[Column9]],2)</f>
        <v>1337.23</v>
      </c>
      <c r="N328" s="121">
        <f>ROUND(Table2[[#This Row],[Column6]]+Table2[[#This Row],[Column8]]+Table2[[#This Row],[Column13]],2)</f>
        <v>119492.23</v>
      </c>
    </row>
    <row r="329" spans="1:14" ht="15.6" x14ac:dyDescent="0.3">
      <c r="A329" s="9" t="s">
        <v>339</v>
      </c>
      <c r="B329" s="5">
        <v>5124</v>
      </c>
      <c r="C329" s="6">
        <v>266</v>
      </c>
      <c r="D329" s="6"/>
      <c r="E329" s="6">
        <v>266</v>
      </c>
      <c r="F329" s="7">
        <v>23330</v>
      </c>
      <c r="G329" s="10">
        <f t="shared" si="5"/>
        <v>9.8230999901474268E-4</v>
      </c>
      <c r="H329" s="58"/>
      <c r="I329" s="58"/>
      <c r="J329" s="63">
        <f>Table2[[#This Row],[Column6]]+Table2[[#This Row],[Column8]]+Table2[[#This Row],[Column9]]</f>
        <v>23330</v>
      </c>
      <c r="K329" s="78">
        <f>Table2[[#This Row],[Column10]]/J$434</f>
        <v>9.8389976452617511E-4</v>
      </c>
      <c r="L329" s="83">
        <f>F$443*Table2[[#This Row],[Column11]]</f>
        <v>264.03934080824433</v>
      </c>
      <c r="M329" s="142">
        <f>ROUND(Table2[[#This Row],[Column12]]+Table2[[#This Row],[Column9]],2)</f>
        <v>264.04000000000002</v>
      </c>
      <c r="N329" s="121">
        <f>ROUND(Table2[[#This Row],[Column6]]+Table2[[#This Row],[Column8]]+Table2[[#This Row],[Column13]],2)</f>
        <v>23594.04</v>
      </c>
    </row>
    <row r="330" spans="1:14" ht="15.6" x14ac:dyDescent="0.3">
      <c r="A330" s="9" t="s">
        <v>340</v>
      </c>
      <c r="B330" s="5">
        <v>5130</v>
      </c>
      <c r="C330" s="6">
        <v>595</v>
      </c>
      <c r="D330" s="6">
        <v>11</v>
      </c>
      <c r="E330" s="6">
        <v>606</v>
      </c>
      <c r="F330" s="7">
        <v>37785</v>
      </c>
      <c r="G330" s="10">
        <f t="shared" si="5"/>
        <v>1.5909379902602678E-3</v>
      </c>
      <c r="H330" s="58"/>
      <c r="I330" s="58"/>
      <c r="J330" s="63">
        <f>Table2[[#This Row],[Column6]]+Table2[[#This Row],[Column8]]+Table2[[#This Row],[Column9]]</f>
        <v>37785</v>
      </c>
      <c r="K330" s="78">
        <f>Table2[[#This Row],[Column10]]/J$434</f>
        <v>1.5935127562203826E-3</v>
      </c>
      <c r="L330" s="83">
        <f>F$443*Table2[[#This Row],[Column11]]</f>
        <v>427.63508325930189</v>
      </c>
      <c r="M330" s="142">
        <f>ROUND(Table2[[#This Row],[Column12]]+Table2[[#This Row],[Column9]],2)</f>
        <v>427.64</v>
      </c>
      <c r="N330" s="121">
        <f>ROUND(Table2[[#This Row],[Column6]]+Table2[[#This Row],[Column8]]+Table2[[#This Row],[Column13]],2)</f>
        <v>38212.639999999999</v>
      </c>
    </row>
    <row r="331" spans="1:14" ht="15.6" x14ac:dyDescent="0.3">
      <c r="A331" s="9" t="s">
        <v>341</v>
      </c>
      <c r="B331" s="5">
        <v>5138</v>
      </c>
      <c r="C331" s="8">
        <v>1549</v>
      </c>
      <c r="D331" s="6"/>
      <c r="E331" s="8">
        <v>1549</v>
      </c>
      <c r="F331" s="7">
        <v>85165</v>
      </c>
      <c r="G331" s="10">
        <f t="shared" si="5"/>
        <v>3.5858735990608897E-3</v>
      </c>
      <c r="H331" s="58"/>
      <c r="I331" s="58"/>
      <c r="J331" s="63">
        <f>Table2[[#This Row],[Column6]]+Table2[[#This Row],[Column8]]+Table2[[#This Row],[Column9]]</f>
        <v>85165</v>
      </c>
      <c r="K331" s="78">
        <f>Table2[[#This Row],[Column10]]/J$434</f>
        <v>3.5916769586743121E-3</v>
      </c>
      <c r="L331" s="83">
        <f>F$443*Table2[[#This Row],[Column11]]</f>
        <v>963.8624286298384</v>
      </c>
      <c r="M331" s="142">
        <f>ROUND(Table2[[#This Row],[Column12]]+Table2[[#This Row],[Column9]],2)</f>
        <v>963.86</v>
      </c>
      <c r="N331" s="121">
        <f>ROUND(Table2[[#This Row],[Column6]]+Table2[[#This Row],[Column8]]+Table2[[#This Row],[Column13]],2)</f>
        <v>86128.86</v>
      </c>
    </row>
    <row r="332" spans="1:14" ht="15.6" x14ac:dyDescent="0.3">
      <c r="A332" s="9" t="s">
        <v>342</v>
      </c>
      <c r="B332" s="5">
        <v>5258</v>
      </c>
      <c r="C332" s="6">
        <v>118</v>
      </c>
      <c r="D332" s="6"/>
      <c r="E332" s="6">
        <v>118</v>
      </c>
      <c r="F332" s="7">
        <v>2390</v>
      </c>
      <c r="G332" s="10">
        <f t="shared" si="5"/>
        <v>1.0063098575418924E-4</v>
      </c>
      <c r="H332" s="58"/>
      <c r="I332" s="58"/>
      <c r="J332" s="63">
        <f>Table2[[#This Row],[Column6]]+Table2[[#This Row],[Column8]]+Table2[[#This Row],[Column9]]</f>
        <v>2390</v>
      </c>
      <c r="K332" s="78">
        <f>Table2[[#This Row],[Column10]]/J$434</f>
        <v>1.0079384643024254E-4</v>
      </c>
      <c r="L332" s="83">
        <f>F$443*Table2[[#This Row],[Column11]]</f>
        <v>27.049036628019888</v>
      </c>
      <c r="M332" s="142">
        <f>ROUND(Table2[[#This Row],[Column12]]+Table2[[#This Row],[Column9]],2)</f>
        <v>27.05</v>
      </c>
      <c r="N332" s="121">
        <f>ROUND(Table2[[#This Row],[Column6]]+Table2[[#This Row],[Column8]]+Table2[[#This Row],[Column13]],2)</f>
        <v>2417.0500000000002</v>
      </c>
    </row>
    <row r="333" spans="1:14" ht="15.6" x14ac:dyDescent="0.3">
      <c r="A333" s="9" t="s">
        <v>343</v>
      </c>
      <c r="B333" s="5">
        <v>5264</v>
      </c>
      <c r="C333" s="8">
        <v>1301</v>
      </c>
      <c r="D333" s="6">
        <v>115</v>
      </c>
      <c r="E333" s="8">
        <v>1416</v>
      </c>
      <c r="F333" s="7">
        <v>69990</v>
      </c>
      <c r="G333" s="10">
        <f t="shared" si="5"/>
        <v>2.946929997044228E-3</v>
      </c>
      <c r="H333" s="58"/>
      <c r="I333" s="58"/>
      <c r="J333" s="63">
        <f>Table2[[#This Row],[Column6]]+Table2[[#This Row],[Column8]]+Table2[[#This Row],[Column9]]</f>
        <v>69990</v>
      </c>
      <c r="K333" s="78">
        <f>Table2[[#This Row],[Column10]]/J$434</f>
        <v>2.9516992935785251E-3</v>
      </c>
      <c r="L333" s="83">
        <f>F$443*Table2[[#This Row],[Column11]]</f>
        <v>792.118022424733</v>
      </c>
      <c r="M333" s="142">
        <f>ROUND(Table2[[#This Row],[Column12]]+Table2[[#This Row],[Column9]],2)</f>
        <v>792.12</v>
      </c>
      <c r="N333" s="121">
        <f>ROUND(Table2[[#This Row],[Column6]]+Table2[[#This Row],[Column8]]+Table2[[#This Row],[Column13]],2)</f>
        <v>70782.12</v>
      </c>
    </row>
    <row r="334" spans="1:14" ht="15.6" x14ac:dyDescent="0.3">
      <c r="A334" s="9" t="s">
        <v>344</v>
      </c>
      <c r="B334" s="5">
        <v>5271</v>
      </c>
      <c r="C334" s="8">
        <v>2342</v>
      </c>
      <c r="D334" s="6">
        <v>111</v>
      </c>
      <c r="E334" s="8">
        <v>2453</v>
      </c>
      <c r="F334" s="7">
        <v>89690</v>
      </c>
      <c r="G334" s="10">
        <f t="shared" si="5"/>
        <v>3.7763987917544908E-3</v>
      </c>
      <c r="H334" s="58"/>
      <c r="I334" s="58"/>
      <c r="J334" s="63">
        <f>Table2[[#This Row],[Column6]]+Table2[[#This Row],[Column8]]+Table2[[#This Row],[Column9]]</f>
        <v>89690</v>
      </c>
      <c r="K334" s="78">
        <f>Table2[[#This Row],[Column10]]/J$434</f>
        <v>3.7825104963717378E-3</v>
      </c>
      <c r="L334" s="83">
        <f>F$443*Table2[[#This Row],[Column11]]</f>
        <v>1015.0745168063196</v>
      </c>
      <c r="M334" s="142">
        <f>ROUND(Table2[[#This Row],[Column12]]+Table2[[#This Row],[Column9]],2)</f>
        <v>1015.07</v>
      </c>
      <c r="N334" s="121">
        <f>ROUND(Table2[[#This Row],[Column6]]+Table2[[#This Row],[Column8]]+Table2[[#This Row],[Column13]],2)</f>
        <v>90705.07</v>
      </c>
    </row>
    <row r="335" spans="1:14" ht="15.6" x14ac:dyDescent="0.3">
      <c r="A335" s="9" t="s">
        <v>345</v>
      </c>
      <c r="B335" s="5">
        <v>5278</v>
      </c>
      <c r="C335" s="6">
        <v>889</v>
      </c>
      <c r="D335" s="6">
        <v>80</v>
      </c>
      <c r="E335" s="6">
        <v>969</v>
      </c>
      <c r="F335" s="7">
        <v>38450</v>
      </c>
      <c r="G335" s="10">
        <f t="shared" si="5"/>
        <v>1.6189378252086093E-3</v>
      </c>
      <c r="H335" s="58"/>
      <c r="I335" s="58"/>
      <c r="J335" s="63">
        <f>Table2[[#This Row],[Column6]]+Table2[[#This Row],[Column8]]+Table2[[#This Row],[Column9]]</f>
        <v>38450</v>
      </c>
      <c r="K335" s="78">
        <f>Table2[[#This Row],[Column10]]/J$434</f>
        <v>1.6215579059593412E-3</v>
      </c>
      <c r="L335" s="83">
        <f>F$443*Table2[[#This Row],[Column11]]</f>
        <v>435.1612796432488</v>
      </c>
      <c r="M335" s="142">
        <f>ROUND(Table2[[#This Row],[Column12]]+Table2[[#This Row],[Column9]],2)</f>
        <v>435.16</v>
      </c>
      <c r="N335" s="121">
        <f>ROUND(Table2[[#This Row],[Column6]]+Table2[[#This Row],[Column8]]+Table2[[#This Row],[Column13]],2)</f>
        <v>38885.160000000003</v>
      </c>
    </row>
    <row r="336" spans="1:14" ht="15.6" x14ac:dyDescent="0.3">
      <c r="A336" s="9" t="s">
        <v>346</v>
      </c>
      <c r="B336" s="5">
        <v>5306</v>
      </c>
      <c r="C336" s="6">
        <v>665</v>
      </c>
      <c r="D336" s="6">
        <v>8</v>
      </c>
      <c r="E336" s="6">
        <v>673</v>
      </c>
      <c r="F336" s="7">
        <v>38895</v>
      </c>
      <c r="G336" s="10">
        <f t="shared" si="5"/>
        <v>1.6376745568657701E-3</v>
      </c>
      <c r="H336" s="58"/>
      <c r="I336" s="58"/>
      <c r="J336" s="63">
        <f>Table2[[#This Row],[Column6]]+Table2[[#This Row],[Column8]]+Table2[[#This Row],[Column9]]</f>
        <v>38895</v>
      </c>
      <c r="K336" s="78">
        <f>Table2[[#This Row],[Column10]]/J$434</f>
        <v>1.6403249610478174E-3</v>
      </c>
      <c r="L336" s="83">
        <f>F$443*Table2[[#This Row],[Column11]]</f>
        <v>440.19760654679226</v>
      </c>
      <c r="M336" s="142">
        <f>ROUND(Table2[[#This Row],[Column12]]+Table2[[#This Row],[Column9]],2)</f>
        <v>440.2</v>
      </c>
      <c r="N336" s="121">
        <f>ROUND(Table2[[#This Row],[Column6]]+Table2[[#This Row],[Column8]]+Table2[[#This Row],[Column13]],2)</f>
        <v>39335.199999999997</v>
      </c>
    </row>
    <row r="337" spans="1:14" ht="15.6" x14ac:dyDescent="0.3">
      <c r="A337" s="9" t="s">
        <v>347</v>
      </c>
      <c r="B337" s="5">
        <v>5348</v>
      </c>
      <c r="C337" s="6">
        <v>471</v>
      </c>
      <c r="D337" s="6">
        <v>4</v>
      </c>
      <c r="E337" s="6">
        <v>475</v>
      </c>
      <c r="F337" s="7">
        <v>27820</v>
      </c>
      <c r="G337" s="10">
        <f t="shared" si="5"/>
        <v>1.1713615161847467E-3</v>
      </c>
      <c r="H337" s="58"/>
      <c r="I337" s="58"/>
      <c r="J337" s="63">
        <f>Table2[[#This Row],[Column6]]+Table2[[#This Row],[Column8]]+Table2[[#This Row],[Column9]]</f>
        <v>27820</v>
      </c>
      <c r="K337" s="78">
        <f>Table2[[#This Row],[Column10]]/J$434</f>
        <v>1.1732572417110241E-3</v>
      </c>
      <c r="L337" s="83">
        <f>F$443*Table2[[#This Row],[Column11]]</f>
        <v>314.85531338557041</v>
      </c>
      <c r="M337" s="142">
        <f>ROUND(Table2[[#This Row],[Column12]]+Table2[[#This Row],[Column9]],2)</f>
        <v>314.86</v>
      </c>
      <c r="N337" s="121">
        <f>ROUND(Table2[[#This Row],[Column6]]+Table2[[#This Row],[Column8]]+Table2[[#This Row],[Column13]],2)</f>
        <v>28134.86</v>
      </c>
    </row>
    <row r="338" spans="1:14" ht="15.6" x14ac:dyDescent="0.3">
      <c r="A338" s="9" t="s">
        <v>348</v>
      </c>
      <c r="B338" s="5">
        <v>5362</v>
      </c>
      <c r="C338" s="6">
        <v>169</v>
      </c>
      <c r="D338" s="6"/>
      <c r="E338" s="6">
        <v>169</v>
      </c>
      <c r="F338" s="7">
        <v>7475</v>
      </c>
      <c r="G338" s="10">
        <f t="shared" si="5"/>
        <v>3.1473498682534084E-4</v>
      </c>
      <c r="H338" s="58"/>
      <c r="I338" s="58"/>
      <c r="J338" s="63">
        <f>Table2[[#This Row],[Column6]]+Table2[[#This Row],[Column8]]+Table2[[#This Row],[Column9]]</f>
        <v>7475</v>
      </c>
      <c r="K338" s="78">
        <f>Table2[[#This Row],[Column10]]/J$434</f>
        <v>3.1524435232889664E-4</v>
      </c>
      <c r="L338" s="83">
        <f>F$443*Table2[[#This Row],[Column11]]</f>
        <v>84.598974390982704</v>
      </c>
      <c r="M338" s="142">
        <f>ROUND(Table2[[#This Row],[Column12]]+Table2[[#This Row],[Column9]],2)</f>
        <v>84.6</v>
      </c>
      <c r="N338" s="121">
        <f>ROUND(Table2[[#This Row],[Column6]]+Table2[[#This Row],[Column8]]+Table2[[#This Row],[Column13]],2)</f>
        <v>7559.6</v>
      </c>
    </row>
    <row r="339" spans="1:14" ht="15.6" x14ac:dyDescent="0.3">
      <c r="A339" s="9" t="s">
        <v>349</v>
      </c>
      <c r="B339" s="5">
        <v>5369</v>
      </c>
      <c r="C339" s="6">
        <v>280</v>
      </c>
      <c r="D339" s="6"/>
      <c r="E339" s="6">
        <v>280</v>
      </c>
      <c r="F339" s="7">
        <v>6940</v>
      </c>
      <c r="G339" s="10">
        <f t="shared" si="5"/>
        <v>2.9220880382178801E-4</v>
      </c>
      <c r="H339" s="58"/>
      <c r="I339" s="58"/>
      <c r="J339" s="63">
        <f>Table2[[#This Row],[Column6]]+Table2[[#This Row],[Column8]]+Table2[[#This Row],[Column9]]</f>
        <v>6940</v>
      </c>
      <c r="K339" s="78">
        <f>Table2[[#This Row],[Column10]]/J$434</f>
        <v>2.9268171306522312E-4</v>
      </c>
      <c r="L339" s="83">
        <f>F$443*Table2[[#This Row],[Column11]]</f>
        <v>78.544064518183276</v>
      </c>
      <c r="M339" s="142">
        <f>ROUND(Table2[[#This Row],[Column12]]+Table2[[#This Row],[Column9]],2)</f>
        <v>78.540000000000006</v>
      </c>
      <c r="N339" s="121">
        <f>ROUND(Table2[[#This Row],[Column6]]+Table2[[#This Row],[Column8]]+Table2[[#This Row],[Column13]],2)</f>
        <v>7018.54</v>
      </c>
    </row>
    <row r="340" spans="1:14" ht="15.6" x14ac:dyDescent="0.3">
      <c r="A340" s="9" t="s">
        <v>350</v>
      </c>
      <c r="B340" s="5">
        <v>5376</v>
      </c>
      <c r="C340" s="6">
        <v>449</v>
      </c>
      <c r="D340" s="6"/>
      <c r="E340" s="6">
        <v>449</v>
      </c>
      <c r="F340" s="7">
        <v>29560</v>
      </c>
      <c r="G340" s="10">
        <f t="shared" si="5"/>
        <v>1.2446242422149932E-3</v>
      </c>
      <c r="H340" s="58"/>
      <c r="I340" s="58"/>
      <c r="J340" s="63">
        <f>Table2[[#This Row],[Column6]]+Table2[[#This Row],[Column8]]+Table2[[#This Row],[Column9]]</f>
        <v>29560</v>
      </c>
      <c r="K340" s="78">
        <f>Table2[[#This Row],[Column10]]/J$434</f>
        <v>1.2466385357648407E-3</v>
      </c>
      <c r="L340" s="83">
        <f>F$443*Table2[[#This Row],[Column11]]</f>
        <v>334.54791745785263</v>
      </c>
      <c r="M340" s="142">
        <f>ROUND(Table2[[#This Row],[Column12]]+Table2[[#This Row],[Column9]],2)</f>
        <v>334.55</v>
      </c>
      <c r="N340" s="121">
        <f>ROUND(Table2[[#This Row],[Column6]]+Table2[[#This Row],[Column8]]+Table2[[#This Row],[Column13]],2)</f>
        <v>29894.55</v>
      </c>
    </row>
    <row r="341" spans="1:14" ht="15.6" x14ac:dyDescent="0.3">
      <c r="A341" s="9" t="s">
        <v>351</v>
      </c>
      <c r="B341" s="5">
        <v>5390</v>
      </c>
      <c r="C341" s="8">
        <v>2372</v>
      </c>
      <c r="D341" s="6">
        <v>52</v>
      </c>
      <c r="E341" s="8">
        <v>2424</v>
      </c>
      <c r="F341" s="7">
        <v>107330</v>
      </c>
      <c r="G341" s="10">
        <f t="shared" si="5"/>
        <v>4.5191312556473349E-3</v>
      </c>
      <c r="H341" s="58"/>
      <c r="I341" s="58"/>
      <c r="J341" s="63">
        <f>Table2[[#This Row],[Column6]]+Table2[[#This Row],[Column8]]+Table2[[#This Row],[Column9]]</f>
        <v>107330</v>
      </c>
      <c r="K341" s="78">
        <f>Table2[[#This Row],[Column10]]/J$434</f>
        <v>4.5264449947104313E-3</v>
      </c>
      <c r="L341" s="83">
        <f>F$443*Table2[[#This Row],[Column11]]</f>
        <v>1214.7167787804913</v>
      </c>
      <c r="M341" s="142">
        <f>ROUND(Table2[[#This Row],[Column12]]+Table2[[#This Row],[Column9]],2)</f>
        <v>1214.72</v>
      </c>
      <c r="N341" s="121">
        <f>ROUND(Table2[[#This Row],[Column6]]+Table2[[#This Row],[Column8]]+Table2[[#This Row],[Column13]],2)</f>
        <v>108544.72</v>
      </c>
    </row>
    <row r="342" spans="1:14" ht="15.6" x14ac:dyDescent="0.3">
      <c r="A342" s="9" t="s">
        <v>352</v>
      </c>
      <c r="B342" s="5">
        <v>5397</v>
      </c>
      <c r="C342" s="6">
        <v>210</v>
      </c>
      <c r="D342" s="6"/>
      <c r="E342" s="6">
        <v>210</v>
      </c>
      <c r="F342" s="7">
        <v>9560</v>
      </c>
      <c r="G342" s="10">
        <f t="shared" si="5"/>
        <v>4.0252394301675698E-4</v>
      </c>
      <c r="H342" s="58"/>
      <c r="I342" s="58"/>
      <c r="J342" s="63">
        <f>Table2[[#This Row],[Column6]]+Table2[[#This Row],[Column8]]+Table2[[#This Row],[Column9]]</f>
        <v>9560</v>
      </c>
      <c r="K342" s="78">
        <f>Table2[[#This Row],[Column10]]/J$434</f>
        <v>4.0317538572097017E-4</v>
      </c>
      <c r="L342" s="83">
        <f>F$443*Table2[[#This Row],[Column11]]</f>
        <v>108.19614651207955</v>
      </c>
      <c r="M342" s="142">
        <f>ROUND(Table2[[#This Row],[Column12]]+Table2[[#This Row],[Column9]],2)</f>
        <v>108.2</v>
      </c>
      <c r="N342" s="121">
        <f>ROUND(Table2[[#This Row],[Column6]]+Table2[[#This Row],[Column8]]+Table2[[#This Row],[Column13]],2)</f>
        <v>9668.2000000000007</v>
      </c>
    </row>
    <row r="343" spans="1:14" ht="15.6" x14ac:dyDescent="0.3">
      <c r="A343" s="9" t="s">
        <v>353</v>
      </c>
      <c r="B343" s="5">
        <v>5432</v>
      </c>
      <c r="C343" s="8">
        <v>1268</v>
      </c>
      <c r="D343" s="6">
        <v>52</v>
      </c>
      <c r="E343" s="8">
        <v>1320</v>
      </c>
      <c r="F343" s="7">
        <v>45035</v>
      </c>
      <c r="G343" s="10">
        <f t="shared" si="5"/>
        <v>1.8961993487196286E-3</v>
      </c>
      <c r="H343" s="58"/>
      <c r="I343" s="58"/>
      <c r="J343" s="63">
        <f>Table2[[#This Row],[Column6]]+Table2[[#This Row],[Column8]]+Table2[[#This Row],[Column9]]</f>
        <v>45035</v>
      </c>
      <c r="K343" s="78">
        <f>Table2[[#This Row],[Column10]]/J$434</f>
        <v>1.8992681481112858E-3</v>
      </c>
      <c r="L343" s="83">
        <f>F$443*Table2[[#This Row],[Column11]]</f>
        <v>509.68760022714463</v>
      </c>
      <c r="M343" s="142">
        <f>ROUND(Table2[[#This Row],[Column12]]+Table2[[#This Row],[Column9]],2)</f>
        <v>509.69</v>
      </c>
      <c r="N343" s="121">
        <f>ROUND(Table2[[#This Row],[Column6]]+Table2[[#This Row],[Column8]]+Table2[[#This Row],[Column13]],2)</f>
        <v>45544.69</v>
      </c>
    </row>
    <row r="344" spans="1:14" ht="15.6" x14ac:dyDescent="0.3">
      <c r="A344" s="9" t="s">
        <v>354</v>
      </c>
      <c r="B344" s="5">
        <v>4522</v>
      </c>
      <c r="C344" s="6">
        <v>231</v>
      </c>
      <c r="D344" s="6"/>
      <c r="E344" s="6">
        <v>231</v>
      </c>
      <c r="F344" s="7">
        <v>46260</v>
      </c>
      <c r="G344" s="10">
        <f t="shared" si="5"/>
        <v>1.9477779920455205E-3</v>
      </c>
      <c r="H344" s="58"/>
      <c r="I344" s="58"/>
      <c r="J344" s="63">
        <f>Table2[[#This Row],[Column6]]+Table2[[#This Row],[Column8]]+Table2[[#This Row],[Column9]]</f>
        <v>46260</v>
      </c>
      <c r="K344" s="78">
        <f>Table2[[#This Row],[Column10]]/J$434</f>
        <v>1.9509302660514728E-3</v>
      </c>
      <c r="L344" s="83">
        <f>F$443*Table2[[#This Row],[Column11]]</f>
        <v>523.55164619757318</v>
      </c>
      <c r="M344" s="142">
        <f>ROUND(Table2[[#This Row],[Column12]]+Table2[[#This Row],[Column9]],2)</f>
        <v>523.54999999999995</v>
      </c>
      <c r="N344" s="121">
        <f>ROUND(Table2[[#This Row],[Column6]]+Table2[[#This Row],[Column8]]+Table2[[#This Row],[Column13]],2)</f>
        <v>46783.55</v>
      </c>
    </row>
    <row r="345" spans="1:14" ht="15.6" x14ac:dyDescent="0.3">
      <c r="A345" s="9" t="s">
        <v>355</v>
      </c>
      <c r="B345" s="5">
        <v>5457</v>
      </c>
      <c r="C345" s="6">
        <v>951</v>
      </c>
      <c r="D345" s="6">
        <v>20</v>
      </c>
      <c r="E345" s="6">
        <v>971</v>
      </c>
      <c r="F345" s="7">
        <v>94550</v>
      </c>
      <c r="G345" s="10">
        <f t="shared" si="5"/>
        <v>3.9810291644596625E-3</v>
      </c>
      <c r="H345" s="58"/>
      <c r="I345" s="58"/>
      <c r="J345" s="63">
        <f>Table2[[#This Row],[Column6]]+Table2[[#This Row],[Column8]]+Table2[[#This Row],[Column9]]</f>
        <v>94550</v>
      </c>
      <c r="K345" s="78">
        <f>Table2[[#This Row],[Column10]]/J$434</f>
        <v>3.9874720418323984E-3</v>
      </c>
      <c r="L345" s="83">
        <f>F$443*Table2[[#This Row],[Column11]]</f>
        <v>1070.0779971461425</v>
      </c>
      <c r="M345" s="142">
        <f>ROUND(Table2[[#This Row],[Column12]]+Table2[[#This Row],[Column9]],2)</f>
        <v>1070.08</v>
      </c>
      <c r="N345" s="121">
        <f>ROUND(Table2[[#This Row],[Column6]]+Table2[[#This Row],[Column8]]+Table2[[#This Row],[Column13]],2)</f>
        <v>95620.08</v>
      </c>
    </row>
    <row r="346" spans="1:14" ht="15.6" x14ac:dyDescent="0.3">
      <c r="A346" s="9" t="s">
        <v>356</v>
      </c>
      <c r="B346" s="5">
        <v>2485</v>
      </c>
      <c r="C346" s="6">
        <v>439</v>
      </c>
      <c r="D346" s="6">
        <v>86</v>
      </c>
      <c r="E346" s="6">
        <v>525</v>
      </c>
      <c r="F346" s="7">
        <v>54180</v>
      </c>
      <c r="G346" s="10">
        <f t="shared" si="5"/>
        <v>2.2812497105280222E-3</v>
      </c>
      <c r="H346" s="58"/>
      <c r="I346" s="58"/>
      <c r="J346" s="63">
        <f>Table2[[#This Row],[Column6]]+Table2[[#This Row],[Column8]]+Table2[[#This Row],[Column9]]</f>
        <v>54180</v>
      </c>
      <c r="K346" s="78">
        <f>Table2[[#This Row],[Column10]]/J$434</f>
        <v>2.2849416734688453E-3</v>
      </c>
      <c r="L346" s="83">
        <f>F$443*Table2[[#This Row],[Column11]]</f>
        <v>613.18694749209931</v>
      </c>
      <c r="M346" s="142">
        <f>ROUND(Table2[[#This Row],[Column12]]+Table2[[#This Row],[Column9]],2)</f>
        <v>613.19000000000005</v>
      </c>
      <c r="N346" s="121">
        <f>ROUND(Table2[[#This Row],[Column6]]+Table2[[#This Row],[Column8]]+Table2[[#This Row],[Column13]],2)</f>
        <v>54793.19</v>
      </c>
    </row>
    <row r="347" spans="1:14" ht="15.6" x14ac:dyDescent="0.3">
      <c r="A347" s="9" t="s">
        <v>357</v>
      </c>
      <c r="B347" s="5">
        <v>5460</v>
      </c>
      <c r="C347" s="8">
        <v>1580</v>
      </c>
      <c r="D347" s="6">
        <v>62</v>
      </c>
      <c r="E347" s="8">
        <v>1642</v>
      </c>
      <c r="F347" s="7">
        <v>83225</v>
      </c>
      <c r="G347" s="10">
        <f t="shared" si="5"/>
        <v>3.5041898700386609E-3</v>
      </c>
      <c r="H347" s="58"/>
      <c r="I347" s="58"/>
      <c r="J347" s="63">
        <f>Table2[[#This Row],[Column6]]+Table2[[#This Row],[Column8]]+Table2[[#This Row],[Column9]]</f>
        <v>83225</v>
      </c>
      <c r="K347" s="78">
        <f>Table2[[#This Row],[Column10]]/J$434</f>
        <v>3.5098610331200566E-3</v>
      </c>
      <c r="L347" s="83">
        <f>F$443*Table2[[#This Row],[Column11]]</f>
        <v>941.90630684809844</v>
      </c>
      <c r="M347" s="142">
        <f>ROUND(Table2[[#This Row],[Column12]]+Table2[[#This Row],[Column9]],2)</f>
        <v>941.91</v>
      </c>
      <c r="N347" s="121">
        <f>ROUND(Table2[[#This Row],[Column6]]+Table2[[#This Row],[Column8]]+Table2[[#This Row],[Column13]],2)</f>
        <v>84166.91</v>
      </c>
    </row>
    <row r="348" spans="1:14" ht="15.6" x14ac:dyDescent="0.3">
      <c r="A348" s="9" t="s">
        <v>358</v>
      </c>
      <c r="B348" s="5">
        <v>5467</v>
      </c>
      <c r="C348" s="6">
        <v>435</v>
      </c>
      <c r="D348" s="6"/>
      <c r="E348" s="6">
        <v>435</v>
      </c>
      <c r="F348" s="7">
        <v>13905</v>
      </c>
      <c r="G348" s="10">
        <f t="shared" si="5"/>
        <v>5.8547023301757381E-4</v>
      </c>
      <c r="H348" s="58"/>
      <c r="I348" s="58"/>
      <c r="J348" s="63">
        <f>Table2[[#This Row],[Column6]]+Table2[[#This Row],[Column8]]+Table2[[#This Row],[Column9]]</f>
        <v>13905</v>
      </c>
      <c r="K348" s="78">
        <f>Table2[[#This Row],[Column10]]/J$434</f>
        <v>5.8641775506800106E-4</v>
      </c>
      <c r="L348" s="83">
        <f>F$443*Table2[[#This Row],[Column11]]</f>
        <v>157.37106875004878</v>
      </c>
      <c r="M348" s="142">
        <f>ROUND(Table2[[#This Row],[Column12]]+Table2[[#This Row],[Column9]],2)</f>
        <v>157.37</v>
      </c>
      <c r="N348" s="121">
        <f>ROUND(Table2[[#This Row],[Column6]]+Table2[[#This Row],[Column8]]+Table2[[#This Row],[Column13]],2)</f>
        <v>14062.37</v>
      </c>
    </row>
    <row r="349" spans="1:14" ht="15.6" x14ac:dyDescent="0.3">
      <c r="A349" s="9" t="s">
        <v>359</v>
      </c>
      <c r="B349" s="5">
        <v>5474</v>
      </c>
      <c r="C349" s="6">
        <v>914</v>
      </c>
      <c r="D349" s="6">
        <v>35</v>
      </c>
      <c r="E349" s="6">
        <v>949</v>
      </c>
      <c r="F349" s="7">
        <v>110220</v>
      </c>
      <c r="G349" s="10">
        <f t="shared" si="5"/>
        <v>4.6408147488814803E-3</v>
      </c>
      <c r="H349" s="58"/>
      <c r="I349" s="58"/>
      <c r="J349" s="63">
        <f>Table2[[#This Row],[Column6]]+Table2[[#This Row],[Column8]]+Table2[[#This Row],[Column9]]</f>
        <v>110220</v>
      </c>
      <c r="K349" s="78">
        <f>Table2[[#This Row],[Column10]]/J$434</f>
        <v>4.6483254198917707E-3</v>
      </c>
      <c r="L349" s="83">
        <f>F$443*Table2[[#This Row],[Column11]]</f>
        <v>1247.4246096821555</v>
      </c>
      <c r="M349" s="142">
        <f>ROUND(Table2[[#This Row],[Column12]]+Table2[[#This Row],[Column9]],2)</f>
        <v>1247.42</v>
      </c>
      <c r="N349" s="121">
        <f>ROUND(Table2[[#This Row],[Column6]]+Table2[[#This Row],[Column8]]+Table2[[#This Row],[Column13]],2)</f>
        <v>111467.42</v>
      </c>
    </row>
    <row r="350" spans="1:14" ht="15.6" x14ac:dyDescent="0.3">
      <c r="A350" s="9" t="s">
        <v>360</v>
      </c>
      <c r="B350" s="5">
        <v>5586</v>
      </c>
      <c r="C350" s="6">
        <v>806</v>
      </c>
      <c r="D350" s="6"/>
      <c r="E350" s="6">
        <v>806</v>
      </c>
      <c r="F350" s="7">
        <v>39530</v>
      </c>
      <c r="G350" s="10">
        <f t="shared" si="5"/>
        <v>1.664411241365314E-3</v>
      </c>
      <c r="H350" s="58"/>
      <c r="I350" s="58"/>
      <c r="J350" s="63">
        <f>Table2[[#This Row],[Column6]]+Table2[[#This Row],[Column8]]+Table2[[#This Row],[Column9]]</f>
        <v>39530</v>
      </c>
      <c r="K350" s="78">
        <f>Table2[[#This Row],[Column10]]/J$434</f>
        <v>1.6671049160617102E-3</v>
      </c>
      <c r="L350" s="83">
        <f>F$443*Table2[[#This Row],[Column11]]</f>
        <v>447.38427527432054</v>
      </c>
      <c r="M350" s="142">
        <f>ROUND(Table2[[#This Row],[Column12]]+Table2[[#This Row],[Column9]],2)</f>
        <v>447.38</v>
      </c>
      <c r="N350" s="121">
        <f>ROUND(Table2[[#This Row],[Column6]]+Table2[[#This Row],[Column8]]+Table2[[#This Row],[Column13]],2)</f>
        <v>39977.379999999997</v>
      </c>
    </row>
    <row r="351" spans="1:14" ht="15.6" x14ac:dyDescent="0.3">
      <c r="A351" s="9" t="s">
        <v>361</v>
      </c>
      <c r="B351" s="5">
        <v>5593</v>
      </c>
      <c r="C351" s="6">
        <v>892</v>
      </c>
      <c r="D351" s="6"/>
      <c r="E351" s="6">
        <v>892</v>
      </c>
      <c r="F351" s="7">
        <v>64820</v>
      </c>
      <c r="G351" s="10">
        <f t="shared" si="5"/>
        <v>2.7292470697014839E-3</v>
      </c>
      <c r="H351" s="58"/>
      <c r="I351" s="58"/>
      <c r="J351" s="63">
        <f>Table2[[#This Row],[Column6]]+Table2[[#This Row],[Column8]]+Table2[[#This Row],[Column9]]</f>
        <v>64820</v>
      </c>
      <c r="K351" s="78">
        <f>Table2[[#This Row],[Column10]]/J$434</f>
        <v>2.7336640692921846E-3</v>
      </c>
      <c r="L351" s="83">
        <f>F$443*Table2[[#This Row],[Column11]]</f>
        <v>733.60608963525067</v>
      </c>
      <c r="M351" s="142">
        <f>ROUND(Table2[[#This Row],[Column12]]+Table2[[#This Row],[Column9]],2)</f>
        <v>733.61</v>
      </c>
      <c r="N351" s="121">
        <f>ROUND(Table2[[#This Row],[Column6]]+Table2[[#This Row],[Column8]]+Table2[[#This Row],[Column13]],2)</f>
        <v>65553.61</v>
      </c>
    </row>
    <row r="352" spans="1:14" ht="15.6" x14ac:dyDescent="0.3">
      <c r="A352" s="9" t="s">
        <v>362</v>
      </c>
      <c r="B352" s="5">
        <v>5607</v>
      </c>
      <c r="C352" s="8">
        <v>5043</v>
      </c>
      <c r="D352" s="6">
        <v>380</v>
      </c>
      <c r="E352" s="8">
        <v>5423</v>
      </c>
      <c r="F352" s="7">
        <v>233320</v>
      </c>
      <c r="G352" s="10">
        <f t="shared" si="5"/>
        <v>9.8239420904466246E-3</v>
      </c>
      <c r="H352" s="58"/>
      <c r="I352" s="58"/>
      <c r="J352" s="63">
        <f>Table2[[#This Row],[Column6]]+Table2[[#This Row],[Column8]]+Table2[[#This Row],[Column9]]</f>
        <v>233320</v>
      </c>
      <c r="K352" s="78">
        <f>Table2[[#This Row],[Column10]]/J$434</f>
        <v>9.8398411084117954E-3</v>
      </c>
      <c r="L352" s="83">
        <f>F$443*Table2[[#This Row],[Column11]]</f>
        <v>2640.6197598533895</v>
      </c>
      <c r="M352" s="142">
        <f>ROUND(Table2[[#This Row],[Column12]]+Table2[[#This Row],[Column9]],2)</f>
        <v>2640.62</v>
      </c>
      <c r="N352" s="121">
        <f>ROUND(Table2[[#This Row],[Column6]]+Table2[[#This Row],[Column8]]+Table2[[#This Row],[Column13]],2)</f>
        <v>235960.62</v>
      </c>
    </row>
    <row r="353" spans="1:14" ht="15.6" x14ac:dyDescent="0.3">
      <c r="A353" s="9" t="s">
        <v>363</v>
      </c>
      <c r="B353" s="5">
        <v>5614</v>
      </c>
      <c r="C353" s="6">
        <v>89</v>
      </c>
      <c r="D353" s="6">
        <v>3</v>
      </c>
      <c r="E353" s="6">
        <v>92</v>
      </c>
      <c r="F353" s="7">
        <v>3120</v>
      </c>
      <c r="G353" s="10">
        <f t="shared" si="5"/>
        <v>1.3136764667492486E-4</v>
      </c>
      <c r="H353" s="58"/>
      <c r="I353" s="58"/>
      <c r="J353" s="63">
        <f>Table2[[#This Row],[Column6]]+Table2[[#This Row],[Column8]]+Table2[[#This Row],[Column9]]</f>
        <v>3120</v>
      </c>
      <c r="K353" s="78">
        <f>Table2[[#This Row],[Column10]]/J$434</f>
        <v>1.3158025140684381E-4</v>
      </c>
      <c r="L353" s="83">
        <f>F$443*Table2[[#This Row],[Column11]]</f>
        <v>35.310876267540607</v>
      </c>
      <c r="M353" s="142">
        <f>ROUND(Table2[[#This Row],[Column12]]+Table2[[#This Row],[Column9]],2)</f>
        <v>35.31</v>
      </c>
      <c r="N353" s="121">
        <f>ROUND(Table2[[#This Row],[Column6]]+Table2[[#This Row],[Column8]]+Table2[[#This Row],[Column13]],2)</f>
        <v>3155.31</v>
      </c>
    </row>
    <row r="354" spans="1:14" ht="15.6" x14ac:dyDescent="0.3">
      <c r="A354" s="9" t="s">
        <v>364</v>
      </c>
      <c r="B354" s="5">
        <v>3542</v>
      </c>
      <c r="C354" s="6">
        <v>267</v>
      </c>
      <c r="D354" s="6">
        <v>42</v>
      </c>
      <c r="E354" s="6">
        <v>309</v>
      </c>
      <c r="F354" s="7">
        <v>7295</v>
      </c>
      <c r="G354" s="10">
        <f t="shared" si="5"/>
        <v>3.0715608413255671E-4</v>
      </c>
      <c r="H354" s="58"/>
      <c r="I354" s="58"/>
      <c r="J354" s="63">
        <f>Table2[[#This Row],[Column6]]+Table2[[#This Row],[Column8]]+Table2[[#This Row],[Column9]]</f>
        <v>7295</v>
      </c>
      <c r="K354" s="78">
        <f>Table2[[#This Row],[Column10]]/J$434</f>
        <v>3.0765318397850183E-4</v>
      </c>
      <c r="L354" s="83">
        <f>F$443*Table2[[#This Row],[Column11]]</f>
        <v>82.561808452470757</v>
      </c>
      <c r="M354" s="142">
        <f>ROUND(Table2[[#This Row],[Column12]]+Table2[[#This Row],[Column9]],2)</f>
        <v>82.56</v>
      </c>
      <c r="N354" s="121">
        <f>ROUND(Table2[[#This Row],[Column6]]+Table2[[#This Row],[Column8]]+Table2[[#This Row],[Column13]],2)</f>
        <v>7377.56</v>
      </c>
    </row>
    <row r="355" spans="1:14" ht="15.6" x14ac:dyDescent="0.3">
      <c r="A355" s="9" t="s">
        <v>365</v>
      </c>
      <c r="B355" s="5">
        <v>5621</v>
      </c>
      <c r="C355" s="8">
        <v>1076</v>
      </c>
      <c r="D355" s="6">
        <v>35</v>
      </c>
      <c r="E355" s="8">
        <v>1111</v>
      </c>
      <c r="F355" s="7">
        <v>37705</v>
      </c>
      <c r="G355" s="10">
        <f t="shared" si="5"/>
        <v>1.5875695890634749E-3</v>
      </c>
      <c r="H355" s="58"/>
      <c r="I355" s="58"/>
      <c r="J355" s="63">
        <f>Table2[[#This Row],[Column6]]+Table2[[#This Row],[Column8]]+Table2[[#This Row],[Column9]]</f>
        <v>37705</v>
      </c>
      <c r="K355" s="78">
        <f>Table2[[#This Row],[Column10]]/J$434</f>
        <v>1.5901389036202071E-3</v>
      </c>
      <c r="L355" s="83">
        <f>F$443*Table2[[#This Row],[Column11]]</f>
        <v>426.72967617551876</v>
      </c>
      <c r="M355" s="142">
        <f>ROUND(Table2[[#This Row],[Column12]]+Table2[[#This Row],[Column9]],2)</f>
        <v>426.73</v>
      </c>
      <c r="N355" s="121">
        <f>ROUND(Table2[[#This Row],[Column6]]+Table2[[#This Row],[Column8]]+Table2[[#This Row],[Column13]],2)</f>
        <v>38131.730000000003</v>
      </c>
    </row>
    <row r="356" spans="1:14" ht="15.6" x14ac:dyDescent="0.3">
      <c r="A356" s="9" t="s">
        <v>366</v>
      </c>
      <c r="B356" s="5">
        <v>5628</v>
      </c>
      <c r="C356" s="6">
        <v>660</v>
      </c>
      <c r="D356" s="6">
        <v>46</v>
      </c>
      <c r="E356" s="6">
        <v>706</v>
      </c>
      <c r="F356" s="7">
        <v>28605</v>
      </c>
      <c r="G356" s="10">
        <f t="shared" si="5"/>
        <v>1.2044139529282774E-3</v>
      </c>
      <c r="H356" s="58"/>
      <c r="I356" s="58"/>
      <c r="J356" s="63">
        <f>Table2[[#This Row],[Column6]]+Table2[[#This Row],[Column8]]+Table2[[#This Row],[Column9]]</f>
        <v>28605</v>
      </c>
      <c r="K356" s="78">
        <f>Table2[[#This Row],[Column10]]/J$434</f>
        <v>1.2063631703502461E-3</v>
      </c>
      <c r="L356" s="83">
        <f>F$443*Table2[[#This Row],[Column11]]</f>
        <v>323.73962039519205</v>
      </c>
      <c r="M356" s="142">
        <f>ROUND(Table2[[#This Row],[Column12]]+Table2[[#This Row],[Column9]],2)</f>
        <v>323.74</v>
      </c>
      <c r="N356" s="121">
        <f>ROUND(Table2[[#This Row],[Column6]]+Table2[[#This Row],[Column8]]+Table2[[#This Row],[Column13]],2)</f>
        <v>28928.74</v>
      </c>
    </row>
    <row r="357" spans="1:14" ht="15.6" x14ac:dyDescent="0.3">
      <c r="A357" s="9" t="s">
        <v>367</v>
      </c>
      <c r="B357" s="5">
        <v>5642</v>
      </c>
      <c r="C357" s="6">
        <v>829</v>
      </c>
      <c r="D357" s="6">
        <v>82</v>
      </c>
      <c r="E357" s="6">
        <v>911</v>
      </c>
      <c r="F357" s="7">
        <v>18875</v>
      </c>
      <c r="G357" s="10">
        <f t="shared" si="5"/>
        <v>7.9473215736833552E-4</v>
      </c>
      <c r="H357" s="58"/>
      <c r="I357" s="58"/>
      <c r="J357" s="63">
        <f>Table2[[#This Row],[Column6]]+Table2[[#This Row],[Column8]]+Table2[[#This Row],[Column9]]</f>
        <v>18875</v>
      </c>
      <c r="K357" s="78">
        <f>Table2[[#This Row],[Column10]]/J$434</f>
        <v>7.9601834785390292E-4</v>
      </c>
      <c r="L357" s="83">
        <f>F$443*Table2[[#This Row],[Column11]]</f>
        <v>213.61948383007339</v>
      </c>
      <c r="M357" s="142">
        <f>ROUND(Table2[[#This Row],[Column12]]+Table2[[#This Row],[Column9]],2)</f>
        <v>213.62</v>
      </c>
      <c r="N357" s="121">
        <f>ROUND(Table2[[#This Row],[Column6]]+Table2[[#This Row],[Column8]]+Table2[[#This Row],[Column13]],2)</f>
        <v>19088.62</v>
      </c>
    </row>
    <row r="358" spans="1:14" ht="15.6" x14ac:dyDescent="0.3">
      <c r="A358" s="9" t="s">
        <v>368</v>
      </c>
      <c r="B358" s="5">
        <v>5656</v>
      </c>
      <c r="C358" s="8">
        <v>4520</v>
      </c>
      <c r="D358" s="6">
        <v>205</v>
      </c>
      <c r="E358" s="8">
        <v>4725</v>
      </c>
      <c r="F358" s="7">
        <v>126790</v>
      </c>
      <c r="G358" s="10">
        <f t="shared" si="5"/>
        <v>5.3384948467672189E-3</v>
      </c>
      <c r="H358" s="58"/>
      <c r="I358" s="58"/>
      <c r="J358" s="63">
        <f>Table2[[#This Row],[Column6]]+Table2[[#This Row],[Column8]]+Table2[[#This Row],[Column9]]</f>
        <v>126790</v>
      </c>
      <c r="K358" s="78">
        <f>Table2[[#This Row],[Column10]]/J$434</f>
        <v>5.3471346397031176E-3</v>
      </c>
      <c r="L358" s="83">
        <f>F$443*Table2[[#This Row],[Column11]]</f>
        <v>1434.9570519107288</v>
      </c>
      <c r="M358" s="142">
        <f>ROUND(Table2[[#This Row],[Column12]]+Table2[[#This Row],[Column9]],2)</f>
        <v>1434.96</v>
      </c>
      <c r="N358" s="121">
        <f>ROUND(Table2[[#This Row],[Column6]]+Table2[[#This Row],[Column8]]+Table2[[#This Row],[Column13]],2)</f>
        <v>128224.96000000001</v>
      </c>
    </row>
    <row r="359" spans="1:14" ht="15.6" x14ac:dyDescent="0.3">
      <c r="A359" s="9" t="s">
        <v>369</v>
      </c>
      <c r="B359" s="5">
        <v>5663</v>
      </c>
      <c r="C359" s="8">
        <v>1985</v>
      </c>
      <c r="D359" s="6">
        <v>49</v>
      </c>
      <c r="E359" s="8">
        <v>2034</v>
      </c>
      <c r="F359" s="7">
        <v>127885</v>
      </c>
      <c r="G359" s="10">
        <f t="shared" si="5"/>
        <v>5.3845998381483228E-3</v>
      </c>
      <c r="H359" s="58"/>
      <c r="I359" s="58"/>
      <c r="J359" s="63">
        <f>Table2[[#This Row],[Column6]]+Table2[[#This Row],[Column8]]+Table2[[#This Row],[Column9]]</f>
        <v>127885</v>
      </c>
      <c r="K359" s="78">
        <f>Table2[[#This Row],[Column10]]/J$434</f>
        <v>5.3933142471680202E-3</v>
      </c>
      <c r="L359" s="83">
        <f>F$443*Table2[[#This Row],[Column11]]</f>
        <v>1447.34981137001</v>
      </c>
      <c r="M359" s="142">
        <f>ROUND(Table2[[#This Row],[Column12]]+Table2[[#This Row],[Column9]],2)</f>
        <v>1447.35</v>
      </c>
      <c r="N359" s="121">
        <f>ROUND(Table2[[#This Row],[Column6]]+Table2[[#This Row],[Column8]]+Table2[[#This Row],[Column13]],2)</f>
        <v>129332.35</v>
      </c>
    </row>
    <row r="360" spans="1:14" ht="15.6" x14ac:dyDescent="0.3">
      <c r="A360" s="9" t="s">
        <v>370</v>
      </c>
      <c r="B360" s="5">
        <v>5670</v>
      </c>
      <c r="C360" s="6">
        <v>302</v>
      </c>
      <c r="D360" s="6">
        <v>27</v>
      </c>
      <c r="E360" s="6">
        <v>329</v>
      </c>
      <c r="F360" s="7">
        <v>46955</v>
      </c>
      <c r="G360" s="10">
        <f t="shared" si="5"/>
        <v>1.9770409774426592E-3</v>
      </c>
      <c r="H360" s="58"/>
      <c r="I360" s="58"/>
      <c r="J360" s="63">
        <f>Table2[[#This Row],[Column6]]+Table2[[#This Row],[Column8]]+Table2[[#This Row],[Column9]]</f>
        <v>46955</v>
      </c>
      <c r="K360" s="78">
        <f>Table2[[#This Row],[Column10]]/J$434</f>
        <v>1.9802406105154974E-3</v>
      </c>
      <c r="L360" s="83">
        <f>F$443*Table2[[#This Row],[Column11]]</f>
        <v>531.41737023793883</v>
      </c>
      <c r="M360" s="142">
        <f>ROUND(Table2[[#This Row],[Column12]]+Table2[[#This Row],[Column9]],2)</f>
        <v>531.41999999999996</v>
      </c>
      <c r="N360" s="121">
        <f>ROUND(Table2[[#This Row],[Column6]]+Table2[[#This Row],[Column8]]+Table2[[#This Row],[Column13]],2)</f>
        <v>47486.42</v>
      </c>
    </row>
    <row r="361" spans="1:14" ht="15.6" x14ac:dyDescent="0.3">
      <c r="A361" s="9" t="s">
        <v>371</v>
      </c>
      <c r="B361" s="5">
        <v>3510</v>
      </c>
      <c r="C361" s="6">
        <v>366</v>
      </c>
      <c r="D361" s="6">
        <v>36</v>
      </c>
      <c r="E361" s="6">
        <v>402</v>
      </c>
      <c r="F361" s="7">
        <v>9570</v>
      </c>
      <c r="G361" s="10">
        <f t="shared" si="5"/>
        <v>4.0294499316635609E-4</v>
      </c>
      <c r="H361" s="58"/>
      <c r="I361" s="58"/>
      <c r="J361" s="63">
        <f>Table2[[#This Row],[Column6]]+Table2[[#This Row],[Column8]]+Table2[[#This Row],[Column9]]</f>
        <v>9570</v>
      </c>
      <c r="K361" s="78">
        <f>Table2[[#This Row],[Column10]]/J$434</f>
        <v>4.035971172959921E-4</v>
      </c>
      <c r="L361" s="83">
        <f>F$443*Table2[[#This Row],[Column11]]</f>
        <v>108.30932239755244</v>
      </c>
      <c r="M361" s="142">
        <f>ROUND(Table2[[#This Row],[Column12]]+Table2[[#This Row],[Column9]],2)</f>
        <v>108.31</v>
      </c>
      <c r="N361" s="121">
        <f>ROUND(Table2[[#This Row],[Column6]]+Table2[[#This Row],[Column8]]+Table2[[#This Row],[Column13]],2)</f>
        <v>9678.31</v>
      </c>
    </row>
    <row r="362" spans="1:14" ht="15.6" x14ac:dyDescent="0.3">
      <c r="A362" s="9" t="s">
        <v>372</v>
      </c>
      <c r="B362" s="5">
        <v>5726</v>
      </c>
      <c r="C362" s="6">
        <v>523</v>
      </c>
      <c r="D362" s="6">
        <v>22</v>
      </c>
      <c r="E362" s="6">
        <v>545</v>
      </c>
      <c r="F362" s="7">
        <v>17195</v>
      </c>
      <c r="G362" s="10">
        <f t="shared" si="5"/>
        <v>7.2399573223568361E-4</v>
      </c>
      <c r="H362" s="58"/>
      <c r="I362" s="58"/>
      <c r="J362" s="63">
        <f>Table2[[#This Row],[Column6]]+Table2[[#This Row],[Column8]]+Table2[[#This Row],[Column9]]</f>
        <v>17195</v>
      </c>
      <c r="K362" s="78">
        <f>Table2[[#This Row],[Column10]]/J$434</f>
        <v>7.2516744325021776E-4</v>
      </c>
      <c r="L362" s="83">
        <f>F$443*Table2[[#This Row],[Column11]]</f>
        <v>194.60593507062845</v>
      </c>
      <c r="M362" s="142">
        <f>ROUND(Table2[[#This Row],[Column12]]+Table2[[#This Row],[Column9]],2)</f>
        <v>194.61</v>
      </c>
      <c r="N362" s="121">
        <f>ROUND(Table2[[#This Row],[Column6]]+Table2[[#This Row],[Column8]]+Table2[[#This Row],[Column13]],2)</f>
        <v>17389.61</v>
      </c>
    </row>
    <row r="363" spans="1:14" ht="15.6" x14ac:dyDescent="0.3">
      <c r="A363" s="9" t="s">
        <v>373</v>
      </c>
      <c r="B363" s="5">
        <v>5733</v>
      </c>
      <c r="C363" s="6">
        <v>340</v>
      </c>
      <c r="D363" s="6"/>
      <c r="E363" s="6">
        <v>340</v>
      </c>
      <c r="F363" s="7">
        <v>52170</v>
      </c>
      <c r="G363" s="10">
        <f t="shared" si="5"/>
        <v>2.1966186304585994E-3</v>
      </c>
      <c r="H363" s="58"/>
      <c r="I363" s="58"/>
      <c r="J363" s="63">
        <f>Table2[[#This Row],[Column6]]+Table2[[#This Row],[Column8]]+Table2[[#This Row],[Column9]]</f>
        <v>52170</v>
      </c>
      <c r="K363" s="78">
        <f>Table2[[#This Row],[Column10]]/J$434</f>
        <v>2.2001736268894363E-3</v>
      </c>
      <c r="L363" s="83">
        <f>F$443*Table2[[#This Row],[Column11]]</f>
        <v>590.43859451204912</v>
      </c>
      <c r="M363" s="142">
        <f>ROUND(Table2[[#This Row],[Column12]]+Table2[[#This Row],[Column9]],2)</f>
        <v>590.44000000000005</v>
      </c>
      <c r="N363" s="121">
        <f>ROUND(Table2[[#This Row],[Column6]]+Table2[[#This Row],[Column8]]+Table2[[#This Row],[Column13]],2)</f>
        <v>52760.44</v>
      </c>
    </row>
    <row r="364" spans="1:14" ht="15.6" x14ac:dyDescent="0.3">
      <c r="A364" s="9" t="s">
        <v>374</v>
      </c>
      <c r="B364" s="5">
        <v>5740</v>
      </c>
      <c r="C364" s="6">
        <v>247</v>
      </c>
      <c r="D364" s="6">
        <v>4</v>
      </c>
      <c r="E364" s="6">
        <v>251</v>
      </c>
      <c r="F364" s="7">
        <v>9940</v>
      </c>
      <c r="G364" s="10">
        <f t="shared" si="5"/>
        <v>4.1852384870152347E-4</v>
      </c>
      <c r="H364" s="58"/>
      <c r="I364" s="58"/>
      <c r="J364" s="63">
        <f>Table2[[#This Row],[Column6]]+Table2[[#This Row],[Column8]]+Table2[[#This Row],[Column9]]</f>
        <v>9940</v>
      </c>
      <c r="K364" s="78">
        <f>Table2[[#This Row],[Column10]]/J$434</f>
        <v>4.1920118557180371E-4</v>
      </c>
      <c r="L364" s="83">
        <f>F$443*Table2[[#This Row],[Column11]]</f>
        <v>112.49683016004924</v>
      </c>
      <c r="M364" s="142">
        <f>ROUND(Table2[[#This Row],[Column12]]+Table2[[#This Row],[Column9]],2)</f>
        <v>112.5</v>
      </c>
      <c r="N364" s="121">
        <f>ROUND(Table2[[#This Row],[Column6]]+Table2[[#This Row],[Column8]]+Table2[[#This Row],[Column13]],2)</f>
        <v>10052.5</v>
      </c>
    </row>
    <row r="365" spans="1:14" ht="15.6" x14ac:dyDescent="0.3">
      <c r="A365" s="9" t="s">
        <v>375</v>
      </c>
      <c r="B365" s="5">
        <v>5747</v>
      </c>
      <c r="C365" s="8">
        <v>2051</v>
      </c>
      <c r="D365" s="6">
        <v>117</v>
      </c>
      <c r="E365" s="8">
        <v>2168</v>
      </c>
      <c r="F365" s="7">
        <v>136565</v>
      </c>
      <c r="G365" s="10">
        <f t="shared" si="5"/>
        <v>5.7500713680003574E-3</v>
      </c>
      <c r="H365" s="58"/>
      <c r="I365" s="58"/>
      <c r="J365" s="63">
        <f>Table2[[#This Row],[Column6]]+Table2[[#This Row],[Column8]]+Table2[[#This Row],[Column9]]</f>
        <v>136565</v>
      </c>
      <c r="K365" s="78">
        <f>Table2[[#This Row],[Column10]]/J$434</f>
        <v>5.7593772542870597E-3</v>
      </c>
      <c r="L365" s="83">
        <f>F$443*Table2[[#This Row],[Column11]]</f>
        <v>1545.5864799604753</v>
      </c>
      <c r="M365" s="142">
        <f>ROUND(Table2[[#This Row],[Column12]]+Table2[[#This Row],[Column9]],2)</f>
        <v>1545.59</v>
      </c>
      <c r="N365" s="121">
        <f>ROUND(Table2[[#This Row],[Column6]]+Table2[[#This Row],[Column8]]+Table2[[#This Row],[Column13]],2)</f>
        <v>138110.59</v>
      </c>
    </row>
    <row r="366" spans="1:14" ht="15.6" x14ac:dyDescent="0.3">
      <c r="A366" s="9" t="s">
        <v>376</v>
      </c>
      <c r="B366" s="5">
        <v>5754</v>
      </c>
      <c r="C366" s="6">
        <v>972</v>
      </c>
      <c r="D366" s="6">
        <v>46</v>
      </c>
      <c r="E366" s="8">
        <v>1018</v>
      </c>
      <c r="F366" s="7">
        <v>68815</v>
      </c>
      <c r="G366" s="10">
        <f t="shared" si="5"/>
        <v>2.8974566044663317E-3</v>
      </c>
      <c r="H366" s="58"/>
      <c r="I366" s="58"/>
      <c r="J366" s="63">
        <f>Table2[[#This Row],[Column6]]+Table2[[#This Row],[Column8]]+Table2[[#This Row],[Column9]]</f>
        <v>68815</v>
      </c>
      <c r="K366" s="78">
        <f>Table2[[#This Row],[Column10]]/J$434</f>
        <v>2.902145833513448E-3</v>
      </c>
      <c r="L366" s="83">
        <f>F$443*Table2[[#This Row],[Column11]]</f>
        <v>778.8198558816689</v>
      </c>
      <c r="M366" s="142">
        <f>ROUND(Table2[[#This Row],[Column12]]+Table2[[#This Row],[Column9]],2)</f>
        <v>778.82</v>
      </c>
      <c r="N366" s="121">
        <f>ROUND(Table2[[#This Row],[Column6]]+Table2[[#This Row],[Column8]]+Table2[[#This Row],[Column13]],2)</f>
        <v>69593.820000000007</v>
      </c>
    </row>
    <row r="367" spans="1:14" ht="15.6" x14ac:dyDescent="0.3">
      <c r="A367" s="9" t="s">
        <v>377</v>
      </c>
      <c r="B367" s="5">
        <v>126</v>
      </c>
      <c r="C367" s="6">
        <v>819</v>
      </c>
      <c r="D367" s="6"/>
      <c r="E367" s="6">
        <v>819</v>
      </c>
      <c r="F367" s="7">
        <v>47000</v>
      </c>
      <c r="G367" s="10">
        <f t="shared" si="5"/>
        <v>1.9789357031158553E-3</v>
      </c>
      <c r="H367" s="58"/>
      <c r="I367" s="58"/>
      <c r="J367" s="63">
        <f>Table2[[#This Row],[Column6]]+Table2[[#This Row],[Column8]]+Table2[[#This Row],[Column9]]</f>
        <v>47000</v>
      </c>
      <c r="K367" s="78">
        <f>Table2[[#This Row],[Column10]]/J$434</f>
        <v>1.9821384026030959E-3</v>
      </c>
      <c r="L367" s="83">
        <f>F$443*Table2[[#This Row],[Column11]]</f>
        <v>531.92666172256679</v>
      </c>
      <c r="M367" s="142">
        <f>ROUND(Table2[[#This Row],[Column12]]+Table2[[#This Row],[Column9]],2)</f>
        <v>531.92999999999995</v>
      </c>
      <c r="N367" s="121">
        <f>ROUND(Table2[[#This Row],[Column6]]+Table2[[#This Row],[Column8]]+Table2[[#This Row],[Column13]],2)</f>
        <v>47531.93</v>
      </c>
    </row>
    <row r="368" spans="1:14" ht="15.6" x14ac:dyDescent="0.3">
      <c r="A368" s="9" t="s">
        <v>378</v>
      </c>
      <c r="B368" s="5">
        <v>5780</v>
      </c>
      <c r="C368" s="6">
        <v>480</v>
      </c>
      <c r="D368" s="6"/>
      <c r="E368" s="6">
        <v>480</v>
      </c>
      <c r="F368" s="7">
        <v>8920</v>
      </c>
      <c r="G368" s="10">
        <f t="shared" si="5"/>
        <v>3.7557673344241338E-4</v>
      </c>
      <c r="H368" s="58"/>
      <c r="I368" s="58"/>
      <c r="J368" s="63">
        <f>Table2[[#This Row],[Column6]]+Table2[[#This Row],[Column8]]+Table2[[#This Row],[Column9]]</f>
        <v>8920</v>
      </c>
      <c r="K368" s="78">
        <f>Table2[[#This Row],[Column10]]/J$434</f>
        <v>3.7618456491956631E-4</v>
      </c>
      <c r="L368" s="83">
        <f>F$443*Table2[[#This Row],[Column11]]</f>
        <v>100.95288984181482</v>
      </c>
      <c r="M368" s="142">
        <f>ROUND(Table2[[#This Row],[Column12]]+Table2[[#This Row],[Column9]],2)</f>
        <v>100.95</v>
      </c>
      <c r="N368" s="121">
        <f>ROUND(Table2[[#This Row],[Column6]]+Table2[[#This Row],[Column8]]+Table2[[#This Row],[Column13]],2)</f>
        <v>9020.9500000000007</v>
      </c>
    </row>
    <row r="369" spans="1:14" ht="15.6" x14ac:dyDescent="0.3">
      <c r="A369" s="9" t="s">
        <v>379</v>
      </c>
      <c r="B369" s="5">
        <v>4375</v>
      </c>
      <c r="C369" s="6">
        <v>399</v>
      </c>
      <c r="D369" s="6"/>
      <c r="E369" s="6">
        <v>399</v>
      </c>
      <c r="F369" s="7">
        <v>28930</v>
      </c>
      <c r="G369" s="10">
        <f t="shared" si="5"/>
        <v>1.2180980827902488E-3</v>
      </c>
      <c r="H369" s="58"/>
      <c r="I369" s="58"/>
      <c r="J369" s="63">
        <f>Table2[[#This Row],[Column6]]+Table2[[#This Row],[Column8]]+Table2[[#This Row],[Column9]]</f>
        <v>28930</v>
      </c>
      <c r="K369" s="78">
        <f>Table2[[#This Row],[Column10]]/J$434</f>
        <v>1.2200694465384588E-3</v>
      </c>
      <c r="L369" s="83">
        <f>F$443*Table2[[#This Row],[Column11]]</f>
        <v>327.41783667306083</v>
      </c>
      <c r="M369" s="142">
        <f>ROUND(Table2[[#This Row],[Column12]]+Table2[[#This Row],[Column9]],2)</f>
        <v>327.42</v>
      </c>
      <c r="N369" s="121">
        <f>ROUND(Table2[[#This Row],[Column6]]+Table2[[#This Row],[Column8]]+Table2[[#This Row],[Column13]],2)</f>
        <v>29257.42</v>
      </c>
    </row>
    <row r="370" spans="1:14" ht="15.6" x14ac:dyDescent="0.3">
      <c r="A370" s="9" t="s">
        <v>380</v>
      </c>
      <c r="B370" s="5">
        <v>5810</v>
      </c>
      <c r="C370" s="6">
        <v>490</v>
      </c>
      <c r="D370" s="6"/>
      <c r="E370" s="6">
        <v>490</v>
      </c>
      <c r="F370" s="7">
        <v>15425</v>
      </c>
      <c r="G370" s="10">
        <f t="shared" si="5"/>
        <v>6.4946985575663977E-4</v>
      </c>
      <c r="H370" s="58"/>
      <c r="I370" s="58"/>
      <c r="J370" s="63">
        <f>Table2[[#This Row],[Column6]]+Table2[[#This Row],[Column8]]+Table2[[#This Row],[Column9]]</f>
        <v>15425</v>
      </c>
      <c r="K370" s="78">
        <f>Table2[[#This Row],[Column10]]/J$434</f>
        <v>6.5052095447133522E-4</v>
      </c>
      <c r="L370" s="83">
        <f>F$443*Table2[[#This Row],[Column11]]</f>
        <v>174.57380334192752</v>
      </c>
      <c r="M370" s="142">
        <f>ROUND(Table2[[#This Row],[Column12]]+Table2[[#This Row],[Column9]],2)</f>
        <v>174.57</v>
      </c>
      <c r="N370" s="121">
        <f>ROUND(Table2[[#This Row],[Column6]]+Table2[[#This Row],[Column8]]+Table2[[#This Row],[Column13]],2)</f>
        <v>15599.57</v>
      </c>
    </row>
    <row r="371" spans="1:14" ht="15.6" x14ac:dyDescent="0.3">
      <c r="A371" s="9" t="s">
        <v>381</v>
      </c>
      <c r="B371" s="5">
        <v>5817</v>
      </c>
      <c r="C371" s="6">
        <v>284</v>
      </c>
      <c r="D371" s="6"/>
      <c r="E371" s="6">
        <v>284</v>
      </c>
      <c r="F371" s="7">
        <v>4800</v>
      </c>
      <c r="G371" s="10">
        <f t="shared" si="5"/>
        <v>2.0210407180757672E-4</v>
      </c>
      <c r="H371" s="58"/>
      <c r="I371" s="58"/>
      <c r="J371" s="63">
        <f>Table2[[#This Row],[Column6]]+Table2[[#This Row],[Column8]]+Table2[[#This Row],[Column9]]</f>
        <v>4800</v>
      </c>
      <c r="K371" s="78">
        <f>Table2[[#This Row],[Column10]]/J$434</f>
        <v>2.0243115601052895E-4</v>
      </c>
      <c r="L371" s="83">
        <f>F$443*Table2[[#This Row],[Column11]]</f>
        <v>54.324425026985544</v>
      </c>
      <c r="M371" s="142">
        <f>ROUND(Table2[[#This Row],[Column12]]+Table2[[#This Row],[Column9]],2)</f>
        <v>54.32</v>
      </c>
      <c r="N371" s="121">
        <f>ROUND(Table2[[#This Row],[Column6]]+Table2[[#This Row],[Column8]]+Table2[[#This Row],[Column13]],2)</f>
        <v>4854.32</v>
      </c>
    </row>
    <row r="372" spans="1:14" ht="15.6" x14ac:dyDescent="0.3">
      <c r="A372" s="9" t="s">
        <v>382</v>
      </c>
      <c r="B372" s="5">
        <v>5824</v>
      </c>
      <c r="C372" s="8">
        <v>1080</v>
      </c>
      <c r="D372" s="6">
        <v>7</v>
      </c>
      <c r="E372" s="8">
        <v>1087</v>
      </c>
      <c r="F372" s="7">
        <v>30545</v>
      </c>
      <c r="G372" s="10">
        <f t="shared" si="5"/>
        <v>1.2860976819505064E-3</v>
      </c>
      <c r="H372" s="58"/>
      <c r="I372" s="58"/>
      <c r="J372" s="63">
        <f>Table2[[#This Row],[Column6]]+Table2[[#This Row],[Column8]]+Table2[[#This Row],[Column9]]</f>
        <v>30545</v>
      </c>
      <c r="K372" s="78">
        <f>Table2[[#This Row],[Column10]]/J$434</f>
        <v>1.2881790959045013E-3</v>
      </c>
      <c r="L372" s="83">
        <f>F$443*Table2[[#This Row],[Column11]]</f>
        <v>345.69574217693196</v>
      </c>
      <c r="M372" s="142">
        <f>ROUND(Table2[[#This Row],[Column12]]+Table2[[#This Row],[Column9]],2)</f>
        <v>345.7</v>
      </c>
      <c r="N372" s="121">
        <f>ROUND(Table2[[#This Row],[Column6]]+Table2[[#This Row],[Column8]]+Table2[[#This Row],[Column13]],2)</f>
        <v>30890.7</v>
      </c>
    </row>
    <row r="373" spans="1:14" ht="15.6" x14ac:dyDescent="0.3">
      <c r="A373" s="9" t="s">
        <v>383</v>
      </c>
      <c r="B373" s="5">
        <v>5859</v>
      </c>
      <c r="C373" s="6">
        <v>235</v>
      </c>
      <c r="D373" s="6"/>
      <c r="E373" s="6">
        <v>235</v>
      </c>
      <c r="F373" s="7">
        <v>5065</v>
      </c>
      <c r="G373" s="10">
        <f t="shared" si="5"/>
        <v>2.1326190077195335E-4</v>
      </c>
      <c r="H373" s="58"/>
      <c r="I373" s="58"/>
      <c r="J373" s="63">
        <f>Table2[[#This Row],[Column6]]+Table2[[#This Row],[Column8]]+Table2[[#This Row],[Column9]]</f>
        <v>5065</v>
      </c>
      <c r="K373" s="78">
        <f>Table2[[#This Row],[Column10]]/J$434</f>
        <v>2.1360704274861022E-4</v>
      </c>
      <c r="L373" s="83">
        <f>F$443*Table2[[#This Row],[Column11]]</f>
        <v>57.323585992017037</v>
      </c>
      <c r="M373" s="142">
        <f>ROUND(Table2[[#This Row],[Column12]]+Table2[[#This Row],[Column9]],2)</f>
        <v>57.32</v>
      </c>
      <c r="N373" s="121">
        <f>ROUND(Table2[[#This Row],[Column6]]+Table2[[#This Row],[Column8]]+Table2[[#This Row],[Column13]],2)</f>
        <v>5122.32</v>
      </c>
    </row>
    <row r="374" spans="1:14" ht="15.6" x14ac:dyDescent="0.3">
      <c r="A374" s="9" t="s">
        <v>384</v>
      </c>
      <c r="B374" s="5">
        <v>5852</v>
      </c>
      <c r="C374" s="6">
        <v>193</v>
      </c>
      <c r="D374" s="6"/>
      <c r="E374" s="6">
        <v>193</v>
      </c>
      <c r="F374" s="7">
        <v>16570</v>
      </c>
      <c r="G374" s="10">
        <f t="shared" si="5"/>
        <v>6.976800978857388E-4</v>
      </c>
      <c r="H374" s="58"/>
      <c r="I374" s="58"/>
      <c r="J374" s="63">
        <f>Table2[[#This Row],[Column6]]+Table2[[#This Row],[Column8]]+Table2[[#This Row],[Column9]]</f>
        <v>16570</v>
      </c>
      <c r="K374" s="78">
        <f>Table2[[#This Row],[Column10]]/J$434</f>
        <v>6.9880921981134686E-4</v>
      </c>
      <c r="L374" s="83">
        <f>F$443*Table2[[#This Row],[Column11]]</f>
        <v>187.53244222857305</v>
      </c>
      <c r="M374" s="142">
        <f>ROUND(Table2[[#This Row],[Column12]]+Table2[[#This Row],[Column9]],2)</f>
        <v>187.53</v>
      </c>
      <c r="N374" s="121">
        <f>ROUND(Table2[[#This Row],[Column6]]+Table2[[#This Row],[Column8]]+Table2[[#This Row],[Column13]],2)</f>
        <v>16757.53</v>
      </c>
    </row>
    <row r="375" spans="1:14" ht="15.6" x14ac:dyDescent="0.3">
      <c r="A375" s="9" t="s">
        <v>385</v>
      </c>
      <c r="B375" s="5">
        <v>238</v>
      </c>
      <c r="C375" s="8">
        <v>1381</v>
      </c>
      <c r="D375" s="6"/>
      <c r="E375" s="8">
        <v>1381</v>
      </c>
      <c r="F375" s="7">
        <v>85390</v>
      </c>
      <c r="G375" s="10">
        <f t="shared" si="5"/>
        <v>3.5953472274268699E-3</v>
      </c>
      <c r="H375" s="58"/>
      <c r="I375" s="58"/>
      <c r="J375" s="63">
        <f>Table2[[#This Row],[Column6]]+Table2[[#This Row],[Column8]]+Table2[[#This Row],[Column9]]</f>
        <v>85390</v>
      </c>
      <c r="K375" s="78">
        <f>Table2[[#This Row],[Column10]]/J$434</f>
        <v>3.6011659191123057E-3</v>
      </c>
      <c r="L375" s="83">
        <f>F$443*Table2[[#This Row],[Column11]]</f>
        <v>966.40888605297835</v>
      </c>
      <c r="M375" s="142">
        <f>ROUND(Table2[[#This Row],[Column12]]+Table2[[#This Row],[Column9]],2)</f>
        <v>966.41</v>
      </c>
      <c r="N375" s="121">
        <f>ROUND(Table2[[#This Row],[Column6]]+Table2[[#This Row],[Column8]]+Table2[[#This Row],[Column13]],2)</f>
        <v>86356.41</v>
      </c>
    </row>
    <row r="376" spans="1:14" ht="15.6" x14ac:dyDescent="0.3">
      <c r="A376" s="9" t="s">
        <v>386</v>
      </c>
      <c r="B376" s="5">
        <v>5866</v>
      </c>
      <c r="C376" s="6">
        <v>970</v>
      </c>
      <c r="D376" s="6">
        <v>100</v>
      </c>
      <c r="E376" s="8">
        <v>1070</v>
      </c>
      <c r="F376" s="7">
        <v>54810</v>
      </c>
      <c r="G376" s="10">
        <f t="shared" si="5"/>
        <v>2.3077758699527667E-3</v>
      </c>
      <c r="H376" s="58"/>
      <c r="I376" s="58"/>
      <c r="J376" s="63">
        <f>Table2[[#This Row],[Column6]]+Table2[[#This Row],[Column8]]+Table2[[#This Row],[Column9]]</f>
        <v>54810</v>
      </c>
      <c r="K376" s="78">
        <f>Table2[[#This Row],[Column10]]/J$434</f>
        <v>2.3115107626952274E-3</v>
      </c>
      <c r="L376" s="83">
        <f>F$443*Table2[[#This Row],[Column11]]</f>
        <v>620.31702827689128</v>
      </c>
      <c r="M376" s="142">
        <f>ROUND(Table2[[#This Row],[Column12]]+Table2[[#This Row],[Column9]],2)</f>
        <v>620.32000000000005</v>
      </c>
      <c r="N376" s="121">
        <f>ROUND(Table2[[#This Row],[Column6]]+Table2[[#This Row],[Column8]]+Table2[[#This Row],[Column13]],2)</f>
        <v>55430.32</v>
      </c>
    </row>
    <row r="377" spans="1:14" ht="15.6" x14ac:dyDescent="0.3">
      <c r="A377" s="9" t="s">
        <v>387</v>
      </c>
      <c r="B377" s="5">
        <v>5901</v>
      </c>
      <c r="C377" s="8">
        <v>3216</v>
      </c>
      <c r="D377" s="6"/>
      <c r="E377" s="8">
        <v>3216</v>
      </c>
      <c r="F377" s="7">
        <v>115375</v>
      </c>
      <c r="G377" s="10">
        <f t="shared" si="5"/>
        <v>4.8578661009998254E-3</v>
      </c>
      <c r="H377" s="58"/>
      <c r="I377" s="58"/>
      <c r="J377" s="63">
        <f>Table2[[#This Row],[Column6]]+Table2[[#This Row],[Column8]]+Table2[[#This Row],[Column9]]</f>
        <v>115375</v>
      </c>
      <c r="K377" s="78">
        <f>Table2[[#This Row],[Column10]]/J$434</f>
        <v>4.8657280468155789E-3</v>
      </c>
      <c r="L377" s="83">
        <f>F$443*Table2[[#This Row],[Column11]]</f>
        <v>1305.7667786434288</v>
      </c>
      <c r="M377" s="142">
        <f>ROUND(Table2[[#This Row],[Column12]]+Table2[[#This Row],[Column9]],2)</f>
        <v>1305.77</v>
      </c>
      <c r="N377" s="121">
        <f>ROUND(Table2[[#This Row],[Column6]]+Table2[[#This Row],[Column8]]+Table2[[#This Row],[Column13]],2)</f>
        <v>116680.77</v>
      </c>
    </row>
    <row r="378" spans="1:14" ht="15.6" x14ac:dyDescent="0.3">
      <c r="A378" s="9" t="s">
        <v>388</v>
      </c>
      <c r="B378" s="5">
        <v>5985</v>
      </c>
      <c r="C378" s="6">
        <v>695</v>
      </c>
      <c r="D378" s="6">
        <v>38</v>
      </c>
      <c r="E378" s="6">
        <v>733</v>
      </c>
      <c r="F378" s="7">
        <v>62035</v>
      </c>
      <c r="G378" s="10">
        <f t="shared" si="5"/>
        <v>2.6119846030381293E-3</v>
      </c>
      <c r="H378" s="58"/>
      <c r="I378" s="58"/>
      <c r="J378" s="63">
        <f>Table2[[#This Row],[Column6]]+Table2[[#This Row],[Column8]]+Table2[[#This Row],[Column9]]</f>
        <v>62035</v>
      </c>
      <c r="K378" s="78">
        <f>Table2[[#This Row],[Column10]]/J$434</f>
        <v>2.6162118256485758E-3</v>
      </c>
      <c r="L378" s="83">
        <f>F$443*Table2[[#This Row],[Column11]]</f>
        <v>702.08660553105176</v>
      </c>
      <c r="M378" s="142">
        <f>ROUND(Table2[[#This Row],[Column12]]+Table2[[#This Row],[Column9]],2)</f>
        <v>702.09</v>
      </c>
      <c r="N378" s="121">
        <f>ROUND(Table2[[#This Row],[Column6]]+Table2[[#This Row],[Column8]]+Table2[[#This Row],[Column13]],2)</f>
        <v>62737.09</v>
      </c>
    </row>
    <row r="379" spans="1:14" ht="15.6" x14ac:dyDescent="0.3">
      <c r="A379" s="9" t="s">
        <v>389</v>
      </c>
      <c r="B379" s="5">
        <v>5992</v>
      </c>
      <c r="C379" s="6">
        <v>381</v>
      </c>
      <c r="D379" s="6"/>
      <c r="E379" s="6">
        <v>381</v>
      </c>
      <c r="F379" s="7">
        <v>46560</v>
      </c>
      <c r="G379" s="10">
        <f t="shared" si="5"/>
        <v>1.9604094965334942E-3</v>
      </c>
      <c r="H379" s="58"/>
      <c r="I379" s="58"/>
      <c r="J379" s="63">
        <f>Table2[[#This Row],[Column6]]+Table2[[#This Row],[Column8]]+Table2[[#This Row],[Column9]]</f>
        <v>46560</v>
      </c>
      <c r="K379" s="78">
        <f>Table2[[#This Row],[Column10]]/J$434</f>
        <v>1.9635822133021309E-3</v>
      </c>
      <c r="L379" s="83">
        <f>F$443*Table2[[#This Row],[Column11]]</f>
        <v>526.94692276175988</v>
      </c>
      <c r="M379" s="142">
        <f>ROUND(Table2[[#This Row],[Column12]]+Table2[[#This Row],[Column9]],2)</f>
        <v>526.95000000000005</v>
      </c>
      <c r="N379" s="121">
        <f>ROUND(Table2[[#This Row],[Column6]]+Table2[[#This Row],[Column8]]+Table2[[#This Row],[Column13]],2)</f>
        <v>47086.95</v>
      </c>
    </row>
    <row r="380" spans="1:14" ht="15.6" x14ac:dyDescent="0.3">
      <c r="A380" s="9" t="s">
        <v>390</v>
      </c>
      <c r="B380" s="5">
        <v>6022</v>
      </c>
      <c r="C380" s="6">
        <v>261</v>
      </c>
      <c r="D380" s="6">
        <v>12</v>
      </c>
      <c r="E380" s="6">
        <v>273</v>
      </c>
      <c r="F380" s="7">
        <v>6355</v>
      </c>
      <c r="G380" s="10">
        <f t="shared" si="5"/>
        <v>2.6757737007023961E-4</v>
      </c>
      <c r="H380" s="58"/>
      <c r="I380" s="58"/>
      <c r="J380" s="63">
        <f>Table2[[#This Row],[Column6]]+Table2[[#This Row],[Column8]]+Table2[[#This Row],[Column9]]</f>
        <v>6355</v>
      </c>
      <c r="K380" s="78">
        <f>Table2[[#This Row],[Column10]]/J$434</f>
        <v>2.6801041592643989E-4</v>
      </c>
      <c r="L380" s="83">
        <f>F$443*Table2[[#This Row],[Column11]]</f>
        <v>71.923275218019413</v>
      </c>
      <c r="M380" s="142">
        <f>ROUND(Table2[[#This Row],[Column12]]+Table2[[#This Row],[Column9]],2)</f>
        <v>71.92</v>
      </c>
      <c r="N380" s="121">
        <f>ROUND(Table2[[#This Row],[Column6]]+Table2[[#This Row],[Column8]]+Table2[[#This Row],[Column13]],2)</f>
        <v>6426.92</v>
      </c>
    </row>
    <row r="381" spans="1:14" ht="15.6" x14ac:dyDescent="0.3">
      <c r="A381" s="9" t="s">
        <v>391</v>
      </c>
      <c r="B381" s="5">
        <v>6027</v>
      </c>
      <c r="C381" s="6">
        <v>292</v>
      </c>
      <c r="D381" s="6"/>
      <c r="E381" s="6">
        <v>292</v>
      </c>
      <c r="F381" s="7">
        <v>16685</v>
      </c>
      <c r="G381" s="10">
        <f t="shared" si="5"/>
        <v>7.0252217460612862E-4</v>
      </c>
      <c r="H381" s="58"/>
      <c r="I381" s="58"/>
      <c r="J381" s="63">
        <f>Table2[[#This Row],[Column6]]+Table2[[#This Row],[Column8]]+Table2[[#This Row],[Column9]]</f>
        <v>16685</v>
      </c>
      <c r="K381" s="78">
        <f>Table2[[#This Row],[Column10]]/J$434</f>
        <v>7.0365913292409906E-4</v>
      </c>
      <c r="L381" s="83">
        <f>F$443*Table2[[#This Row],[Column11]]</f>
        <v>188.83396491151123</v>
      </c>
      <c r="M381" s="142">
        <f>ROUND(Table2[[#This Row],[Column12]]+Table2[[#This Row],[Column9]],2)</f>
        <v>188.83</v>
      </c>
      <c r="N381" s="121">
        <f>ROUND(Table2[[#This Row],[Column6]]+Table2[[#This Row],[Column8]]+Table2[[#This Row],[Column13]],2)</f>
        <v>16873.830000000002</v>
      </c>
    </row>
    <row r="382" spans="1:14" ht="15.6" x14ac:dyDescent="0.3">
      <c r="A382" s="9" t="s">
        <v>392</v>
      </c>
      <c r="B382" s="5">
        <v>6069</v>
      </c>
      <c r="C382" s="6">
        <v>63</v>
      </c>
      <c r="D382" s="6"/>
      <c r="E382" s="6">
        <v>63</v>
      </c>
      <c r="F382" s="7">
        <v>2825</v>
      </c>
      <c r="G382" s="10">
        <f t="shared" si="5"/>
        <v>1.1894666726175088E-4</v>
      </c>
      <c r="H382" s="58"/>
      <c r="I382" s="58"/>
      <c r="J382" s="63">
        <f>Table2[[#This Row],[Column6]]+Table2[[#This Row],[Column8]]+Table2[[#This Row],[Column9]]</f>
        <v>2825</v>
      </c>
      <c r="K382" s="78">
        <f>Table2[[#This Row],[Column10]]/J$434</f>
        <v>1.1913916994369673E-4</v>
      </c>
      <c r="L382" s="83">
        <f>F$443*Table2[[#This Row],[Column11]]</f>
        <v>31.972187646090454</v>
      </c>
      <c r="M382" s="142">
        <f>ROUND(Table2[[#This Row],[Column12]]+Table2[[#This Row],[Column9]],2)</f>
        <v>31.97</v>
      </c>
      <c r="N382" s="121">
        <f>ROUND(Table2[[#This Row],[Column6]]+Table2[[#This Row],[Column8]]+Table2[[#This Row],[Column13]],2)</f>
        <v>2856.97</v>
      </c>
    </row>
    <row r="383" spans="1:14" ht="15.6" x14ac:dyDescent="0.3">
      <c r="A383" s="9" t="s">
        <v>393</v>
      </c>
      <c r="B383" s="5">
        <v>6104</v>
      </c>
      <c r="C383" s="6">
        <v>138</v>
      </c>
      <c r="D383" s="6"/>
      <c r="E383" s="6">
        <v>138</v>
      </c>
      <c r="F383" s="7">
        <v>3370</v>
      </c>
      <c r="G383" s="10">
        <f t="shared" si="5"/>
        <v>1.4189390041490283E-4</v>
      </c>
      <c r="H383" s="58"/>
      <c r="I383" s="58"/>
      <c r="J383" s="63">
        <f>Table2[[#This Row],[Column6]]+Table2[[#This Row],[Column8]]+Table2[[#This Row],[Column9]]</f>
        <v>3370</v>
      </c>
      <c r="K383" s="78">
        <f>Table2[[#This Row],[Column10]]/J$434</f>
        <v>1.421235407823922E-4</v>
      </c>
      <c r="L383" s="83">
        <f>F$443*Table2[[#This Row],[Column11]]</f>
        <v>38.140273404362766</v>
      </c>
      <c r="M383" s="142">
        <f>ROUND(Table2[[#This Row],[Column12]]+Table2[[#This Row],[Column9]],2)</f>
        <v>38.14</v>
      </c>
      <c r="N383" s="121">
        <f>ROUND(Table2[[#This Row],[Column6]]+Table2[[#This Row],[Column8]]+Table2[[#This Row],[Column13]],2)</f>
        <v>3408.14</v>
      </c>
    </row>
    <row r="384" spans="1:14" ht="15.6" x14ac:dyDescent="0.3">
      <c r="A384" s="9" t="s">
        <v>394</v>
      </c>
      <c r="B384" s="5">
        <v>6113</v>
      </c>
      <c r="C384" s="6">
        <v>440</v>
      </c>
      <c r="D384" s="6">
        <v>25</v>
      </c>
      <c r="E384" s="6">
        <v>465</v>
      </c>
      <c r="F384" s="7">
        <v>18450</v>
      </c>
      <c r="G384" s="10">
        <f t="shared" si="5"/>
        <v>7.7683752601037301E-4</v>
      </c>
      <c r="H384" s="58"/>
      <c r="I384" s="58"/>
      <c r="J384" s="63">
        <f>Table2[[#This Row],[Column6]]+Table2[[#This Row],[Column8]]+Table2[[#This Row],[Column9]]</f>
        <v>18450</v>
      </c>
      <c r="K384" s="78">
        <f>Table2[[#This Row],[Column10]]/J$434</f>
        <v>7.7809475591547063E-4</v>
      </c>
      <c r="L384" s="83">
        <f>F$443*Table2[[#This Row],[Column11]]</f>
        <v>208.80950869747571</v>
      </c>
      <c r="M384" s="142">
        <f>ROUND(Table2[[#This Row],[Column12]]+Table2[[#This Row],[Column9]],2)</f>
        <v>208.81</v>
      </c>
      <c r="N384" s="121">
        <f>ROUND(Table2[[#This Row],[Column6]]+Table2[[#This Row],[Column8]]+Table2[[#This Row],[Column13]],2)</f>
        <v>18658.810000000001</v>
      </c>
    </row>
    <row r="385" spans="1:14" ht="15.6" x14ac:dyDescent="0.3">
      <c r="A385" s="9" t="s">
        <v>395</v>
      </c>
      <c r="B385" s="5">
        <v>6083</v>
      </c>
      <c r="C385" s="6">
        <v>897</v>
      </c>
      <c r="D385" s="6">
        <v>8</v>
      </c>
      <c r="E385" s="6">
        <v>905</v>
      </c>
      <c r="F385" s="7">
        <v>40200</v>
      </c>
      <c r="G385" s="10">
        <f t="shared" si="5"/>
        <v>1.6926216013884549E-3</v>
      </c>
      <c r="H385" s="58"/>
      <c r="I385" s="58"/>
      <c r="J385" s="63">
        <f>Table2[[#This Row],[Column6]]+Table2[[#This Row],[Column8]]+Table2[[#This Row],[Column9]]</f>
        <v>40200</v>
      </c>
      <c r="K385" s="78">
        <f>Table2[[#This Row],[Column10]]/J$434</f>
        <v>1.69536093158818E-3</v>
      </c>
      <c r="L385" s="83">
        <f>F$443*Table2[[#This Row],[Column11]]</f>
        <v>454.967059601004</v>
      </c>
      <c r="M385" s="142">
        <f>ROUND(Table2[[#This Row],[Column12]]+Table2[[#This Row],[Column9]],2)</f>
        <v>454.97</v>
      </c>
      <c r="N385" s="121">
        <f>ROUND(Table2[[#This Row],[Column6]]+Table2[[#This Row],[Column8]]+Table2[[#This Row],[Column13]],2)</f>
        <v>40654.97</v>
      </c>
    </row>
    <row r="386" spans="1:14" ht="15.6" x14ac:dyDescent="0.3">
      <c r="A386" s="9" t="s">
        <v>396</v>
      </c>
      <c r="B386" s="5">
        <v>6118</v>
      </c>
      <c r="C386" s="6">
        <v>262</v>
      </c>
      <c r="D386" s="6">
        <v>27</v>
      </c>
      <c r="E386" s="6">
        <v>289</v>
      </c>
      <c r="F386" s="7">
        <v>16265</v>
      </c>
      <c r="G386" s="10">
        <f t="shared" si="5"/>
        <v>6.8483806832296567E-4</v>
      </c>
      <c r="H386" s="58"/>
      <c r="I386" s="58"/>
      <c r="J386" s="63">
        <f>Table2[[#This Row],[Column6]]+Table2[[#This Row],[Column8]]+Table2[[#This Row],[Column9]]</f>
        <v>16265</v>
      </c>
      <c r="K386" s="78">
        <f>Table2[[#This Row],[Column10]]/J$434</f>
        <v>6.8594640677317774E-4</v>
      </c>
      <c r="L386" s="83">
        <f>F$443*Table2[[#This Row],[Column11]]</f>
        <v>184.08057772164997</v>
      </c>
      <c r="M386" s="142">
        <f>ROUND(Table2[[#This Row],[Column12]]+Table2[[#This Row],[Column9]],2)</f>
        <v>184.08</v>
      </c>
      <c r="N386" s="121">
        <f>ROUND(Table2[[#This Row],[Column6]]+Table2[[#This Row],[Column8]]+Table2[[#This Row],[Column13]],2)</f>
        <v>16449.080000000002</v>
      </c>
    </row>
    <row r="387" spans="1:14" ht="15.6" x14ac:dyDescent="0.3">
      <c r="A387" s="9" t="s">
        <v>397</v>
      </c>
      <c r="B387" s="5">
        <v>6125</v>
      </c>
      <c r="C387" s="8">
        <v>1515</v>
      </c>
      <c r="D387" s="6">
        <v>263</v>
      </c>
      <c r="E387" s="8">
        <v>1778</v>
      </c>
      <c r="F387" s="7">
        <v>61375</v>
      </c>
      <c r="G387" s="10">
        <f t="shared" si="5"/>
        <v>2.5841952931645877E-3</v>
      </c>
      <c r="H387" s="58"/>
      <c r="I387" s="58"/>
      <c r="J387" s="63">
        <f>Table2[[#This Row],[Column6]]+Table2[[#This Row],[Column8]]+Table2[[#This Row],[Column9]]</f>
        <v>61375</v>
      </c>
      <c r="K387" s="78">
        <f>Table2[[#This Row],[Column10]]/J$434</f>
        <v>2.5883775416971279E-3</v>
      </c>
      <c r="L387" s="83">
        <f>F$443*Table2[[#This Row],[Column11]]</f>
        <v>694.61699708984122</v>
      </c>
      <c r="M387" s="142">
        <f>ROUND(Table2[[#This Row],[Column12]]+Table2[[#This Row],[Column9]],2)</f>
        <v>694.62</v>
      </c>
      <c r="N387" s="121">
        <f>ROUND(Table2[[#This Row],[Column6]]+Table2[[#This Row],[Column8]]+Table2[[#This Row],[Column13]],2)</f>
        <v>62069.62</v>
      </c>
    </row>
    <row r="388" spans="1:14" ht="15.6" x14ac:dyDescent="0.3">
      <c r="A388" s="9" t="s">
        <v>398</v>
      </c>
      <c r="B388" s="5">
        <v>6174</v>
      </c>
      <c r="C388" s="8">
        <v>3719</v>
      </c>
      <c r="D388" s="6">
        <v>629</v>
      </c>
      <c r="E388" s="8">
        <v>4348</v>
      </c>
      <c r="F388" s="7">
        <v>147065</v>
      </c>
      <c r="G388" s="10">
        <f t="shared" si="5"/>
        <v>6.1921740250794315E-3</v>
      </c>
      <c r="H388" s="58"/>
      <c r="I388" s="58"/>
      <c r="J388" s="63">
        <f>Table2[[#This Row],[Column6]]+Table2[[#This Row],[Column8]]+Table2[[#This Row],[Column9]]</f>
        <v>147065</v>
      </c>
      <c r="K388" s="78">
        <f>Table2[[#This Row],[Column10]]/J$434</f>
        <v>6.2021954080600915E-3</v>
      </c>
      <c r="L388" s="83">
        <f>F$443*Table2[[#This Row],[Column11]]</f>
        <v>1664.4211597070062</v>
      </c>
      <c r="M388" s="142">
        <f>ROUND(Table2[[#This Row],[Column12]]+Table2[[#This Row],[Column9]],2)</f>
        <v>1664.42</v>
      </c>
      <c r="N388" s="121">
        <f>ROUND(Table2[[#This Row],[Column6]]+Table2[[#This Row],[Column8]]+Table2[[#This Row],[Column13]],2)</f>
        <v>148729.42000000001</v>
      </c>
    </row>
    <row r="389" spans="1:14" ht="15.6" x14ac:dyDescent="0.3">
      <c r="A389" s="9" t="s">
        <v>399</v>
      </c>
      <c r="B389" s="5">
        <v>6181</v>
      </c>
      <c r="C389" s="8">
        <v>2640</v>
      </c>
      <c r="D389" s="6">
        <v>110</v>
      </c>
      <c r="E389" s="8">
        <v>2750</v>
      </c>
      <c r="F389" s="7">
        <v>62745</v>
      </c>
      <c r="G389" s="10">
        <f t="shared" si="5"/>
        <v>2.6418791636596667E-3</v>
      </c>
      <c r="H389" s="58"/>
      <c r="I389" s="58"/>
      <c r="J389" s="63">
        <f>Table2[[#This Row],[Column6]]+Table2[[#This Row],[Column8]]+Table2[[#This Row],[Column9]]</f>
        <v>62745</v>
      </c>
      <c r="K389" s="78">
        <f>Table2[[#This Row],[Column10]]/J$434</f>
        <v>2.6461547674751333E-3</v>
      </c>
      <c r="L389" s="83">
        <f>F$443*Table2[[#This Row],[Column11]]</f>
        <v>710.12209339962681</v>
      </c>
      <c r="M389" s="142">
        <f>ROUND(Table2[[#This Row],[Column12]]+Table2[[#This Row],[Column9]],2)</f>
        <v>710.12</v>
      </c>
      <c r="N389" s="121">
        <f>ROUND(Table2[[#This Row],[Column6]]+Table2[[#This Row],[Column8]]+Table2[[#This Row],[Column13]],2)</f>
        <v>63455.12</v>
      </c>
    </row>
    <row r="390" spans="1:14" ht="15.6" x14ac:dyDescent="0.3">
      <c r="A390" s="9" t="s">
        <v>400</v>
      </c>
      <c r="B390" s="5">
        <v>6195</v>
      </c>
      <c r="C390" s="8">
        <v>1606</v>
      </c>
      <c r="D390" s="6">
        <v>36</v>
      </c>
      <c r="E390" s="8">
        <v>1642</v>
      </c>
      <c r="F390" s="7">
        <v>79800</v>
      </c>
      <c r="G390" s="10">
        <f t="shared" si="5"/>
        <v>3.3599801938009629E-3</v>
      </c>
      <c r="H390" s="58"/>
      <c r="I390" s="58"/>
      <c r="J390" s="63">
        <f>Table2[[#This Row],[Column6]]+Table2[[#This Row],[Column8]]+Table2[[#This Row],[Column9]]</f>
        <v>79800</v>
      </c>
      <c r="K390" s="78">
        <f>Table2[[#This Row],[Column10]]/J$434</f>
        <v>3.3654179686750437E-3</v>
      </c>
      <c r="L390" s="83">
        <f>F$443*Table2[[#This Row],[Column11]]</f>
        <v>903.1435660736347</v>
      </c>
      <c r="M390" s="142">
        <f>ROUND(Table2[[#This Row],[Column12]]+Table2[[#This Row],[Column9]],2)</f>
        <v>903.14</v>
      </c>
      <c r="N390" s="121">
        <f>ROUND(Table2[[#This Row],[Column6]]+Table2[[#This Row],[Column8]]+Table2[[#This Row],[Column13]],2)</f>
        <v>80703.14</v>
      </c>
    </row>
    <row r="391" spans="1:14" ht="15.6" x14ac:dyDescent="0.3">
      <c r="A391" s="9" t="s">
        <v>401</v>
      </c>
      <c r="B391" s="5">
        <v>6216</v>
      </c>
      <c r="C391" s="6">
        <v>786</v>
      </c>
      <c r="D391" s="6">
        <v>135</v>
      </c>
      <c r="E391" s="6">
        <v>921</v>
      </c>
      <c r="F391" s="7">
        <v>54540</v>
      </c>
      <c r="G391" s="10">
        <f t="shared" si="5"/>
        <v>2.2964075159135904E-3</v>
      </c>
      <c r="H391" s="58"/>
      <c r="I391" s="58"/>
      <c r="J391" s="63">
        <f>Table2[[#This Row],[Column6]]+Table2[[#This Row],[Column8]]+Table2[[#This Row],[Column9]]</f>
        <v>54540</v>
      </c>
      <c r="K391" s="78">
        <f>Table2[[#This Row],[Column10]]/J$434</f>
        <v>2.3001240101696353E-3</v>
      </c>
      <c r="L391" s="83">
        <f>F$443*Table2[[#This Row],[Column11]]</f>
        <v>617.26127936912337</v>
      </c>
      <c r="M391" s="142">
        <f>ROUND(Table2[[#This Row],[Column12]]+Table2[[#This Row],[Column9]],2)</f>
        <v>617.26</v>
      </c>
      <c r="N391" s="121">
        <f>ROUND(Table2[[#This Row],[Column6]]+Table2[[#This Row],[Column8]]+Table2[[#This Row],[Column13]],2)</f>
        <v>55157.26</v>
      </c>
    </row>
    <row r="392" spans="1:14" ht="15.6" x14ac:dyDescent="0.3">
      <c r="A392" s="9" t="s">
        <v>402</v>
      </c>
      <c r="B392" s="5">
        <v>6223</v>
      </c>
      <c r="C392" s="8">
        <v>3952</v>
      </c>
      <c r="D392" s="6">
        <v>102</v>
      </c>
      <c r="E392" s="8">
        <v>4054</v>
      </c>
      <c r="F392" s="7">
        <v>174120</v>
      </c>
      <c r="G392" s="10">
        <f t="shared" ref="G392:G423" si="6">F392/F$434</f>
        <v>7.3313252048198456E-3</v>
      </c>
      <c r="H392" s="58"/>
      <c r="I392" s="58"/>
      <c r="J392" s="63">
        <f>Table2[[#This Row],[Column6]]+Table2[[#This Row],[Column8]]+Table2[[#This Row],[Column9]]</f>
        <v>174120</v>
      </c>
      <c r="K392" s="78">
        <f>Table2[[#This Row],[Column10]]/J$434</f>
        <v>7.3431901842819381E-3</v>
      </c>
      <c r="L392" s="83">
        <f>F$443*Table2[[#This Row],[Column11]]</f>
        <v>1970.6185178539008</v>
      </c>
      <c r="M392" s="142">
        <f>ROUND(Table2[[#This Row],[Column12]]+Table2[[#This Row],[Column9]],2)</f>
        <v>1970.62</v>
      </c>
      <c r="N392" s="121">
        <f>ROUND(Table2[[#This Row],[Column6]]+Table2[[#This Row],[Column8]]+Table2[[#This Row],[Column13]],2)</f>
        <v>176090.62</v>
      </c>
    </row>
    <row r="393" spans="1:14" ht="15.6" x14ac:dyDescent="0.3">
      <c r="A393" s="9" t="s">
        <v>403</v>
      </c>
      <c r="B393" s="5">
        <v>6230</v>
      </c>
      <c r="C393" s="6">
        <v>447</v>
      </c>
      <c r="D393" s="6"/>
      <c r="E393" s="6">
        <v>447</v>
      </c>
      <c r="F393" s="7">
        <v>64115</v>
      </c>
      <c r="G393" s="10">
        <f t="shared" si="6"/>
        <v>2.6995630341547462E-3</v>
      </c>
      <c r="H393" s="58"/>
      <c r="I393" s="58"/>
      <c r="J393" s="63">
        <f>Table2[[#This Row],[Column6]]+Table2[[#This Row],[Column8]]+Table2[[#This Row],[Column9]]</f>
        <v>64115</v>
      </c>
      <c r="K393" s="78">
        <f>Table2[[#This Row],[Column10]]/J$434</f>
        <v>2.7039319932531383E-3</v>
      </c>
      <c r="L393" s="83">
        <f>F$443*Table2[[#This Row],[Column11]]</f>
        <v>725.62718970941216</v>
      </c>
      <c r="M393" s="142">
        <f>ROUND(Table2[[#This Row],[Column12]]+Table2[[#This Row],[Column9]],2)</f>
        <v>725.63</v>
      </c>
      <c r="N393" s="121">
        <f>ROUND(Table2[[#This Row],[Column6]]+Table2[[#This Row],[Column8]]+Table2[[#This Row],[Column13]],2)</f>
        <v>64840.63</v>
      </c>
    </row>
    <row r="394" spans="1:14" ht="15.6" x14ac:dyDescent="0.3">
      <c r="A394" s="9" t="s">
        <v>404</v>
      </c>
      <c r="B394" s="5">
        <v>6237</v>
      </c>
      <c r="C394" s="8">
        <v>1206</v>
      </c>
      <c r="D394" s="6">
        <v>1</v>
      </c>
      <c r="E394" s="8">
        <v>1207</v>
      </c>
      <c r="F394" s="7">
        <v>70890</v>
      </c>
      <c r="G394" s="10">
        <f t="shared" si="6"/>
        <v>2.9848245105081484E-3</v>
      </c>
      <c r="H394" s="58"/>
      <c r="I394" s="58"/>
      <c r="J394" s="63">
        <f>Table2[[#This Row],[Column6]]+Table2[[#This Row],[Column8]]+Table2[[#This Row],[Column9]]</f>
        <v>70890</v>
      </c>
      <c r="K394" s="78">
        <f>Table2[[#This Row],[Column10]]/J$434</f>
        <v>2.9896551353304993E-3</v>
      </c>
      <c r="L394" s="83">
        <f>F$443*Table2[[#This Row],[Column11]]</f>
        <v>802.30385211729276</v>
      </c>
      <c r="M394" s="142">
        <f>ROUND(Table2[[#This Row],[Column12]]+Table2[[#This Row],[Column9]],2)</f>
        <v>802.3</v>
      </c>
      <c r="N394" s="121">
        <f>ROUND(Table2[[#This Row],[Column6]]+Table2[[#This Row],[Column8]]+Table2[[#This Row],[Column13]],2)</f>
        <v>71692.3</v>
      </c>
    </row>
    <row r="395" spans="1:14" ht="15.6" x14ac:dyDescent="0.3">
      <c r="A395" s="9" t="s">
        <v>405</v>
      </c>
      <c r="B395" s="5">
        <v>6251</v>
      </c>
      <c r="C395" s="6">
        <v>210</v>
      </c>
      <c r="D395" s="6"/>
      <c r="E395" s="6">
        <v>210</v>
      </c>
      <c r="F395" s="7">
        <v>17000</v>
      </c>
      <c r="G395" s="10">
        <f t="shared" si="6"/>
        <v>7.1578525431850086E-4</v>
      </c>
      <c r="H395" s="58"/>
      <c r="I395" s="58"/>
      <c r="J395" s="63">
        <f>Table2[[#This Row],[Column6]]+Table2[[#This Row],[Column8]]+Table2[[#This Row],[Column9]]</f>
        <v>17000</v>
      </c>
      <c r="K395" s="78">
        <f>Table2[[#This Row],[Column10]]/J$434</f>
        <v>7.1694367753729E-4</v>
      </c>
      <c r="L395" s="83">
        <f>F$443*Table2[[#This Row],[Column11]]</f>
        <v>192.39900530390713</v>
      </c>
      <c r="M395" s="142">
        <f>ROUND(Table2[[#This Row],[Column12]]+Table2[[#This Row],[Column9]],2)</f>
        <v>192.4</v>
      </c>
      <c r="N395" s="121">
        <f>ROUND(Table2[[#This Row],[Column6]]+Table2[[#This Row],[Column8]]+Table2[[#This Row],[Column13]],2)</f>
        <v>17192.400000000001</v>
      </c>
    </row>
    <row r="396" spans="1:14" ht="15.6" x14ac:dyDescent="0.3">
      <c r="A396" s="9" t="s">
        <v>406</v>
      </c>
      <c r="B396" s="5">
        <v>6293</v>
      </c>
      <c r="C396" s="6">
        <v>482</v>
      </c>
      <c r="D396" s="6"/>
      <c r="E396" s="6">
        <v>482</v>
      </c>
      <c r="F396" s="7">
        <v>69855</v>
      </c>
      <c r="G396" s="10">
        <f t="shared" si="6"/>
        <v>2.9412458200246397E-3</v>
      </c>
      <c r="H396" s="58"/>
      <c r="I396" s="58"/>
      <c r="J396" s="63">
        <f>Table2[[#This Row],[Column6]]+Table2[[#This Row],[Column8]]+Table2[[#This Row],[Column9]]</f>
        <v>69855</v>
      </c>
      <c r="K396" s="78">
        <f>Table2[[#This Row],[Column10]]/J$434</f>
        <v>2.9460059173157293E-3</v>
      </c>
      <c r="L396" s="83">
        <f>F$443*Table2[[#This Row],[Column11]]</f>
        <v>790.5901479708491</v>
      </c>
      <c r="M396" s="142">
        <f>ROUND(Table2[[#This Row],[Column12]]+Table2[[#This Row],[Column9]],2)</f>
        <v>790.59</v>
      </c>
      <c r="N396" s="121">
        <f>ROUND(Table2[[#This Row],[Column6]]+Table2[[#This Row],[Column8]]+Table2[[#This Row],[Column13]],2)</f>
        <v>70645.59</v>
      </c>
    </row>
    <row r="397" spans="1:14" ht="15.6" x14ac:dyDescent="0.3">
      <c r="A397" s="9" t="s">
        <v>407</v>
      </c>
      <c r="B397" s="5">
        <v>6300</v>
      </c>
      <c r="C397" s="6">
        <v>964</v>
      </c>
      <c r="D397" s="6">
        <v>30</v>
      </c>
      <c r="E397" s="6">
        <v>994</v>
      </c>
      <c r="F397" s="7">
        <v>24850</v>
      </c>
      <c r="G397" s="10">
        <f t="shared" si="6"/>
        <v>1.0463096217538086E-3</v>
      </c>
      <c r="H397" s="58"/>
      <c r="I397" s="58"/>
      <c r="J397" s="63">
        <f>Table2[[#This Row],[Column6]]+Table2[[#This Row],[Column8]]+Table2[[#This Row],[Column9]]</f>
        <v>24850</v>
      </c>
      <c r="K397" s="78">
        <f>Table2[[#This Row],[Column10]]/J$434</f>
        <v>1.0480029639295093E-3</v>
      </c>
      <c r="L397" s="83">
        <f>F$443*Table2[[#This Row],[Column11]]</f>
        <v>281.2420754001231</v>
      </c>
      <c r="M397" s="142">
        <f>ROUND(Table2[[#This Row],[Column12]]+Table2[[#This Row],[Column9]],2)</f>
        <v>281.24</v>
      </c>
      <c r="N397" s="121">
        <f>ROUND(Table2[[#This Row],[Column6]]+Table2[[#This Row],[Column8]]+Table2[[#This Row],[Column13]],2)</f>
        <v>25131.24</v>
      </c>
    </row>
    <row r="398" spans="1:14" ht="15.6" x14ac:dyDescent="0.3">
      <c r="A398" s="9" t="s">
        <v>408</v>
      </c>
      <c r="B398" s="5">
        <v>6307</v>
      </c>
      <c r="C398" s="8">
        <v>2671</v>
      </c>
      <c r="D398" s="6">
        <v>288</v>
      </c>
      <c r="E398" s="8">
        <v>2959</v>
      </c>
      <c r="F398" s="7">
        <v>127990</v>
      </c>
      <c r="G398" s="10">
        <f t="shared" si="6"/>
        <v>5.3890208647191136E-3</v>
      </c>
      <c r="H398" s="58"/>
      <c r="I398" s="58"/>
      <c r="J398" s="63">
        <f>Table2[[#This Row],[Column6]]+Table2[[#This Row],[Column8]]+Table2[[#This Row],[Column9]]</f>
        <v>127990</v>
      </c>
      <c r="K398" s="78">
        <f>Table2[[#This Row],[Column10]]/J$434</f>
        <v>5.3977424287057502E-3</v>
      </c>
      <c r="L398" s="83">
        <f>F$443*Table2[[#This Row],[Column11]]</f>
        <v>1448.5381581674751</v>
      </c>
      <c r="M398" s="142">
        <f>ROUND(Table2[[#This Row],[Column12]]+Table2[[#This Row],[Column9]],2)</f>
        <v>1448.54</v>
      </c>
      <c r="N398" s="121">
        <f>ROUND(Table2[[#This Row],[Column6]]+Table2[[#This Row],[Column8]]+Table2[[#This Row],[Column13]],2)</f>
        <v>129438.54</v>
      </c>
    </row>
    <row r="399" spans="1:14" ht="15.6" x14ac:dyDescent="0.3">
      <c r="A399" s="9" t="s">
        <v>409</v>
      </c>
      <c r="B399" s="5">
        <v>6328</v>
      </c>
      <c r="C399" s="8">
        <v>2195</v>
      </c>
      <c r="D399" s="6">
        <v>206</v>
      </c>
      <c r="E399" s="8">
        <v>2401</v>
      </c>
      <c r="F399" s="7">
        <v>95210</v>
      </c>
      <c r="G399" s="10">
        <f t="shared" si="6"/>
        <v>4.0088184743332037E-3</v>
      </c>
      <c r="H399" s="58"/>
      <c r="I399" s="58"/>
      <c r="J399" s="63">
        <f>Table2[[#This Row],[Column6]]+Table2[[#This Row],[Column8]]+Table2[[#This Row],[Column9]]</f>
        <v>95210</v>
      </c>
      <c r="K399" s="78">
        <f>Table2[[#This Row],[Column10]]/J$434</f>
        <v>4.0153063257838458E-3</v>
      </c>
      <c r="L399" s="83">
        <f>F$443*Table2[[#This Row],[Column11]]</f>
        <v>1077.5476055873528</v>
      </c>
      <c r="M399" s="142">
        <f>ROUND(Table2[[#This Row],[Column12]]+Table2[[#This Row],[Column9]],2)</f>
        <v>1077.55</v>
      </c>
      <c r="N399" s="121">
        <f>ROUND(Table2[[#This Row],[Column6]]+Table2[[#This Row],[Column8]]+Table2[[#This Row],[Column13]],2)</f>
        <v>96287.55</v>
      </c>
    </row>
    <row r="400" spans="1:14" ht="15.6" x14ac:dyDescent="0.3">
      <c r="A400" s="9" t="s">
        <v>410</v>
      </c>
      <c r="B400" s="5">
        <v>6370</v>
      </c>
      <c r="C400" s="6">
        <v>980</v>
      </c>
      <c r="D400" s="6">
        <v>63</v>
      </c>
      <c r="E400" s="8">
        <v>1043</v>
      </c>
      <c r="F400" s="7">
        <v>61235</v>
      </c>
      <c r="G400" s="10">
        <f t="shared" si="6"/>
        <v>2.5783005910702001E-3</v>
      </c>
      <c r="H400" s="58"/>
      <c r="I400" s="58"/>
      <c r="J400" s="63">
        <f>Table2[[#This Row],[Column6]]+Table2[[#This Row],[Column8]]+Table2[[#This Row],[Column9]]</f>
        <v>61235</v>
      </c>
      <c r="K400" s="78">
        <f>Table2[[#This Row],[Column10]]/J$434</f>
        <v>2.5824732996468209E-3</v>
      </c>
      <c r="L400" s="83">
        <f>F$443*Table2[[#This Row],[Column11]]</f>
        <v>693.0325346932209</v>
      </c>
      <c r="M400" s="142">
        <f>ROUND(Table2[[#This Row],[Column12]]+Table2[[#This Row],[Column9]],2)</f>
        <v>693.03</v>
      </c>
      <c r="N400" s="121">
        <f>ROUND(Table2[[#This Row],[Column6]]+Table2[[#This Row],[Column8]]+Table2[[#This Row],[Column13]],2)</f>
        <v>61928.03</v>
      </c>
    </row>
    <row r="401" spans="1:14" ht="15.6" x14ac:dyDescent="0.3">
      <c r="A401" s="9" t="s">
        <v>411</v>
      </c>
      <c r="B401" s="5">
        <v>6321</v>
      </c>
      <c r="C401" s="6">
        <v>626</v>
      </c>
      <c r="D401" s="6">
        <v>28</v>
      </c>
      <c r="E401" s="6">
        <v>654</v>
      </c>
      <c r="F401" s="7">
        <v>66010</v>
      </c>
      <c r="G401" s="10">
        <f t="shared" si="6"/>
        <v>2.7793520375037789E-3</v>
      </c>
      <c r="H401" s="58"/>
      <c r="I401" s="58"/>
      <c r="J401" s="63">
        <f>Table2[[#This Row],[Column6]]+Table2[[#This Row],[Column8]]+Table2[[#This Row],[Column9]]</f>
        <v>66010</v>
      </c>
      <c r="K401" s="78">
        <f>Table2[[#This Row],[Column10]]/J$434</f>
        <v>2.7838501267197949E-3</v>
      </c>
      <c r="L401" s="83">
        <f>F$443*Table2[[#This Row],[Column11]]</f>
        <v>747.07402000652417</v>
      </c>
      <c r="M401" s="142">
        <f>ROUND(Table2[[#This Row],[Column12]]+Table2[[#This Row],[Column9]],2)</f>
        <v>747.07</v>
      </c>
      <c r="N401" s="121">
        <f>ROUND(Table2[[#This Row],[Column6]]+Table2[[#This Row],[Column8]]+Table2[[#This Row],[Column13]],2)</f>
        <v>66757.070000000007</v>
      </c>
    </row>
    <row r="402" spans="1:14" ht="15.6" x14ac:dyDescent="0.3">
      <c r="A402" s="9" t="s">
        <v>412</v>
      </c>
      <c r="B402" s="5">
        <v>6335</v>
      </c>
      <c r="C402" s="6">
        <v>668</v>
      </c>
      <c r="D402" s="6"/>
      <c r="E402" s="6">
        <v>668</v>
      </c>
      <c r="F402" s="7">
        <v>86880</v>
      </c>
      <c r="G402" s="10">
        <f t="shared" si="6"/>
        <v>3.6580836997171383E-3</v>
      </c>
      <c r="H402" s="58"/>
      <c r="I402" s="58"/>
      <c r="J402" s="63">
        <f>Table2[[#This Row],[Column6]]+Table2[[#This Row],[Column8]]+Table2[[#This Row],[Column9]]</f>
        <v>86880</v>
      </c>
      <c r="K402" s="78">
        <f>Table2[[#This Row],[Column10]]/J$434</f>
        <v>3.6640039237905739E-3</v>
      </c>
      <c r="L402" s="83">
        <f>F$443*Table2[[#This Row],[Column11]]</f>
        <v>983.27209298843843</v>
      </c>
      <c r="M402" s="142">
        <f>ROUND(Table2[[#This Row],[Column12]]+Table2[[#This Row],[Column9]],2)</f>
        <v>983.27</v>
      </c>
      <c r="N402" s="121">
        <f>ROUND(Table2[[#This Row],[Column6]]+Table2[[#This Row],[Column8]]+Table2[[#This Row],[Column13]],2)</f>
        <v>87863.27</v>
      </c>
    </row>
    <row r="403" spans="1:14" ht="15.6" x14ac:dyDescent="0.3">
      <c r="A403" s="9" t="s">
        <v>413</v>
      </c>
      <c r="B403" s="5">
        <v>6354</v>
      </c>
      <c r="C403" s="6">
        <v>377</v>
      </c>
      <c r="D403" s="6"/>
      <c r="E403" s="6">
        <v>377</v>
      </c>
      <c r="F403" s="7">
        <v>19820</v>
      </c>
      <c r="G403" s="10">
        <f t="shared" si="6"/>
        <v>8.3452139650545213E-4</v>
      </c>
      <c r="H403" s="58"/>
      <c r="I403" s="58"/>
      <c r="J403" s="63">
        <f>Table2[[#This Row],[Column6]]+Table2[[#This Row],[Column8]]+Table2[[#This Row],[Column9]]</f>
        <v>19820</v>
      </c>
      <c r="K403" s="78">
        <f>Table2[[#This Row],[Column10]]/J$434</f>
        <v>8.3587198169347583E-4</v>
      </c>
      <c r="L403" s="83">
        <f>F$443*Table2[[#This Row],[Column11]]</f>
        <v>224.31460500726118</v>
      </c>
      <c r="M403" s="142">
        <f>ROUND(Table2[[#This Row],[Column12]]+Table2[[#This Row],[Column9]],2)</f>
        <v>224.31</v>
      </c>
      <c r="N403" s="121">
        <f>ROUND(Table2[[#This Row],[Column6]]+Table2[[#This Row],[Column8]]+Table2[[#This Row],[Column13]],2)</f>
        <v>20044.310000000001</v>
      </c>
    </row>
    <row r="404" spans="1:14" ht="15.6" x14ac:dyDescent="0.3">
      <c r="A404" s="9" t="s">
        <v>414</v>
      </c>
      <c r="B404" s="5">
        <v>6384</v>
      </c>
      <c r="C404" s="6">
        <v>460</v>
      </c>
      <c r="D404" s="6">
        <v>66</v>
      </c>
      <c r="E404" s="6">
        <v>526</v>
      </c>
      <c r="F404" s="7">
        <v>37075</v>
      </c>
      <c r="G404" s="10">
        <f t="shared" si="6"/>
        <v>1.5610434296387306E-3</v>
      </c>
      <c r="H404" s="58"/>
      <c r="I404" s="58"/>
      <c r="J404" s="63">
        <f>Table2[[#This Row],[Column6]]+Table2[[#This Row],[Column8]]+Table2[[#This Row],[Column9]]</f>
        <v>37075</v>
      </c>
      <c r="K404" s="78">
        <f>Table2[[#This Row],[Column10]]/J$434</f>
        <v>1.5635698143938253E-3</v>
      </c>
      <c r="L404" s="83">
        <f>F$443*Table2[[#This Row],[Column11]]</f>
        <v>419.59959539072696</v>
      </c>
      <c r="M404" s="142">
        <f>ROUND(Table2[[#This Row],[Column12]]+Table2[[#This Row],[Column9]],2)</f>
        <v>419.6</v>
      </c>
      <c r="N404" s="121">
        <f>ROUND(Table2[[#This Row],[Column6]]+Table2[[#This Row],[Column8]]+Table2[[#This Row],[Column13]],2)</f>
        <v>37494.6</v>
      </c>
    </row>
    <row r="405" spans="1:14" ht="15.6" x14ac:dyDescent="0.3">
      <c r="A405" s="9" t="s">
        <v>415</v>
      </c>
      <c r="B405" s="5">
        <v>6412</v>
      </c>
      <c r="C405" s="6">
        <v>509</v>
      </c>
      <c r="D405" s="6"/>
      <c r="E405" s="6">
        <v>509</v>
      </c>
      <c r="F405" s="7">
        <v>14960</v>
      </c>
      <c r="G405" s="10">
        <f t="shared" si="6"/>
        <v>6.298910238002808E-4</v>
      </c>
      <c r="H405" s="58"/>
      <c r="I405" s="58"/>
      <c r="J405" s="63">
        <f>Table2[[#This Row],[Column6]]+Table2[[#This Row],[Column8]]+Table2[[#This Row],[Column9]]</f>
        <v>14960</v>
      </c>
      <c r="K405" s="78">
        <f>Table2[[#This Row],[Column10]]/J$434</f>
        <v>6.3091043623281521E-4</v>
      </c>
      <c r="L405" s="83">
        <f>F$443*Table2[[#This Row],[Column11]]</f>
        <v>169.31112466743829</v>
      </c>
      <c r="M405" s="142">
        <f>ROUND(Table2[[#This Row],[Column12]]+Table2[[#This Row],[Column9]],2)</f>
        <v>169.31</v>
      </c>
      <c r="N405" s="121">
        <f>ROUND(Table2[[#This Row],[Column6]]+Table2[[#This Row],[Column8]]+Table2[[#This Row],[Column13]],2)</f>
        <v>15129.31</v>
      </c>
    </row>
    <row r="406" spans="1:14" ht="15.6" x14ac:dyDescent="0.3">
      <c r="A406" s="9" t="s">
        <v>416</v>
      </c>
      <c r="B406" s="5">
        <v>6440</v>
      </c>
      <c r="C406" s="6">
        <v>113</v>
      </c>
      <c r="D406" s="6"/>
      <c r="E406" s="6">
        <v>113</v>
      </c>
      <c r="F406" s="7">
        <v>6850</v>
      </c>
      <c r="G406" s="10">
        <f t="shared" si="6"/>
        <v>2.8841935247539592E-4</v>
      </c>
      <c r="H406" s="58"/>
      <c r="I406" s="58"/>
      <c r="J406" s="63">
        <f>Table2[[#This Row],[Column6]]+Table2[[#This Row],[Column8]]+Table2[[#This Row],[Column9]]</f>
        <v>6850</v>
      </c>
      <c r="K406" s="78">
        <f>Table2[[#This Row],[Column10]]/J$434</f>
        <v>2.8888612889002569E-4</v>
      </c>
      <c r="L406" s="83">
        <f>F$443*Table2[[#This Row],[Column11]]</f>
        <v>77.525481548927289</v>
      </c>
      <c r="M406" s="142">
        <f>ROUND(Table2[[#This Row],[Column12]]+Table2[[#This Row],[Column9]],2)</f>
        <v>77.53</v>
      </c>
      <c r="N406" s="121">
        <f>ROUND(Table2[[#This Row],[Column6]]+Table2[[#This Row],[Column8]]+Table2[[#This Row],[Column13]],2)</f>
        <v>6927.53</v>
      </c>
    </row>
    <row r="407" spans="1:14" ht="15.6" x14ac:dyDescent="0.3">
      <c r="A407" s="9" t="s">
        <v>417</v>
      </c>
      <c r="B407" s="5">
        <v>6419</v>
      </c>
      <c r="C407" s="6"/>
      <c r="D407" s="6">
        <v>9</v>
      </c>
      <c r="E407" s="6">
        <v>9</v>
      </c>
      <c r="F407" s="7">
        <v>315</v>
      </c>
      <c r="G407" s="10">
        <f t="shared" si="6"/>
        <v>1.3263079712372221E-5</v>
      </c>
      <c r="H407" s="58"/>
      <c r="I407" s="58"/>
      <c r="J407" s="63">
        <f>Table2[[#This Row],[Column6]]+Table2[[#This Row],[Column8]]+Table2[[#This Row],[Column9]]</f>
        <v>315</v>
      </c>
      <c r="K407" s="78">
        <f>Table2[[#This Row],[Column10]]/J$434</f>
        <v>1.3284544613190962E-5</v>
      </c>
      <c r="L407" s="83">
        <f>F$443*Table2[[#This Row],[Column11]]</f>
        <v>3.5650403923959266</v>
      </c>
      <c r="M407" s="142">
        <f>ROUND(Table2[[#This Row],[Column12]]+Table2[[#This Row],[Column9]],2)</f>
        <v>3.57</v>
      </c>
      <c r="N407" s="121">
        <f>ROUND(Table2[[#This Row],[Column6]]+Table2[[#This Row],[Column8]]+Table2[[#This Row],[Column13]],2)</f>
        <v>318.57</v>
      </c>
    </row>
    <row r="408" spans="1:14" ht="15.6" x14ac:dyDescent="0.3">
      <c r="A408" s="9" t="s">
        <v>418</v>
      </c>
      <c r="B408" s="5">
        <v>6426</v>
      </c>
      <c r="C408" s="6">
        <v>550</v>
      </c>
      <c r="D408" s="6">
        <v>20</v>
      </c>
      <c r="E408" s="6">
        <v>570</v>
      </c>
      <c r="F408" s="7">
        <v>49370</v>
      </c>
      <c r="G408" s="10">
        <f t="shared" si="6"/>
        <v>2.0787245885708463E-3</v>
      </c>
      <c r="H408" s="58"/>
      <c r="I408" s="58"/>
      <c r="J408" s="63">
        <f>Table2[[#This Row],[Column6]]+Table2[[#This Row],[Column8]]+Table2[[#This Row],[Column9]]</f>
        <v>49370</v>
      </c>
      <c r="K408" s="78">
        <f>Table2[[#This Row],[Column10]]/J$434</f>
        <v>2.0820887858832948E-3</v>
      </c>
      <c r="L408" s="83">
        <f>F$443*Table2[[#This Row],[Column11]]</f>
        <v>558.74934657964104</v>
      </c>
      <c r="M408" s="142">
        <f>ROUND(Table2[[#This Row],[Column12]]+Table2[[#This Row],[Column9]],2)</f>
        <v>558.75</v>
      </c>
      <c r="N408" s="121">
        <f>ROUND(Table2[[#This Row],[Column6]]+Table2[[#This Row],[Column8]]+Table2[[#This Row],[Column13]],2)</f>
        <v>49928.75</v>
      </c>
    </row>
    <row r="409" spans="1:14" ht="15.6" x14ac:dyDescent="0.3">
      <c r="A409" s="9" t="s">
        <v>419</v>
      </c>
      <c r="B409" s="5">
        <v>6461</v>
      </c>
      <c r="C409" s="8">
        <v>1083</v>
      </c>
      <c r="D409" s="6"/>
      <c r="E409" s="8">
        <v>1083</v>
      </c>
      <c r="F409" s="7">
        <v>48935</v>
      </c>
      <c r="G409" s="10">
        <f t="shared" si="6"/>
        <v>2.0604089070632848E-3</v>
      </c>
      <c r="H409" s="58"/>
      <c r="I409" s="58"/>
      <c r="J409" s="63">
        <f>Table2[[#This Row],[Column6]]+Table2[[#This Row],[Column8]]+Table2[[#This Row],[Column9]]</f>
        <v>48935</v>
      </c>
      <c r="K409" s="78">
        <f>Table2[[#This Row],[Column10]]/J$434</f>
        <v>2.0637434623698406E-3</v>
      </c>
      <c r="L409" s="83">
        <f>F$443*Table2[[#This Row],[Column11]]</f>
        <v>553.82619556157044</v>
      </c>
      <c r="M409" s="142">
        <f>ROUND(Table2[[#This Row],[Column12]]+Table2[[#This Row],[Column9]],2)</f>
        <v>553.83000000000004</v>
      </c>
      <c r="N409" s="121">
        <f>ROUND(Table2[[#This Row],[Column6]]+Table2[[#This Row],[Column8]]+Table2[[#This Row],[Column13]],2)</f>
        <v>49488.83</v>
      </c>
    </row>
    <row r="410" spans="1:14" ht="15.6" x14ac:dyDescent="0.3">
      <c r="A410" s="9" t="s">
        <v>420</v>
      </c>
      <c r="B410" s="5">
        <v>6470</v>
      </c>
      <c r="C410" s="6">
        <v>774</v>
      </c>
      <c r="D410" s="6">
        <v>73</v>
      </c>
      <c r="E410" s="6">
        <v>847</v>
      </c>
      <c r="F410" s="7">
        <v>19745</v>
      </c>
      <c r="G410" s="10">
        <f t="shared" si="6"/>
        <v>8.3136352038345877E-4</v>
      </c>
      <c r="H410" s="58"/>
      <c r="I410" s="58"/>
      <c r="J410" s="63">
        <f>Table2[[#This Row],[Column6]]+Table2[[#This Row],[Column8]]+Table2[[#This Row],[Column9]]</f>
        <v>19745</v>
      </c>
      <c r="K410" s="78">
        <f>Table2[[#This Row],[Column10]]/J$434</f>
        <v>8.3270899488081123E-4</v>
      </c>
      <c r="L410" s="83">
        <f>F$443*Table2[[#This Row],[Column11]]</f>
        <v>223.4657858662145</v>
      </c>
      <c r="M410" s="142">
        <f>ROUND(Table2[[#This Row],[Column12]]+Table2[[#This Row],[Column9]],2)</f>
        <v>223.47</v>
      </c>
      <c r="N410" s="121">
        <f>ROUND(Table2[[#This Row],[Column6]]+Table2[[#This Row],[Column8]]+Table2[[#This Row],[Column13]],2)</f>
        <v>19968.47</v>
      </c>
    </row>
    <row r="411" spans="1:14" ht="15.6" x14ac:dyDescent="0.3">
      <c r="A411" s="9" t="s">
        <v>421</v>
      </c>
      <c r="B411" s="5">
        <v>6475</v>
      </c>
      <c r="C411" s="6">
        <v>418</v>
      </c>
      <c r="D411" s="6"/>
      <c r="E411" s="6">
        <v>418</v>
      </c>
      <c r="F411" s="7">
        <v>42430</v>
      </c>
      <c r="G411" s="10">
        <f t="shared" si="6"/>
        <v>1.7865157847490583E-3</v>
      </c>
      <c r="H411" s="58"/>
      <c r="I411" s="58"/>
      <c r="J411" s="63">
        <f>Table2[[#This Row],[Column6]]+Table2[[#This Row],[Column8]]+Table2[[#This Row],[Column9]]</f>
        <v>42430</v>
      </c>
      <c r="K411" s="78">
        <f>Table2[[#This Row],[Column10]]/J$434</f>
        <v>1.7894070728180715E-3</v>
      </c>
      <c r="L411" s="83">
        <f>F$443*Table2[[#This Row],[Column11]]</f>
        <v>480.20528206145764</v>
      </c>
      <c r="M411" s="142">
        <f>ROUND(Table2[[#This Row],[Column12]]+Table2[[#This Row],[Column9]],2)</f>
        <v>480.21</v>
      </c>
      <c r="N411" s="121">
        <f>ROUND(Table2[[#This Row],[Column6]]+Table2[[#This Row],[Column8]]+Table2[[#This Row],[Column13]],2)</f>
        <v>42910.21</v>
      </c>
    </row>
    <row r="412" spans="1:14" ht="15.6" x14ac:dyDescent="0.3">
      <c r="A412" s="9" t="s">
        <v>422</v>
      </c>
      <c r="B412" s="5">
        <v>6482</v>
      </c>
      <c r="C412" s="6">
        <v>352</v>
      </c>
      <c r="D412" s="6"/>
      <c r="E412" s="6">
        <v>352</v>
      </c>
      <c r="F412" s="7">
        <v>8020</v>
      </c>
      <c r="G412" s="10">
        <f t="shared" si="6"/>
        <v>3.3768221997849273E-4</v>
      </c>
      <c r="H412" s="58"/>
      <c r="I412" s="58"/>
      <c r="J412" s="63">
        <f>Table2[[#This Row],[Column6]]+Table2[[#This Row],[Column8]]+Table2[[#This Row],[Column9]]</f>
        <v>8020</v>
      </c>
      <c r="K412" s="78">
        <f>Table2[[#This Row],[Column10]]/J$434</f>
        <v>3.3822872316759209E-4</v>
      </c>
      <c r="L412" s="83">
        <f>F$443*Table2[[#This Row],[Column11]]</f>
        <v>90.767060149255016</v>
      </c>
      <c r="M412" s="142">
        <f>ROUND(Table2[[#This Row],[Column12]]+Table2[[#This Row],[Column9]],2)</f>
        <v>90.77</v>
      </c>
      <c r="N412" s="121">
        <f>ROUND(Table2[[#This Row],[Column6]]+Table2[[#This Row],[Column8]]+Table2[[#This Row],[Column13]],2)</f>
        <v>8110.77</v>
      </c>
    </row>
    <row r="413" spans="1:14" ht="15.6" x14ac:dyDescent="0.3">
      <c r="A413" s="9" t="s">
        <v>423</v>
      </c>
      <c r="B413" s="5">
        <v>6545</v>
      </c>
      <c r="C413" s="6">
        <v>826</v>
      </c>
      <c r="D413" s="6"/>
      <c r="E413" s="6">
        <v>826</v>
      </c>
      <c r="F413" s="7">
        <v>33250</v>
      </c>
      <c r="G413" s="10">
        <f t="shared" si="6"/>
        <v>1.3999917474170679E-3</v>
      </c>
      <c r="H413" s="58"/>
      <c r="I413" s="58"/>
      <c r="J413" s="63">
        <f>Table2[[#This Row],[Column6]]+Table2[[#This Row],[Column8]]+Table2[[#This Row],[Column9]]</f>
        <v>33250</v>
      </c>
      <c r="K413" s="78">
        <f>Table2[[#This Row],[Column10]]/J$434</f>
        <v>1.402257486947935E-3</v>
      </c>
      <c r="L413" s="83">
        <f>F$443*Table2[[#This Row],[Column11]]</f>
        <v>376.30981919734785</v>
      </c>
      <c r="M413" s="142">
        <f>ROUND(Table2[[#This Row],[Column12]]+Table2[[#This Row],[Column9]],2)</f>
        <v>376.31</v>
      </c>
      <c r="N413" s="121">
        <f>ROUND(Table2[[#This Row],[Column6]]+Table2[[#This Row],[Column8]]+Table2[[#This Row],[Column13]],2)</f>
        <v>33626.31</v>
      </c>
    </row>
    <row r="414" spans="1:14" ht="15.6" x14ac:dyDescent="0.3">
      <c r="A414" s="9" t="s">
        <v>424</v>
      </c>
      <c r="B414" s="5">
        <v>6608</v>
      </c>
      <c r="C414" s="6">
        <v>968</v>
      </c>
      <c r="D414" s="6">
        <v>16</v>
      </c>
      <c r="E414" s="6">
        <v>984</v>
      </c>
      <c r="F414" s="7">
        <v>60005</v>
      </c>
      <c r="G414" s="10">
        <f t="shared" si="6"/>
        <v>2.5265114226695083E-3</v>
      </c>
      <c r="H414" s="58"/>
      <c r="I414" s="58"/>
      <c r="J414" s="63">
        <f>Table2[[#This Row],[Column6]]+Table2[[#This Row],[Column8]]+Table2[[#This Row],[Column9]]</f>
        <v>60005</v>
      </c>
      <c r="K414" s="78">
        <f>Table2[[#This Row],[Column10]]/J$434</f>
        <v>2.5306003159191229E-3</v>
      </c>
      <c r="L414" s="83">
        <f>F$443*Table2[[#This Row],[Column11]]</f>
        <v>679.11190078005586</v>
      </c>
      <c r="M414" s="142">
        <f>ROUND(Table2[[#This Row],[Column12]]+Table2[[#This Row],[Column9]],2)</f>
        <v>679.11</v>
      </c>
      <c r="N414" s="121">
        <f>ROUND(Table2[[#This Row],[Column6]]+Table2[[#This Row],[Column8]]+Table2[[#This Row],[Column13]],2)</f>
        <v>60684.11</v>
      </c>
    </row>
    <row r="415" spans="1:14" ht="15.6" x14ac:dyDescent="0.3">
      <c r="A415" s="9" t="s">
        <v>425</v>
      </c>
      <c r="B415" s="5">
        <v>6615</v>
      </c>
      <c r="C415" s="6">
        <v>255</v>
      </c>
      <c r="D415" s="6"/>
      <c r="E415" s="6">
        <v>255</v>
      </c>
      <c r="F415" s="7">
        <v>27925</v>
      </c>
      <c r="G415" s="10">
        <f t="shared" si="6"/>
        <v>1.1757825427555373E-3</v>
      </c>
      <c r="H415" s="58"/>
      <c r="I415" s="58"/>
      <c r="J415" s="63">
        <f>Table2[[#This Row],[Column6]]+Table2[[#This Row],[Column8]]+Table2[[#This Row],[Column9]]</f>
        <v>27925</v>
      </c>
      <c r="K415" s="78">
        <f>Table2[[#This Row],[Column10]]/J$434</f>
        <v>1.1776854232487543E-3</v>
      </c>
      <c r="L415" s="83">
        <f>F$443*Table2[[#This Row],[Column11]]</f>
        <v>316.04366018303574</v>
      </c>
      <c r="M415" s="142">
        <f>ROUND(Table2[[#This Row],[Column12]]+Table2[[#This Row],[Column9]],2)</f>
        <v>316.04000000000002</v>
      </c>
      <c r="N415" s="121">
        <f>ROUND(Table2[[#This Row],[Column6]]+Table2[[#This Row],[Column8]]+Table2[[#This Row],[Column13]],2)</f>
        <v>28241.040000000001</v>
      </c>
    </row>
    <row r="416" spans="1:14" ht="15.6" x14ac:dyDescent="0.3">
      <c r="A416" s="9" t="s">
        <v>426</v>
      </c>
      <c r="B416" s="5">
        <v>6678</v>
      </c>
      <c r="C416" s="8">
        <v>1122</v>
      </c>
      <c r="D416" s="6">
        <v>8</v>
      </c>
      <c r="E416" s="8">
        <v>1130</v>
      </c>
      <c r="F416" s="7">
        <v>76580</v>
      </c>
      <c r="G416" s="10">
        <f t="shared" si="6"/>
        <v>3.224402045630047E-3</v>
      </c>
      <c r="H416" s="58"/>
      <c r="I416" s="58"/>
      <c r="J416" s="63">
        <f>Table2[[#This Row],[Column6]]+Table2[[#This Row],[Column8]]+Table2[[#This Row],[Column9]]</f>
        <v>76580</v>
      </c>
      <c r="K416" s="78">
        <f>Table2[[#This Row],[Column10]]/J$434</f>
        <v>3.2296204015179806E-3</v>
      </c>
      <c r="L416" s="83">
        <f>F$443*Table2[[#This Row],[Column11]]</f>
        <v>866.70093095136531</v>
      </c>
      <c r="M416" s="142">
        <f>ROUND(Table2[[#This Row],[Column12]]+Table2[[#This Row],[Column9]],2)</f>
        <v>866.7</v>
      </c>
      <c r="N416" s="121">
        <f>ROUND(Table2[[#This Row],[Column6]]+Table2[[#This Row],[Column8]]+Table2[[#This Row],[Column13]],2)</f>
        <v>77446.7</v>
      </c>
    </row>
    <row r="417" spans="1:14" ht="15.6" x14ac:dyDescent="0.3">
      <c r="A417" s="9" t="s">
        <v>427</v>
      </c>
      <c r="B417" s="5">
        <v>469</v>
      </c>
      <c r="C417" s="6">
        <v>632</v>
      </c>
      <c r="D417" s="6">
        <v>16</v>
      </c>
      <c r="E417" s="6">
        <v>648</v>
      </c>
      <c r="F417" s="7">
        <v>23475</v>
      </c>
      <c r="G417" s="10">
        <f t="shared" si="6"/>
        <v>9.8841522618392996E-4</v>
      </c>
      <c r="H417" s="58"/>
      <c r="I417" s="58"/>
      <c r="J417" s="63">
        <f>Table2[[#This Row],[Column6]]+Table2[[#This Row],[Column8]]+Table2[[#This Row],[Column9]]</f>
        <v>23475</v>
      </c>
      <c r="K417" s="78">
        <f>Table2[[#This Row],[Column10]]/J$434</f>
        <v>9.9001487236399311E-4</v>
      </c>
      <c r="L417" s="83">
        <f>F$443*Table2[[#This Row],[Column11]]</f>
        <v>265.6803911476012</v>
      </c>
      <c r="M417" s="142">
        <f>ROUND(Table2[[#This Row],[Column12]]+Table2[[#This Row],[Column9]],2)</f>
        <v>265.68</v>
      </c>
      <c r="N417" s="121">
        <f>ROUND(Table2[[#This Row],[Column6]]+Table2[[#This Row],[Column8]]+Table2[[#This Row],[Column13]],2)</f>
        <v>23740.68</v>
      </c>
    </row>
    <row r="418" spans="1:14" ht="15.6" x14ac:dyDescent="0.3">
      <c r="A418" s="9" t="s">
        <v>428</v>
      </c>
      <c r="B418" s="5">
        <v>6685</v>
      </c>
      <c r="C418" s="8">
        <v>2936</v>
      </c>
      <c r="D418" s="6">
        <v>242</v>
      </c>
      <c r="E418" s="8">
        <v>3178</v>
      </c>
      <c r="F418" s="7">
        <v>139120</v>
      </c>
      <c r="G418" s="10">
        <f t="shared" si="6"/>
        <v>5.8576496812229317E-3</v>
      </c>
      <c r="H418" s="58"/>
      <c r="I418" s="58"/>
      <c r="J418" s="63">
        <f>Table2[[#This Row],[Column6]]+Table2[[#This Row],[Column8]]+Table2[[#This Row],[Column9]]</f>
        <v>139120</v>
      </c>
      <c r="K418" s="78">
        <f>Table2[[#This Row],[Column10]]/J$434</f>
        <v>5.8671296717051642E-3</v>
      </c>
      <c r="L418" s="83">
        <f>F$443*Table2[[#This Row],[Column11]]</f>
        <v>1574.5029186987979</v>
      </c>
      <c r="M418" s="142">
        <f>ROUND(Table2[[#This Row],[Column12]]+Table2[[#This Row],[Column9]],2)</f>
        <v>1574.5</v>
      </c>
      <c r="N418" s="121">
        <f>ROUND(Table2[[#This Row],[Column6]]+Table2[[#This Row],[Column8]]+Table2[[#This Row],[Column13]],2)</f>
        <v>140694.5</v>
      </c>
    </row>
    <row r="419" spans="1:14" ht="15.6" x14ac:dyDescent="0.3">
      <c r="A419" s="9" t="s">
        <v>429</v>
      </c>
      <c r="B419" s="5">
        <v>6692</v>
      </c>
      <c r="C419" s="6">
        <v>868</v>
      </c>
      <c r="D419" s="6"/>
      <c r="E419" s="6">
        <v>868</v>
      </c>
      <c r="F419" s="7">
        <v>75430</v>
      </c>
      <c r="G419" s="10">
        <f t="shared" si="6"/>
        <v>3.1759812784261481E-3</v>
      </c>
      <c r="H419" s="58"/>
      <c r="I419" s="58"/>
      <c r="J419" s="63">
        <f>Table2[[#This Row],[Column6]]+Table2[[#This Row],[Column8]]+Table2[[#This Row],[Column9]]</f>
        <v>75430</v>
      </c>
      <c r="K419" s="78">
        <f>Table2[[#This Row],[Column10]]/J$434</f>
        <v>3.1811212703904581E-3</v>
      </c>
      <c r="L419" s="83">
        <f>F$443*Table2[[#This Row],[Column11]]</f>
        <v>853.68570412198335</v>
      </c>
      <c r="M419" s="142">
        <f>ROUND(Table2[[#This Row],[Column12]]+Table2[[#This Row],[Column9]],2)</f>
        <v>853.69</v>
      </c>
      <c r="N419" s="121">
        <f>ROUND(Table2[[#This Row],[Column6]]+Table2[[#This Row],[Column8]]+Table2[[#This Row],[Column13]],2)</f>
        <v>76283.69</v>
      </c>
    </row>
    <row r="420" spans="1:14" ht="15.6" x14ac:dyDescent="0.3">
      <c r="A420" s="9" t="s">
        <v>430</v>
      </c>
      <c r="B420" s="5">
        <v>6713</v>
      </c>
      <c r="C420" s="6">
        <v>332</v>
      </c>
      <c r="D420" s="6">
        <v>25</v>
      </c>
      <c r="E420" s="6">
        <v>357</v>
      </c>
      <c r="F420" s="7">
        <v>17515</v>
      </c>
      <c r="G420" s="10">
        <f t="shared" si="6"/>
        <v>7.3746933702285541E-4</v>
      </c>
      <c r="H420" s="58"/>
      <c r="I420" s="58"/>
      <c r="J420" s="63">
        <f>Table2[[#This Row],[Column6]]+Table2[[#This Row],[Column8]]+Table2[[#This Row],[Column9]]</f>
        <v>17515</v>
      </c>
      <c r="K420" s="78">
        <f>Table2[[#This Row],[Column10]]/J$434</f>
        <v>7.3866285365091966E-4</v>
      </c>
      <c r="L420" s="83">
        <f>F$443*Table2[[#This Row],[Column11]]</f>
        <v>198.2275634057608</v>
      </c>
      <c r="M420" s="142">
        <f>ROUND(Table2[[#This Row],[Column12]]+Table2[[#This Row],[Column9]],2)</f>
        <v>198.23</v>
      </c>
      <c r="N420" s="121">
        <f>ROUND(Table2[[#This Row],[Column6]]+Table2[[#This Row],[Column8]]+Table2[[#This Row],[Column13]],2)</f>
        <v>17713.23</v>
      </c>
    </row>
    <row r="421" spans="1:14" ht="15.6" x14ac:dyDescent="0.3">
      <c r="A421" s="9" t="s">
        <v>431</v>
      </c>
      <c r="B421" s="5">
        <v>6720</v>
      </c>
      <c r="C421" s="6">
        <v>443</v>
      </c>
      <c r="D421" s="6"/>
      <c r="E421" s="6">
        <v>443</v>
      </c>
      <c r="F421" s="7">
        <v>19910</v>
      </c>
      <c r="G421" s="10">
        <f t="shared" si="6"/>
        <v>8.3831084785184428E-4</v>
      </c>
      <c r="H421" s="58"/>
      <c r="I421" s="58"/>
      <c r="J421" s="63">
        <f>Table2[[#This Row],[Column6]]+Table2[[#This Row],[Column8]]+Table2[[#This Row],[Column9]]</f>
        <v>19910</v>
      </c>
      <c r="K421" s="78">
        <f>Table2[[#This Row],[Column10]]/J$434</f>
        <v>8.396675658686732E-4</v>
      </c>
      <c r="L421" s="83">
        <f>F$443*Table2[[#This Row],[Column11]]</f>
        <v>225.33318797651714</v>
      </c>
      <c r="M421" s="142">
        <f>ROUND(Table2[[#This Row],[Column12]]+Table2[[#This Row],[Column9]],2)</f>
        <v>225.33</v>
      </c>
      <c r="N421" s="121">
        <f>ROUND(Table2[[#This Row],[Column6]]+Table2[[#This Row],[Column8]]+Table2[[#This Row],[Column13]],2)</f>
        <v>20135.330000000002</v>
      </c>
    </row>
    <row r="422" spans="1:14" ht="15.6" x14ac:dyDescent="0.3">
      <c r="A422" s="9" t="s">
        <v>432</v>
      </c>
      <c r="B422" s="5">
        <v>6734</v>
      </c>
      <c r="C422" s="8">
        <v>1221</v>
      </c>
      <c r="D422" s="6">
        <v>129</v>
      </c>
      <c r="E422" s="8">
        <v>1350</v>
      </c>
      <c r="F422" s="7">
        <v>50390</v>
      </c>
      <c r="G422" s="10">
        <f t="shared" si="6"/>
        <v>2.1216717038299564E-3</v>
      </c>
      <c r="H422" s="58"/>
      <c r="I422" s="58"/>
      <c r="J422" s="63">
        <f>Table2[[#This Row],[Column6]]+Table2[[#This Row],[Column8]]+Table2[[#This Row],[Column9]]</f>
        <v>50390</v>
      </c>
      <c r="K422" s="78">
        <f>Table2[[#This Row],[Column10]]/J$434</f>
        <v>2.1251054065355322E-3</v>
      </c>
      <c r="L422" s="83">
        <f>F$443*Table2[[#This Row],[Column11]]</f>
        <v>570.29328689787542</v>
      </c>
      <c r="M422" s="142">
        <f>ROUND(Table2[[#This Row],[Column12]]+Table2[[#This Row],[Column9]],2)</f>
        <v>570.29</v>
      </c>
      <c r="N422" s="121">
        <f>ROUND(Table2[[#This Row],[Column6]]+Table2[[#This Row],[Column8]]+Table2[[#This Row],[Column13]],2)</f>
        <v>50960.29</v>
      </c>
    </row>
    <row r="423" spans="1:14" ht="15.6" x14ac:dyDescent="0.3">
      <c r="A423" s="21" t="s">
        <v>433</v>
      </c>
      <c r="B423" s="17">
        <v>6748</v>
      </c>
      <c r="C423" s="18">
        <v>324</v>
      </c>
      <c r="D423" s="18"/>
      <c r="E423" s="18">
        <v>324</v>
      </c>
      <c r="F423" s="19">
        <v>13245</v>
      </c>
      <c r="G423" s="22">
        <f t="shared" si="6"/>
        <v>5.5768092314403199E-4</v>
      </c>
      <c r="H423" s="59"/>
      <c r="I423" s="59"/>
      <c r="J423" s="63">
        <f>Table2[[#This Row],[Column6]]+Table2[[#This Row],[Column8]]+Table2[[#This Row],[Column9]]</f>
        <v>13245</v>
      </c>
      <c r="K423" s="78">
        <f>Table2[[#This Row],[Column10]]/J$434</f>
        <v>5.585834711165533E-4</v>
      </c>
      <c r="L423" s="83">
        <f>F$443*Table2[[#This Row],[Column11]]</f>
        <v>149.90146030883824</v>
      </c>
      <c r="M423" s="142">
        <f>ROUND(Table2[[#This Row],[Column12]]+Table2[[#This Row],[Column9]],2)</f>
        <v>149.9</v>
      </c>
      <c r="N423" s="121">
        <f>ROUND(Table2[[#This Row],[Column6]]+Table2[[#This Row],[Column8]]+Table2[[#This Row],[Column13]],2)</f>
        <v>13394.9</v>
      </c>
    </row>
    <row r="424" spans="1:14" s="1" customFormat="1" ht="10.8" customHeight="1" x14ac:dyDescent="0.25">
      <c r="A424" s="11"/>
      <c r="B424" s="12"/>
      <c r="C424" s="13"/>
      <c r="D424" s="13"/>
      <c r="E424" s="13"/>
      <c r="F424" s="14"/>
      <c r="G424" s="15"/>
      <c r="H424" s="15"/>
      <c r="I424" s="15"/>
      <c r="J424" s="15"/>
      <c r="K424" s="15"/>
      <c r="L424" s="15"/>
      <c r="M424" s="143"/>
      <c r="N424" s="15"/>
    </row>
    <row r="425" spans="1:14" ht="30" hidden="1" x14ac:dyDescent="0.25">
      <c r="A425" s="23" t="s">
        <v>438</v>
      </c>
      <c r="B425" s="24" t="s">
        <v>439</v>
      </c>
      <c r="C425" s="25" t="s">
        <v>440</v>
      </c>
      <c r="D425" s="25" t="s">
        <v>441</v>
      </c>
      <c r="E425" s="25" t="s">
        <v>442</v>
      </c>
      <c r="F425" s="26" t="s">
        <v>443</v>
      </c>
      <c r="G425" s="27" t="s">
        <v>444</v>
      </c>
      <c r="H425" s="25" t="s">
        <v>449</v>
      </c>
      <c r="I425" s="25" t="s">
        <v>450</v>
      </c>
      <c r="J425" s="68" t="s">
        <v>451</v>
      </c>
      <c r="K425" s="81" t="s">
        <v>457</v>
      </c>
      <c r="L425" s="84" t="s">
        <v>458</v>
      </c>
      <c r="M425" s="144" t="s">
        <v>460</v>
      </c>
      <c r="N425" s="25" t="s">
        <v>468</v>
      </c>
    </row>
    <row r="426" spans="1:14" x14ac:dyDescent="0.25">
      <c r="A426" s="47" t="s">
        <v>90</v>
      </c>
      <c r="B426" s="5">
        <v>8109</v>
      </c>
      <c r="C426" s="6">
        <v>335</v>
      </c>
      <c r="D426" s="6"/>
      <c r="E426" s="6">
        <v>335</v>
      </c>
      <c r="F426" s="7">
        <v>12460</v>
      </c>
      <c r="G426" s="16">
        <f t="shared" ref="G426:G433" si="7">F426/F$434</f>
        <v>5.2462848640050122E-4</v>
      </c>
      <c r="H426" s="60">
        <v>0</v>
      </c>
      <c r="I426" s="60">
        <v>0</v>
      </c>
      <c r="J426" s="66">
        <f>Table4[[#This Row],[Column6]]+Table4[[#This Row],[Column8]]+Table4[[#This Row],[Column9]]</f>
        <v>12460</v>
      </c>
      <c r="K426" s="78">
        <f>Table4[[#This Row],[Column10]]/J$434</f>
        <v>5.2547754247733139E-4</v>
      </c>
      <c r="L426" s="83">
        <f>F$443*Table4[[#This Row],[Column11]]</f>
        <v>141.01715329921666</v>
      </c>
      <c r="M426" s="142">
        <f>ROUND(Table4[[#This Row],[Column12]]+Table4[[#This Row],[Column9]],2)</f>
        <v>141.02000000000001</v>
      </c>
      <c r="N426" s="83">
        <f>ROUND(Table4[[#This Row],[Column6]]+Table4[[#This Row],[Column13]],2)</f>
        <v>12601.02</v>
      </c>
    </row>
    <row r="427" spans="1:14" x14ac:dyDescent="0.25">
      <c r="A427" s="47" t="s">
        <v>184</v>
      </c>
      <c r="B427" s="5">
        <v>8135</v>
      </c>
      <c r="C427" s="6"/>
      <c r="D427" s="6"/>
      <c r="E427" s="6"/>
      <c r="F427" s="6"/>
      <c r="G427" s="16">
        <f t="shared" si="7"/>
        <v>0</v>
      </c>
      <c r="H427" s="6"/>
      <c r="I427" s="60">
        <v>0</v>
      </c>
      <c r="J427" s="6"/>
      <c r="K427" s="78">
        <f>Table4[[#This Row],[Column10]]/J$434</f>
        <v>0</v>
      </c>
      <c r="L427" s="83">
        <f>F$443*Table4[[#This Row],[Column11]]</f>
        <v>0</v>
      </c>
      <c r="M427" s="142">
        <f>ROUND(Table4[[#This Row],[Column12]]+Table4[[#This Row],[Column9]],2)</f>
        <v>0</v>
      </c>
      <c r="N427" s="83">
        <f>ROUND(Table4[[#This Row],[Column6]]+Table4[[#This Row],[Column13]],2)</f>
        <v>0</v>
      </c>
    </row>
    <row r="428" spans="1:14" x14ac:dyDescent="0.25">
      <c r="A428" s="47" t="s">
        <v>232</v>
      </c>
      <c r="B428" s="5">
        <v>8129</v>
      </c>
      <c r="C428" s="6">
        <v>343</v>
      </c>
      <c r="D428" s="6"/>
      <c r="E428" s="6">
        <v>343</v>
      </c>
      <c r="F428" s="7">
        <v>12005</v>
      </c>
      <c r="G428" s="16">
        <f t="shared" si="7"/>
        <v>5.0547070459374137E-4</v>
      </c>
      <c r="H428" s="6"/>
      <c r="I428" s="60">
        <v>0</v>
      </c>
      <c r="J428" s="65">
        <f>Table4[[#This Row],[Column6]]+Table4[[#This Row],[Column8]]+Table4[[#This Row],[Column9]]</f>
        <v>12005</v>
      </c>
      <c r="K428" s="78">
        <f>Table4[[#This Row],[Column10]]/J$434</f>
        <v>5.0628875581383332E-4</v>
      </c>
      <c r="L428" s="83">
        <f>F$443*Table4[[#This Row],[Column11]]</f>
        <v>135.86765051020032</v>
      </c>
      <c r="M428" s="142">
        <f>ROUND(Table4[[#This Row],[Column12]]+Table4[[#This Row],[Column9]],2)</f>
        <v>135.87</v>
      </c>
      <c r="N428" s="83">
        <f>ROUND(Table4[[#This Row],[Column6]]+Table4[[#This Row],[Column13]],2)</f>
        <v>12140.87</v>
      </c>
    </row>
    <row r="429" spans="1:14" x14ac:dyDescent="0.25">
      <c r="A429" s="47" t="s">
        <v>234</v>
      </c>
      <c r="B429" s="5">
        <v>8127</v>
      </c>
      <c r="C429" s="6">
        <v>213</v>
      </c>
      <c r="D429" s="6"/>
      <c r="E429" s="6">
        <v>213</v>
      </c>
      <c r="F429" s="7">
        <v>8465</v>
      </c>
      <c r="G429" s="16">
        <f t="shared" si="7"/>
        <v>3.5641895163565353E-4</v>
      </c>
      <c r="H429" s="6"/>
      <c r="I429" s="60">
        <v>0</v>
      </c>
      <c r="J429" s="65">
        <f>Table4[[#This Row],[Column6]]+Table4[[#This Row],[Column8]]+Table4[[#This Row],[Column9]]</f>
        <v>8465</v>
      </c>
      <c r="K429" s="78">
        <f>Table4[[#This Row],[Column10]]/J$434</f>
        <v>3.5699577825606824E-4</v>
      </c>
      <c r="L429" s="83">
        <f>F$443*Table4[[#This Row],[Column11]]</f>
        <v>95.80338705279847</v>
      </c>
      <c r="M429" s="142">
        <f>ROUND(Table4[[#This Row],[Column12]]+Table4[[#This Row],[Column9]],2)</f>
        <v>95.8</v>
      </c>
      <c r="N429" s="83">
        <f>ROUND(Table4[[#This Row],[Column6]]+Table4[[#This Row],[Column13]],2)</f>
        <v>8560.7999999999993</v>
      </c>
    </row>
    <row r="430" spans="1:14" x14ac:dyDescent="0.25">
      <c r="A430" s="47" t="s">
        <v>236</v>
      </c>
      <c r="B430" s="5">
        <v>8106</v>
      </c>
      <c r="C430" s="6">
        <v>850</v>
      </c>
      <c r="D430" s="6"/>
      <c r="E430" s="6">
        <v>850</v>
      </c>
      <c r="F430" s="7">
        <v>60760</v>
      </c>
      <c r="G430" s="16">
        <f t="shared" si="7"/>
        <v>2.5583007089642418E-3</v>
      </c>
      <c r="H430" s="6"/>
      <c r="I430" s="60">
        <v>0</v>
      </c>
      <c r="J430" s="65">
        <f>Table4[[#This Row],[Column6]]+Table4[[#This Row],[Column8]]+Table4[[#This Row],[Column9]]</f>
        <v>60760</v>
      </c>
      <c r="K430" s="78">
        <f>Table4[[#This Row],[Column10]]/J$434</f>
        <v>2.5624410498332789E-3</v>
      </c>
      <c r="L430" s="83">
        <f>F$443*Table4[[#This Row],[Column11]]</f>
        <v>687.65668013325876</v>
      </c>
      <c r="M430" s="142">
        <f>ROUND(Table4[[#This Row],[Column12]]+Table4[[#This Row],[Column9]],2)</f>
        <v>687.66</v>
      </c>
      <c r="N430" s="83">
        <f>ROUND(Table4[[#This Row],[Column6]]+Table4[[#This Row],[Column13]],2)</f>
        <v>61447.66</v>
      </c>
    </row>
    <row r="431" spans="1:14" x14ac:dyDescent="0.25">
      <c r="A431" s="47" t="s">
        <v>237</v>
      </c>
      <c r="B431" s="5">
        <v>8128</v>
      </c>
      <c r="C431" s="6">
        <v>223</v>
      </c>
      <c r="D431" s="6"/>
      <c r="E431" s="6">
        <v>223</v>
      </c>
      <c r="F431" s="7">
        <v>10205</v>
      </c>
      <c r="G431" s="16">
        <f t="shared" si="7"/>
        <v>4.2968167766590007E-4</v>
      </c>
      <c r="H431" s="6"/>
      <c r="I431" s="60">
        <v>0</v>
      </c>
      <c r="J431" s="65">
        <f>Table4[[#This Row],[Column6]]+Table4[[#This Row],[Column8]]+Table4[[#This Row],[Column9]]</f>
        <v>10205</v>
      </c>
      <c r="K431" s="78">
        <f>Table4[[#This Row],[Column10]]/J$434</f>
        <v>4.3037707230988498E-4</v>
      </c>
      <c r="L431" s="83">
        <f>F$443*Table4[[#This Row],[Column11]]</f>
        <v>115.49599112508074</v>
      </c>
      <c r="M431" s="142">
        <f>ROUND(Table4[[#This Row],[Column12]]+Table4[[#This Row],[Column9]],2)</f>
        <v>115.5</v>
      </c>
      <c r="N431" s="83">
        <f>ROUND(Table4[[#This Row],[Column6]]+Table4[[#This Row],[Column13]],2)</f>
        <v>10320.5</v>
      </c>
    </row>
    <row r="432" spans="1:14" x14ac:dyDescent="0.25">
      <c r="A432" s="47" t="s">
        <v>337</v>
      </c>
      <c r="B432" s="5">
        <v>8107</v>
      </c>
      <c r="C432" s="6">
        <v>43</v>
      </c>
      <c r="D432" s="6"/>
      <c r="E432" s="6">
        <v>43</v>
      </c>
      <c r="F432" s="7">
        <v>2860</v>
      </c>
      <c r="G432" s="16">
        <f t="shared" si="7"/>
        <v>1.204203427853478E-4</v>
      </c>
      <c r="H432" s="6"/>
      <c r="I432" s="60">
        <v>0</v>
      </c>
      <c r="J432" s="67">
        <f>Table4[[#This Row],[Column6]]+Table4[[#This Row],[Column8]]+Table4[[#This Row],[Column9]]</f>
        <v>2860</v>
      </c>
      <c r="K432" s="78">
        <f>Table4[[#This Row],[Column10]]/J$434</f>
        <v>1.206152304562735E-4</v>
      </c>
      <c r="L432" s="83">
        <f>F$443*Table4[[#This Row],[Column11]]</f>
        <v>32.368303245245556</v>
      </c>
      <c r="M432" s="142">
        <f>ROUND(Table4[[#This Row],[Column12]]+Table4[[#This Row],[Column9]],2)</f>
        <v>32.369999999999997</v>
      </c>
      <c r="N432" s="83">
        <f>ROUND(Table4[[#This Row],[Column6]]+Table4[[#This Row],[Column13]],2)</f>
        <v>2892.37</v>
      </c>
    </row>
    <row r="433" spans="1:14" ht="15.6" thickBot="1" x14ac:dyDescent="0.3">
      <c r="A433" s="48" t="s">
        <v>338</v>
      </c>
      <c r="B433" s="17">
        <v>8001</v>
      </c>
      <c r="C433" s="18">
        <v>250</v>
      </c>
      <c r="D433" s="18"/>
      <c r="E433" s="18">
        <v>250</v>
      </c>
      <c r="F433" s="19">
        <v>9770</v>
      </c>
      <c r="G433" s="20">
        <f t="shared" si="7"/>
        <v>4.1136599615833845E-4</v>
      </c>
      <c r="H433" s="18"/>
      <c r="I433" s="60">
        <v>0</v>
      </c>
      <c r="J433" s="104">
        <f>Table4[[#This Row],[Column6]]+Table4[[#This Row],[Column8]]+Table4[[#This Row],[Column9]]</f>
        <v>9770</v>
      </c>
      <c r="K433" s="105">
        <f>Table4[[#This Row],[Column10]]/J$434</f>
        <v>4.1203174879643083E-4</v>
      </c>
      <c r="L433" s="106">
        <f>F$443*Table4[[#This Row],[Column11]]</f>
        <v>110.57284010701018</v>
      </c>
      <c r="M433" s="145">
        <f>ROUND(Table4[[#This Row],[Column12]]+Table4[[#This Row],[Column9]],2)</f>
        <v>110.57</v>
      </c>
      <c r="N433" s="83">
        <f>ROUND(Table4[[#This Row],[Column6]]+Table4[[#This Row],[Column13]],2)</f>
        <v>9880.57</v>
      </c>
    </row>
    <row r="434" spans="1:14" ht="16.2" thickTop="1" thickBot="1" x14ac:dyDescent="0.3">
      <c r="A434" s="160" t="s">
        <v>434</v>
      </c>
      <c r="B434" s="161"/>
      <c r="C434" s="107">
        <v>470431</v>
      </c>
      <c r="D434" s="107">
        <v>30147</v>
      </c>
      <c r="E434" s="107">
        <v>500578</v>
      </c>
      <c r="F434" s="108">
        <v>23750140</v>
      </c>
      <c r="G434" s="109">
        <f t="shared" ref="G434:N434" si="8">SUM(G8:G433)</f>
        <v>1.0000000000000002</v>
      </c>
      <c r="H434" s="110">
        <f t="shared" si="8"/>
        <v>-36788.400000000001</v>
      </c>
      <c r="I434" s="110">
        <f t="shared" si="8"/>
        <v>-1586.6</v>
      </c>
      <c r="J434" s="111">
        <f t="shared" si="8"/>
        <v>23711765</v>
      </c>
      <c r="K434" s="112">
        <f t="shared" si="8"/>
        <v>1</v>
      </c>
      <c r="L434" s="111">
        <f t="shared" si="8"/>
        <v>268359.99999999994</v>
      </c>
      <c r="M434" s="146">
        <f t="shared" si="8"/>
        <v>266773.40000000002</v>
      </c>
      <c r="N434" s="111">
        <f t="shared" si="8"/>
        <v>23980125.000000022</v>
      </c>
    </row>
    <row r="435" spans="1:14" ht="18.600000000000001" customHeight="1" thickBot="1" x14ac:dyDescent="0.3">
      <c r="F435" s="2" t="s">
        <v>446</v>
      </c>
      <c r="M435" s="147" t="s">
        <v>461</v>
      </c>
      <c r="N435" s="102">
        <f>F439</f>
        <v>19875</v>
      </c>
    </row>
    <row r="436" spans="1:14" ht="17.399999999999999" thickBot="1" x14ac:dyDescent="0.45">
      <c r="A436" s="45" t="s">
        <v>465</v>
      </c>
      <c r="B436" s="34"/>
      <c r="C436" s="35"/>
      <c r="D436" s="41">
        <f>F434</f>
        <v>23750140</v>
      </c>
      <c r="E436" s="119">
        <f>D436/D437</f>
        <v>0.98958916666666663</v>
      </c>
      <c r="F436" s="37"/>
      <c r="G436" s="38"/>
      <c r="H436" s="38"/>
      <c r="J436" s="64" t="s">
        <v>446</v>
      </c>
      <c r="M436" s="148" t="s">
        <v>462</v>
      </c>
      <c r="N436" s="103">
        <f>N434+N435</f>
        <v>24000000.000000022</v>
      </c>
    </row>
    <row r="437" spans="1:14" ht="17.399999999999999" thickBot="1" x14ac:dyDescent="0.45">
      <c r="A437" s="46" t="s">
        <v>447</v>
      </c>
      <c r="B437" s="39"/>
      <c r="C437" s="40"/>
      <c r="D437" s="42">
        <v>24000000</v>
      </c>
      <c r="E437" s="36"/>
      <c r="F437" s="37"/>
      <c r="G437" s="38"/>
      <c r="K437" s="64"/>
    </row>
    <row r="438" spans="1:14" ht="17.399999999999999" thickBot="1" x14ac:dyDescent="0.45">
      <c r="A438" s="70" t="s">
        <v>452</v>
      </c>
      <c r="B438" s="92"/>
      <c r="C438" s="93"/>
      <c r="D438" s="89">
        <f>D437-F434</f>
        <v>249860</v>
      </c>
      <c r="E438" s="90">
        <f>D438/D437</f>
        <v>1.0410833333333333E-2</v>
      </c>
      <c r="F438" s="43">
        <f>D437-D436</f>
        <v>249860</v>
      </c>
      <c r="L438" s="44">
        <f>E438</f>
        <v>1.0410833333333333E-2</v>
      </c>
    </row>
    <row r="439" spans="1:14" ht="17.399999999999999" thickBot="1" x14ac:dyDescent="0.45">
      <c r="A439" s="96" t="s">
        <v>445</v>
      </c>
      <c r="B439" s="97"/>
      <c r="C439" s="97"/>
      <c r="D439" s="98" t="s">
        <v>446</v>
      </c>
      <c r="E439" s="99" t="s">
        <v>446</v>
      </c>
      <c r="F439" s="74">
        <v>19875</v>
      </c>
      <c r="G439" s="88" t="s">
        <v>446</v>
      </c>
      <c r="H439" s="88" t="s">
        <v>446</v>
      </c>
      <c r="I439" s="88" t="s">
        <v>446</v>
      </c>
      <c r="L439" s="75">
        <f>F439/D437</f>
        <v>8.2812499999999998E-4</v>
      </c>
    </row>
    <row r="440" spans="1:14" ht="17.399999999999999" thickBot="1" x14ac:dyDescent="0.45">
      <c r="A440" s="94" t="s">
        <v>455</v>
      </c>
      <c r="B440" s="95"/>
      <c r="C440" s="95"/>
      <c r="D440" s="87"/>
      <c r="E440" s="91"/>
      <c r="F440" s="101">
        <f>F438-F439</f>
        <v>229985</v>
      </c>
      <c r="L440" s="100">
        <f>F440/D437</f>
        <v>9.5827083333333337E-3</v>
      </c>
    </row>
    <row r="441" spans="1:14" ht="18" thickBot="1" x14ac:dyDescent="0.5">
      <c r="A441" s="113" t="s">
        <v>453</v>
      </c>
      <c r="B441" s="69"/>
      <c r="C441" s="77"/>
      <c r="D441" s="71"/>
      <c r="E441" s="71"/>
      <c r="F441" s="115">
        <f>I434</f>
        <v>-1586.6</v>
      </c>
      <c r="L441" s="116">
        <f>F441/F$443</f>
        <v>-5.9122074824862125E-3</v>
      </c>
    </row>
    <row r="442" spans="1:14" ht="18" thickBot="1" x14ac:dyDescent="0.5">
      <c r="A442" s="114" t="s">
        <v>454</v>
      </c>
      <c r="B442" s="72"/>
      <c r="C442" s="76"/>
      <c r="D442" s="73"/>
      <c r="E442" s="73"/>
      <c r="F442" s="117">
        <f>-H434</f>
        <v>36788.400000000001</v>
      </c>
      <c r="L442" s="118">
        <f>F442/F$443</f>
        <v>0.13708600387539127</v>
      </c>
    </row>
    <row r="443" spans="1:14" ht="18" thickBot="1" x14ac:dyDescent="0.5">
      <c r="A443" s="130" t="s">
        <v>471</v>
      </c>
      <c r="B443" s="131"/>
      <c r="C443" s="132"/>
      <c r="D443" s="133"/>
      <c r="E443" s="133"/>
      <c r="F443" s="134">
        <f>F440-F441+F442</f>
        <v>268360</v>
      </c>
      <c r="L443" s="135">
        <f>F443/F$443</f>
        <v>1</v>
      </c>
    </row>
    <row r="444" spans="1:14" ht="16.2" thickBot="1" x14ac:dyDescent="0.35">
      <c r="A444" s="139" t="s">
        <v>472</v>
      </c>
      <c r="B444" s="71"/>
      <c r="C444" s="71"/>
      <c r="D444" s="71"/>
      <c r="E444" s="71"/>
      <c r="F444" s="71"/>
      <c r="G444" s="71"/>
      <c r="H444" s="71"/>
      <c r="I444" s="71"/>
      <c r="J444" s="136"/>
      <c r="K444" s="137"/>
      <c r="L444" s="138"/>
    </row>
  </sheetData>
  <sortState ref="A9:G423">
    <sortCondition ref="A9:A423"/>
  </sortState>
  <mergeCells count="9">
    <mergeCell ref="A1:E1"/>
    <mergeCell ref="L4:L6"/>
    <mergeCell ref="N4:N6"/>
    <mergeCell ref="K4:K6"/>
    <mergeCell ref="A434:B434"/>
    <mergeCell ref="H4:H6"/>
    <mergeCell ref="I4:I6"/>
    <mergeCell ref="J4:J6"/>
    <mergeCell ref="M4:M6"/>
  </mergeCells>
  <pageMargins left="0.5" right="0.5" top="0.75" bottom="0.75" header="0.5" footer="0.5"/>
  <pageSetup scale="67" fitToHeight="0" orientation="portrait" r:id="rId1"/>
  <headerFooter>
    <oddHeader>&amp;C&amp;F</oddHeader>
    <oddFooter>&amp;CPage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 (1)</vt:lpstr>
      <vt:lpstr>'all_ptw_eligibility_by_dist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Bruce W.   DPI</dc:creator>
  <cp:lastModifiedBy>Department of Public Instruction</cp:lastModifiedBy>
  <cp:lastPrinted>2018-05-30T19:08:53Z</cp:lastPrinted>
  <dcterms:created xsi:type="dcterms:W3CDTF">2017-12-07T19:34:40Z</dcterms:created>
  <dcterms:modified xsi:type="dcterms:W3CDTF">2018-06-08T13:22:14Z</dcterms:modified>
</cp:coreProperties>
</file>