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SFS\Longitudinal_Web_Files_Instructions\Equalization Aid\Bar Graphs\18-19\Excel Pull Down\"/>
    </mc:Choice>
  </mc:AlternateContent>
  <workbookProtection lockStructure="1"/>
  <bookViews>
    <workbookView xWindow="-1680" yWindow="1395" windowWidth="15480" windowHeight="10470"/>
  </bookViews>
  <sheets>
    <sheet name="Equal Aid Tiers" sheetId="1" r:id="rId1"/>
    <sheet name="Data" sheetId="2" r:id="rId2"/>
    <sheet name="Sheet3" sheetId="3" r:id="rId3"/>
  </sheets>
  <definedNames>
    <definedName name="_xlnm.Print_Area" localSheetId="0">'Equal Aid Tiers'!$A$1:$P$55</definedName>
    <definedName name="_xlnm.Print_Titles" localSheetId="1">Data!$A:$B,Data!$1:$2</definedName>
  </definedNames>
  <calcPr calcId="162913"/>
</workbook>
</file>

<file path=xl/calcChain.xml><?xml version="1.0" encoding="utf-8"?>
<calcChain xmlns="http://schemas.openxmlformats.org/spreadsheetml/2006/main">
  <c r="H5" i="1" l="1"/>
  <c r="D5" i="1"/>
  <c r="B10" i="1"/>
  <c r="F7" i="1"/>
  <c r="J15" i="1"/>
  <c r="F15" i="1"/>
  <c r="B15" i="1"/>
  <c r="K10" i="1"/>
  <c r="O10" i="1" s="1"/>
  <c r="K9" i="1"/>
  <c r="O9" i="1" s="1"/>
  <c r="K8" i="1"/>
  <c r="O8" i="1" s="1"/>
  <c r="G10" i="1"/>
  <c r="G9" i="1"/>
  <c r="G8" i="1"/>
  <c r="A3" i="1"/>
  <c r="C59" i="1" l="1"/>
  <c r="B40" i="1" s="1"/>
  <c r="C64" i="1"/>
  <c r="J41" i="1" s="1"/>
  <c r="C65" i="1"/>
  <c r="J40" i="1" s="1"/>
  <c r="C58" i="1"/>
  <c r="B41" i="1" s="1"/>
  <c r="C62" i="1"/>
  <c r="N15" i="1"/>
  <c r="C61" i="1"/>
  <c r="F41" i="1" s="1"/>
  <c r="B39" i="1" l="1"/>
  <c r="C40" i="1" s="1"/>
  <c r="J39" i="1"/>
  <c r="K40" i="1" s="1"/>
  <c r="C67" i="1"/>
  <c r="C68" i="1"/>
  <c r="F40" i="1"/>
  <c r="C41" i="1" l="1"/>
  <c r="K41" i="1"/>
  <c r="K39" i="1" s="1"/>
  <c r="F39" i="1"/>
  <c r="G40" i="1" s="1"/>
  <c r="F58" i="1"/>
  <c r="N40" i="1" s="1"/>
  <c r="C39" i="1"/>
  <c r="G41" i="1" l="1"/>
  <c r="G39" i="1" s="1"/>
  <c r="N39" i="1"/>
  <c r="N41" i="1" s="1"/>
  <c r="K43" i="1" l="1"/>
  <c r="K44" i="1"/>
  <c r="O41" i="1"/>
  <c r="O40" i="1"/>
  <c r="K45" i="1" l="1"/>
  <c r="O39" i="1"/>
</calcChain>
</file>

<file path=xl/sharedStrings.xml><?xml version="1.0" encoding="utf-8"?>
<sst xmlns="http://schemas.openxmlformats.org/spreadsheetml/2006/main" count="952" uniqueCount="487">
  <si>
    <t>DISTRICT</t>
  </si>
  <si>
    <t>VALUE PER MEMBER</t>
  </si>
  <si>
    <t xml:space="preserve"> </t>
  </si>
  <si>
    <t>CODE</t>
  </si>
  <si>
    <t>SharedCostPerMemb</t>
  </si>
  <si>
    <t>Port Washington-Saukvill</t>
  </si>
  <si>
    <t>Cedar Grove-Belgium Area</t>
  </si>
  <si>
    <t>Primary</t>
  </si>
  <si>
    <t>Use arrow at right to select district.</t>
  </si>
  <si>
    <t>Secondary</t>
  </si>
  <si>
    <t>Tertiary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</si>
  <si>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</si>
  <si>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</si>
  <si>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</si>
  <si>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</si>
  <si>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</si>
  <si>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</si>
  <si>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</si>
  <si>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</si>
  <si>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</si>
  <si>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Tomorrow River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</si>
  <si>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</si>
  <si>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</si>
  <si>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</si>
  <si>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</si>
  <si>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</si>
  <si>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</si>
  <si>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</si>
  <si>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</si>
  <si>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</si>
  <si>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</si>
  <si>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Unity</t>
  </si>
  <si>
    <t>Bangor</t>
  </si>
  <si>
    <t>Baraboo</t>
  </si>
  <si>
    <t>Barneveld</t>
  </si>
  <si>
    <t>Barron Area</t>
  </si>
  <si>
    <t>Bayfield</t>
  </si>
  <si>
    <t>Beaver Dam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</si>
  <si>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</si>
  <si>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</si>
  <si>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</si>
  <si>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</si>
  <si>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</si>
  <si>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</si>
  <si>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</si>
  <si>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Wisconsin Heights</t>
  </si>
  <si>
    <t>Black River Falls</t>
  </si>
  <si>
    <t>Blair-Taylor</t>
  </si>
  <si>
    <t>Pecatonica Area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</si>
  <si>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</si>
  <si>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</si>
  <si>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</si>
  <si>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</si>
  <si>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</si>
  <si>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</si>
  <si>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</si>
  <si>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</si>
  <si>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</si>
  <si>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Elmbrook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</si>
  <si>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</si>
  <si>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</si>
  <si>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</si>
  <si>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</si>
  <si>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</si>
  <si>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</si>
  <si>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</si>
  <si>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</si>
  <si>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</si>
  <si>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</si>
  <si>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</si>
  <si>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</si>
  <si>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</si>
  <si>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</si>
  <si>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</si>
  <si>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</si>
  <si>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</si>
  <si>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</si>
  <si>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</si>
  <si>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</si>
  <si>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</si>
  <si>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</si>
  <si>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</si>
  <si>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</si>
  <si>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</si>
  <si>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</si>
  <si>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</si>
  <si>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</si>
  <si>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</si>
  <si>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Darlington Community</t>
  </si>
  <si>
    <t>Deerfield Community</t>
  </si>
  <si>
    <t>Deforest Area</t>
  </si>
  <si>
    <t>Kettle Moraine</t>
  </si>
  <si>
    <t>Delavan-Darien</t>
  </si>
  <si>
    <t>Denmark</t>
  </si>
  <si>
    <t>Depere</t>
  </si>
  <si>
    <t>Dodgeville</t>
  </si>
  <si>
    <t>Dover #1</t>
  </si>
  <si>
    <t>Drummond</t>
  </si>
  <si>
    <t>Northland Pines</t>
  </si>
  <si>
    <t>East Troy Community</t>
  </si>
  <si>
    <t>Eau Claire Area</t>
  </si>
  <si>
    <t>Edgar</t>
  </si>
  <si>
    <t>Edgerton</t>
  </si>
  <si>
    <t>Elcho</t>
  </si>
  <si>
    <t>Eleva-Strum</t>
  </si>
  <si>
    <t>Elkhart Lake-Glenbeulah</t>
  </si>
  <si>
    <t>Elkhorn Area</t>
  </si>
  <si>
    <t>Elk Mound Area</t>
  </si>
  <si>
    <t>Ellsworth Community</t>
  </si>
  <si>
    <t>Elmwood</t>
  </si>
  <si>
    <t>Royall</t>
  </si>
  <si>
    <t>Erin</t>
  </si>
  <si>
    <t>Evansville Community</t>
  </si>
  <si>
    <t>Fall Creek</t>
  </si>
  <si>
    <t>Fall River</t>
  </si>
  <si>
    <t>Fennimore Community</t>
  </si>
  <si>
    <t>Lac Du Flambeau #1</t>
  </si>
  <si>
    <t>Florence</t>
  </si>
  <si>
    <t>Fond Du Lac</t>
  </si>
  <si>
    <t>Fontana J8</t>
  </si>
  <si>
    <t>Fort Atkinson</t>
  </si>
  <si>
    <t>Fox Point J2</t>
  </si>
  <si>
    <t>Maple Dale-Indian Hill</t>
  </si>
  <si>
    <t>Franklin Public</t>
  </si>
  <si>
    <t>Frederic</t>
  </si>
  <si>
    <t>Northern Ozaukee</t>
  </si>
  <si>
    <t>Freedom Area</t>
  </si>
  <si>
    <t>North Crawford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</si>
  <si>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</si>
  <si>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</si>
  <si>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</si>
  <si>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</si>
  <si>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</si>
  <si>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</si>
  <si>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</si>
  <si>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Nicolet UHS</t>
  </si>
  <si>
    <t>Glendale-River Hills</t>
  </si>
  <si>
    <t>Glenwood City</t>
  </si>
  <si>
    <t>Goodman-Armstrong</t>
  </si>
  <si>
    <t>Grafton</t>
  </si>
  <si>
    <t>Granton Area</t>
  </si>
  <si>
    <t>Grantsburg</t>
  </si>
  <si>
    <t>Black Hawk</t>
  </si>
  <si>
    <t>Green Bay Area</t>
  </si>
  <si>
    <t>Greendale</t>
  </si>
  <si>
    <t>Greenfield</t>
  </si>
  <si>
    <t>Green Lake</t>
  </si>
  <si>
    <t>Greenwood</t>
  </si>
  <si>
    <t>Hamilton</t>
  </si>
  <si>
    <t>Saint Croix Central</t>
  </si>
  <si>
    <t>Hartford UHS</t>
  </si>
  <si>
    <t>Hartford J1</t>
  </si>
  <si>
    <t>Arrowhead UHS</t>
  </si>
  <si>
    <t>Hartland-Lakeside J3</t>
  </si>
  <si>
    <t>Hayward Community</t>
  </si>
  <si>
    <t>Southwestern Wisconsin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</si>
  <si>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</si>
  <si>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</si>
  <si>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</si>
  <si>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</si>
  <si>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</si>
  <si>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</si>
  <si>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</si>
  <si>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</si>
  <si>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</si>
  <si>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</si>
  <si>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</si>
  <si>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</si>
  <si>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</si>
  <si>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</si>
  <si>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</si>
  <si>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</si>
  <si>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</si>
  <si>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</si>
  <si>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</si>
  <si>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Dodgeland</t>
  </si>
  <si>
    <t>Kaukauna Area</t>
  </si>
  <si>
    <t>Kenosha</t>
  </si>
  <si>
    <t>Kewaskum</t>
  </si>
  <si>
    <t>Kewaunee</t>
  </si>
  <si>
    <t>Kiel Area</t>
  </si>
  <si>
    <t>Kimberly Area</t>
  </si>
  <si>
    <t>Kohler</t>
  </si>
  <si>
    <t>Lacrosse</t>
  </si>
  <si>
    <t>Lafarge</t>
  </si>
  <si>
    <t>Lake Geneva-Genoa UHS</t>
  </si>
  <si>
    <t>Lake Geneva J1</t>
  </si>
  <si>
    <t>Lake Holcombe</t>
  </si>
  <si>
    <t>Lake Mills Area</t>
  </si>
  <si>
    <t>Lancaster Community</t>
  </si>
  <si>
    <t>Laona</t>
  </si>
  <si>
    <t>Lena</t>
  </si>
  <si>
    <t>Linn J4</t>
  </si>
  <si>
    <t>Linn J6</t>
  </si>
  <si>
    <t>Richmond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</si>
  <si>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</si>
  <si>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</si>
  <si>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</si>
  <si>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</si>
  <si>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</si>
  <si>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</si>
  <si>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</si>
  <si>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</si>
  <si>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</si>
  <si>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</si>
  <si>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</si>
  <si>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</si>
  <si>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</si>
  <si>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</si>
  <si>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</si>
  <si>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</si>
  <si>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</si>
  <si>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</si>
  <si>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</si>
  <si>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</si>
  <si>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</si>
  <si>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</si>
  <si>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</si>
  <si>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</si>
  <si>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</si>
  <si>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</si>
  <si>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</si>
  <si>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</si>
  <si>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</si>
  <si>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Swallow</t>
  </si>
  <si>
    <t>North Lake</t>
  </si>
  <si>
    <t>Merton Community</t>
  </si>
  <si>
    <t>Middleton-Cross Plains</t>
  </si>
  <si>
    <t>Milton</t>
  </si>
  <si>
    <t>Milwaukee</t>
  </si>
  <si>
    <t>Mineral Point</t>
  </si>
  <si>
    <t>Minocqua J1</t>
  </si>
  <si>
    <t>Lakeland UHS</t>
  </si>
  <si>
    <t>Northwood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</si>
  <si>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</si>
  <si>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</si>
  <si>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</si>
  <si>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</si>
  <si>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</si>
  <si>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</si>
  <si>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</si>
  <si>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</si>
  <si>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</si>
  <si>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Riverdale</t>
  </si>
  <si>
    <t>Muskego-Norway</t>
  </si>
  <si>
    <t>Lake Country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</si>
  <si>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</si>
  <si>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</si>
  <si>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</si>
  <si>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</si>
  <si>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</si>
  <si>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</si>
  <si>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</si>
  <si>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</si>
  <si>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</si>
  <si>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</si>
  <si>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</si>
  <si>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</si>
  <si>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</si>
  <si>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Fond Du Lac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</si>
  <si>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</si>
  <si>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</si>
  <si>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</si>
  <si>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</si>
  <si>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</si>
  <si>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</si>
  <si>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</si>
  <si>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</si>
  <si>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</si>
  <si>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</si>
  <si>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</si>
  <si>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Parkview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</si>
  <si>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</si>
  <si>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</si>
  <si>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</si>
  <si>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</si>
  <si>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</si>
  <si>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</si>
  <si>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</si>
  <si>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Beecher-Dunbar-Pembine</t>
  </si>
  <si>
    <t>Pepin Area</t>
  </si>
  <si>
    <t>Peshtigo</t>
  </si>
  <si>
    <t>Pewaukee</t>
  </si>
  <si>
    <t>Phelps</t>
  </si>
  <si>
    <t>Phillips</t>
  </si>
  <si>
    <t>Pittsville</t>
  </si>
  <si>
    <t>Tri-County Area</t>
  </si>
  <si>
    <t>Platteville</t>
  </si>
  <si>
    <t>Plum City</t>
  </si>
  <si>
    <t>Plymouth</t>
  </si>
  <si>
    <t>Portage Community</t>
  </si>
  <si>
    <t>Port Edwards</t>
  </si>
  <si>
    <t>South Shore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</si>
  <si>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</si>
  <si>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</si>
  <si>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</si>
  <si>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</si>
  <si>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</si>
  <si>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</si>
  <si>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</si>
  <si>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</si>
  <si>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</si>
  <si>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</si>
  <si>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</si>
  <si>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</si>
  <si>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</si>
  <si>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North Cape</t>
  </si>
  <si>
    <t>Reedsburg</t>
  </si>
  <si>
    <t>Reedsville</t>
  </si>
  <si>
    <t>Rhinelander</t>
  </si>
  <si>
    <t>Rib Lake</t>
  </si>
  <si>
    <t>Rice Lake Area</t>
  </si>
  <si>
    <t>Richfield J1</t>
  </si>
  <si>
    <t>Friess Lake</t>
  </si>
  <si>
    <t>Richland</t>
  </si>
  <si>
    <t>Rio Community</t>
  </si>
  <si>
    <t>River Falls</t>
  </si>
  <si>
    <t>River Ridge</t>
  </si>
  <si>
    <t>Rosendale-Brandon</t>
  </si>
  <si>
    <t>Rosholt</t>
  </si>
  <si>
    <t>D C Everest Area</t>
  </si>
  <si>
    <t>Saint Croix Falls</t>
  </si>
  <si>
    <t>Saint Francis</t>
  </si>
  <si>
    <t>Central/Westosha UHS</t>
  </si>
  <si>
    <t>Salem</t>
  </si>
  <si>
    <t>Sauk Prairie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</si>
  <si>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</si>
  <si>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</si>
  <si>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</si>
  <si>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</si>
  <si>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</si>
  <si>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</si>
  <si>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</si>
  <si>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</si>
  <si>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</si>
  <si>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</si>
  <si>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</si>
  <si>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</si>
  <si>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</si>
  <si>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</si>
  <si>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</si>
  <si>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</si>
  <si>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Southern Door County</t>
  </si>
  <si>
    <t>Sparta Area</t>
  </si>
  <si>
    <t>Spencer</t>
  </si>
  <si>
    <t>Spooner</t>
  </si>
  <si>
    <t>River Valley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</si>
  <si>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</si>
  <si>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</si>
  <si>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</si>
  <si>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</si>
  <si>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</si>
  <si>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</si>
  <si>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</si>
  <si>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</si>
  <si>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</si>
  <si>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</si>
  <si>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</si>
  <si>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</si>
  <si>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</si>
  <si>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</si>
  <si>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</si>
  <si>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Flambeau</t>
  </si>
  <si>
    <t>Turtle Lake</t>
  </si>
  <si>
    <t>Twin Lakes #4</t>
  </si>
  <si>
    <t>Two Rivers</t>
  </si>
  <si>
    <t>Union Grove UHS</t>
  </si>
  <si>
    <t>Union Grove J1</t>
  </si>
  <si>
    <t>Valders Area</t>
  </si>
  <si>
    <t>Verona Area</t>
  </si>
  <si>
    <t>Kickapoo Area</t>
  </si>
  <si>
    <t>Viroqua Area</t>
  </si>
  <si>
    <t>Wabeno Area</t>
  </si>
  <si>
    <t>Big Foot UHS</t>
  </si>
  <si>
    <t>Walworth J1</t>
  </si>
  <si>
    <t>Washburn</t>
  </si>
  <si>
    <t>Washington</t>
  </si>
  <si>
    <t>Waterford UHS</t>
  </si>
  <si>
    <t>Washington-Caldwell</t>
  </si>
  <si>
    <t>Waterford Graded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</si>
  <si>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</si>
  <si>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</si>
  <si>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</si>
  <si>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</si>
  <si>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</si>
  <si>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</si>
  <si>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</si>
  <si>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</si>
  <si>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</si>
  <si>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</si>
  <si>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</si>
  <si>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</si>
  <si>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</si>
  <si>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</si>
  <si>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Westby Area</t>
  </si>
  <si>
    <t>West Depere</t>
  </si>
  <si>
    <t>Westfield</t>
  </si>
  <si>
    <t>Weston</t>
  </si>
  <si>
    <t>West Salem</t>
  </si>
  <si>
    <t>Weyauwega-Fremont</t>
  </si>
  <si>
    <t>Wheatland J1</t>
  </si>
  <si>
    <t>Whitefish Bay</t>
  </si>
  <si>
    <t>Whitehall</t>
  </si>
  <si>
    <t>White Lake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</si>
  <si>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</si>
  <si>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</si>
  <si>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</si>
  <si>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</si>
  <si>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</si>
  <si>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</si>
  <si>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</si>
  <si>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</si>
  <si>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</si>
  <si>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</si>
  <si>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</si>
  <si>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</si>
  <si>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</si>
  <si>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</si>
  <si>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EQVALMEM</t>
  </si>
  <si>
    <t>PRIGVM</t>
  </si>
  <si>
    <t>PRIMARY</t>
  </si>
  <si>
    <t>PRIlocPC</t>
  </si>
  <si>
    <t>PRICSTM</t>
  </si>
  <si>
    <t>SECGVM</t>
  </si>
  <si>
    <t>SECOND</t>
  </si>
  <si>
    <t>SECAID</t>
  </si>
  <si>
    <t>seclocpc</t>
  </si>
  <si>
    <t>SECCSTM</t>
  </si>
  <si>
    <t>TERGVM</t>
  </si>
  <si>
    <t>TERTIARY</t>
  </si>
  <si>
    <t>TERAID</t>
  </si>
  <si>
    <t>terlocpc</t>
  </si>
  <si>
    <t>TERCSTM</t>
  </si>
  <si>
    <t>TOTAIDPC</t>
  </si>
  <si>
    <t>allcstm</t>
  </si>
  <si>
    <t>cstdif</t>
  </si>
  <si>
    <t>Primary Tier</t>
  </si>
  <si>
    <t>K-12 GUARANTEES</t>
  </si>
  <si>
    <t>K-8 GUARANTEES</t>
  </si>
  <si>
    <t>UHS GUARANTEES</t>
  </si>
  <si>
    <t>IN AID COMPUTATION</t>
  </si>
  <si>
    <t>STATE SHARE %</t>
  </si>
  <si>
    <t>Secondary Tier</t>
  </si>
  <si>
    <t>Tertiary Tier</t>
  </si>
  <si>
    <t>pri aid</t>
  </si>
  <si>
    <t>District</t>
  </si>
  <si>
    <t>State</t>
  </si>
  <si>
    <t>Local Support</t>
  </si>
  <si>
    <t>DISTRICT VALUE PER MEMBER</t>
  </si>
  <si>
    <t>Shared Cost Per Member</t>
  </si>
  <si>
    <t>Total State Aid Percentage:</t>
  </si>
  <si>
    <t>Total Local Support Percentage:</t>
  </si>
  <si>
    <t>Total:</t>
  </si>
  <si>
    <t>Total (All Tiers)</t>
  </si>
  <si>
    <t>Equal Aid</t>
  </si>
  <si>
    <t>North Lakeland</t>
  </si>
  <si>
    <t>EQUALIZATION AID TIER EXPLANATION*</t>
  </si>
  <si>
    <t xml:space="preserve">* Generally, Equalization Aid is distributed in inverse proportion to the percentage a district's value per member is of the guarantee. Thus, if a district's value per member </t>
  </si>
  <si>
    <t>Cost Sharing</t>
  </si>
  <si>
    <t>type</t>
  </si>
  <si>
    <t>member</t>
  </si>
  <si>
    <t>tifout</t>
  </si>
  <si>
    <t xml:space="preserve">MEMBERSHIP </t>
  </si>
  <si>
    <t>DISTRICT VALUE</t>
  </si>
  <si>
    <t>is 25% of the guarantee for that tier, the local tax base supports 25% of the expenses in that tier, and State Equalization Aid would fund the remaining 75% of the expenses</t>
  </si>
  <si>
    <t xml:space="preserve"> in that tier. Note that there are 3 tiers, indicating that there are 3 separate algebraic computations that can each result in Equalization Aid. Total aid is the sum of the</t>
  </si>
  <si>
    <t>Equalization Aid at all of the tiers. If negative aid is generated at any tier, it is subtracted from the total Equalization Aid for that district; however, all districts</t>
  </si>
  <si>
    <t>receive their Primary Tier aid, even if the algebraic sum of the 3 tiers is less than 0. Districts generating no aid at the Primary Tier do not receive State Equalization Aid.</t>
  </si>
  <si>
    <t>AS % OF GUARANTEE</t>
  </si>
  <si>
    <t>Gresham</t>
  </si>
  <si>
    <t>Stone Bank School Distri</t>
  </si>
  <si>
    <t>Shawano</t>
  </si>
  <si>
    <t>Trevor-Wilmot Consolidat</t>
  </si>
  <si>
    <t>District Portion = Blue Bar       Equalization Aid Portion = Yellow Bar      Negative Aid (if present) = White Bar</t>
  </si>
  <si>
    <t>Chequamegon</t>
  </si>
  <si>
    <t>Ladysmith</t>
  </si>
  <si>
    <t>Ripon Area</t>
  </si>
  <si>
    <t>Chetek-Weyerhaeuser</t>
  </si>
  <si>
    <t>NAME</t>
  </si>
  <si>
    <t>PRIAID</t>
  </si>
  <si>
    <t>MEMBER</t>
  </si>
  <si>
    <t>Tifout</t>
  </si>
  <si>
    <t>Durand-Arkansaw</t>
  </si>
  <si>
    <t>Herman-Neosho-Rubicon</t>
  </si>
  <si>
    <t>De Soto Area</t>
  </si>
  <si>
    <t>Gale-Ettrick-Trempealeau</t>
  </si>
  <si>
    <t>USING THE 2018-19 OCTOBER 15 AID CERTIFICATION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</si>
</sst>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000"/>
    <numFmt numFmtId="165" formatCode="&quot;$&quot;#,##0.00"/>
    <numFmt numFmtId="166" formatCode="&quot;$&quot;#,##0"/>
    <numFmt numFmtId="167" formatCode="0.0%"/>
  </numFmts>
  <fonts count="12" x14ac:knownFonts="1">
    <font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2" fillId="0" borderId="0" xfId="0" applyFont="1" applyAlignment="1" applyProtection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3" xfId="0" applyBorder="1"/>
    <xf numFmtId="2" fontId="1" fillId="0" borderId="0" xfId="0" applyNumberFormat="1" applyFont="1" applyBorder="1"/>
    <xf numFmtId="165" fontId="1" fillId="0" borderId="0" xfId="0" applyNumberFormat="1" applyFont="1"/>
    <xf numFmtId="2" fontId="0" fillId="0" borderId="0" xfId="0" applyNumberFormat="1"/>
    <xf numFmtId="10" fontId="1" fillId="0" borderId="0" xfId="0" applyNumberFormat="1" applyFont="1"/>
    <xf numFmtId="0" fontId="2" fillId="0" borderId="0" xfId="0" applyFont="1" applyAlignment="1"/>
    <xf numFmtId="0" fontId="2" fillId="0" borderId="0" xfId="0" applyFont="1" applyAlignment="1" applyProtection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4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7" fontId="1" fillId="0" borderId="5" xfId="0" applyNumberFormat="1" applyFont="1" applyBorder="1"/>
    <xf numFmtId="0" fontId="1" fillId="0" borderId="0" xfId="0" applyFont="1" applyBorder="1" applyAlignment="1">
      <alignment horizontal="right"/>
    </xf>
    <xf numFmtId="167" fontId="1" fillId="0" borderId="7" xfId="0" applyNumberFormat="1" applyFont="1" applyBorder="1"/>
    <xf numFmtId="165" fontId="1" fillId="0" borderId="8" xfId="0" applyNumberFormat="1" applyFont="1" applyBorder="1"/>
    <xf numFmtId="167" fontId="1" fillId="0" borderId="9" xfId="0" applyNumberFormat="1" applyFont="1" applyBorder="1"/>
    <xf numFmtId="165" fontId="1" fillId="0" borderId="3" xfId="0" applyNumberFormat="1" applyFont="1" applyBorder="1"/>
    <xf numFmtId="167" fontId="1" fillId="0" borderId="4" xfId="0" applyNumberFormat="1" applyFont="1" applyBorder="1"/>
    <xf numFmtId="165" fontId="3" fillId="0" borderId="2" xfId="0" applyNumberFormat="1" applyFont="1" applyBorder="1"/>
    <xf numFmtId="167" fontId="3" fillId="0" borderId="10" xfId="0" applyNumberFormat="1" applyFont="1" applyBorder="1"/>
    <xf numFmtId="0" fontId="3" fillId="0" borderId="11" xfId="0" applyFont="1" applyBorder="1" applyAlignment="1">
      <alignment horizontal="center" wrapText="1"/>
    </xf>
    <xf numFmtId="10" fontId="1" fillId="0" borderId="0" xfId="0" applyNumberFormat="1" applyFont="1" applyBorder="1"/>
    <xf numFmtId="0" fontId="5" fillId="0" borderId="0" xfId="0" applyFont="1"/>
    <xf numFmtId="0" fontId="6" fillId="0" borderId="0" xfId="0" applyFont="1"/>
    <xf numFmtId="167" fontId="1" fillId="0" borderId="11" xfId="0" applyNumberFormat="1" applyFont="1" applyBorder="1"/>
    <xf numFmtId="0" fontId="7" fillId="0" borderId="0" xfId="0" applyFont="1"/>
    <xf numFmtId="44" fontId="7" fillId="0" borderId="0" xfId="0" applyNumberFormat="1" applyFont="1"/>
    <xf numFmtId="0" fontId="8" fillId="0" borderId="0" xfId="0" applyFont="1"/>
    <xf numFmtId="0" fontId="10" fillId="0" borderId="0" xfId="0" applyFont="1"/>
    <xf numFmtId="0" fontId="1" fillId="0" borderId="8" xfId="0" applyFont="1" applyBorder="1"/>
    <xf numFmtId="0" fontId="1" fillId="0" borderId="9" xfId="0" applyFont="1" applyBorder="1"/>
    <xf numFmtId="3" fontId="1" fillId="0" borderId="6" xfId="0" applyNumberFormat="1" applyFont="1" applyBorder="1"/>
    <xf numFmtId="166" fontId="1" fillId="0" borderId="6" xfId="0" applyNumberFormat="1" applyFont="1" applyBorder="1"/>
    <xf numFmtId="164" fontId="11" fillId="0" borderId="0" xfId="0" applyNumberFormat="1" applyFont="1"/>
    <xf numFmtId="0" fontId="11" fillId="0" borderId="0" xfId="0" applyFont="1"/>
    <xf numFmtId="0" fontId="11" fillId="0" borderId="0" xfId="0" quotePrefix="1" applyNumberFormat="1" applyFont="1"/>
    <xf numFmtId="0" fontId="11" fillId="0" borderId="0" xfId="0" applyNumberFormat="1" applyFont="1"/>
    <xf numFmtId="0" fontId="11" fillId="0" borderId="0" xfId="0" applyFont="1" applyAlignment="1">
      <alignment wrapText="1"/>
    </xf>
    <xf numFmtId="4" fontId="11" fillId="0" borderId="0" xfId="0" applyNumberFormat="1" applyFont="1"/>
    <xf numFmtId="4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4" fontId="7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0" fontId="0" fillId="0" borderId="7" xfId="0" applyBorder="1"/>
    <xf numFmtId="167" fontId="1" fillId="0" borderId="10" xfId="0" applyNumberFormat="1" applyFont="1" applyBorder="1" applyAlignment="1">
      <alignment horizontal="right"/>
    </xf>
    <xf numFmtId="0" fontId="0" fillId="0" borderId="11" xfId="0" applyBorder="1"/>
    <xf numFmtId="167" fontId="1" fillId="0" borderId="7" xfId="0" applyNumberFormat="1" applyFont="1" applyBorder="1" applyAlignment="1">
      <alignment horizontal="right"/>
    </xf>
    <xf numFmtId="167" fontId="1" fillId="0" borderId="11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10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4" xfId="0" applyBorder="1"/>
    <xf numFmtId="0" fontId="0" fillId="0" borderId="5" xfId="0" applyBorder="1"/>
    <xf numFmtId="0" fontId="0" fillId="0" borderId="10" xfId="0" applyBorder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32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5005594912089"/>
          <c:y val="8.888916446293546E-2"/>
          <c:w val="0.77500315349590465"/>
          <c:h val="0.85079628843095367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Tiers'!$C$58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102-4A94-BB42-2EC83A31E562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chemeClr val="tx1"/>
              </a:solidFill>
              <a:prstDash val="solid"/>
            </a:ln>
          </c:spPr>
          <c:invertIfNegative val="1"/>
          <c:val>
            <c:numRef>
              <c:f>'Equal Aid Tiers'!$C$59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chemeClr val="tx1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102-4A94-BB42-2EC83A31E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047320"/>
        <c:axId val="198047712"/>
        <c:axId val="0"/>
      </c:bar3DChart>
      <c:catAx>
        <c:axId val="1980473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8047712"/>
        <c:crosses val="autoZero"/>
        <c:auto val="1"/>
        <c:lblAlgn val="ctr"/>
        <c:lblOffset val="100"/>
        <c:tickMarkSkip val="1"/>
        <c:noMultiLvlLbl val="0"/>
      </c:catAx>
      <c:valAx>
        <c:axId val="198047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047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2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301634973473824"/>
          <c:y val="6.6878980891719744E-2"/>
          <c:w val="0.82540002402663049"/>
          <c:h val="0.8662420382165606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Tiers'!$C$61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B-4FB2-A194-D26392464331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Tiers'!$C$62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0C0B-4FB2-A194-D26392464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410192"/>
        <c:axId val="342411368"/>
        <c:axId val="0"/>
      </c:bar3DChart>
      <c:catAx>
        <c:axId val="3424101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2411368"/>
        <c:crossesAt val="0"/>
        <c:auto val="1"/>
        <c:lblAlgn val="ctr"/>
        <c:lblOffset val="100"/>
        <c:tickMarkSkip val="1"/>
        <c:noMultiLvlLbl val="0"/>
      </c:catAx>
      <c:valAx>
        <c:axId val="3424113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41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4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00022656294252"/>
          <c:y val="5.128221179578512E-2"/>
          <c:w val="0.82800161719065946"/>
          <c:h val="0.8814130152400558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Tiers'!$C$64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6-4A04-B210-48E13F5C924B}"/>
            </c:ext>
          </c:extLst>
        </c:ser>
        <c:ser>
          <c:idx val="1"/>
          <c:order val="1"/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rgbClr val="FF0000"/>
              </a:outerShdw>
            </a:effectLst>
          </c:spPr>
          <c:invertIfNegative val="1"/>
          <c:val>
            <c:numRef>
              <c:f>'Equal Aid Tiers'!$C$65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solidFill>
                      <a:schemeClr val="tx1"/>
                    </a:solidFill>
                  </a:ln>
                  <a:effectLst>
                    <a:outerShdw blurRad="50800" dist="50800" dir="5400000" algn="ctr" rotWithShape="0">
                      <a:srgbClr val="FF0000"/>
                    </a:outerShdw>
                  </a:effectLst>
                </c14:spPr>
              </c14:invertSolidFillFmt>
            </c:ext>
            <c:ext xmlns:c16="http://schemas.microsoft.com/office/drawing/2014/chart" uri="{C3380CC4-5D6E-409C-BE32-E72D297353CC}">
              <c16:uniqueId val="{00000001-EE96-4A04-B210-48E13F5C9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2410584"/>
        <c:axId val="342412544"/>
        <c:axId val="0"/>
      </c:bar3DChart>
      <c:catAx>
        <c:axId val="3424105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2412544"/>
        <c:crossesAt val="0"/>
        <c:auto val="1"/>
        <c:lblAlgn val="ctr"/>
        <c:lblOffset val="100"/>
        <c:tickMarkSkip val="1"/>
        <c:noMultiLvlLbl val="0"/>
      </c:catAx>
      <c:valAx>
        <c:axId val="342412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2410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126"/>
      <c:rotY val="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851456025100497"/>
          <c:y val="5.7143034297601439E-2"/>
          <c:w val="0.81526424159231259"/>
          <c:h val="0.87936780557975469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'Equal Aid Tiers'!$C$67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B-4A2A-913B-86B658B985C4}"/>
            </c:ext>
          </c:extLst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'Equal Aid Tiers'!$C$68</c:f>
              <c:numCache>
                <c:formatCode>_("$"* #,##0.00_);_("$"* \(#,##0.00\);_("$"* "-"??_);_(@_)</c:formatCode>
                <c:ptCount val="1"/>
                <c:pt idx="0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2D3B-4A2A-913B-86B658B98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8356752"/>
        <c:axId val="198355576"/>
        <c:axId val="0"/>
      </c:bar3DChart>
      <c:catAx>
        <c:axId val="1983567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8355576"/>
        <c:crosses val="autoZero"/>
        <c:auto val="1"/>
        <c:lblAlgn val="ctr"/>
        <c:lblOffset val="100"/>
        <c:tickMarkSkip val="1"/>
        <c:noMultiLvlLbl val="0"/>
      </c:catAx>
      <c:valAx>
        <c:axId val="1983555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8356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Lines="15" dropStyle="combo" dx="16" fmlaLink="Data!$A$2" fmlaRange="Data!$A$2:$A$424" noThreeD="1" sel="1" val="138"/>
</file>

<file path=xl/ctrlProps/ctrlProp2.xml><?xml version="1.0" encoding="utf-8"?>
<formControlPr xmlns="http://schemas.microsoft.com/office/spreadsheetml/2009/9/main" objectType="Drop" dropLines="15" dropStyle="combo" dx="16" fmlaLink="Data!$A$2" fmlaRange="Data!$B$2:$B$424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16</xdr:row>
      <xdr:rowOff>0</xdr:rowOff>
    </xdr:from>
    <xdr:to>
      <xdr:col>4</xdr:col>
      <xdr:colOff>0</xdr:colOff>
      <xdr:row>37</xdr:row>
      <xdr:rowOff>0</xdr:rowOff>
    </xdr:to>
    <xdr:graphicFrame macro="">
      <xdr:nvGraphicFramePr>
        <xdr:cNvPr id="10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16</xdr:row>
      <xdr:rowOff>9525</xdr:rowOff>
    </xdr:from>
    <xdr:to>
      <xdr:col>8</xdr:col>
      <xdr:colOff>9525</xdr:colOff>
      <xdr:row>37</xdr:row>
      <xdr:rowOff>0</xdr:rowOff>
    </xdr:to>
    <xdr:graphicFrame macro="">
      <xdr:nvGraphicFramePr>
        <xdr:cNvPr id="106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</xdr:col>
      <xdr:colOff>0</xdr:colOff>
      <xdr:row>36</xdr:row>
      <xdr:rowOff>114300</xdr:rowOff>
    </xdr:to>
    <xdr:graphicFrame macro="">
      <xdr:nvGraphicFramePr>
        <xdr:cNvPr id="106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16</xdr:row>
      <xdr:rowOff>0</xdr:rowOff>
    </xdr:from>
    <xdr:to>
      <xdr:col>16</xdr:col>
      <xdr:colOff>0</xdr:colOff>
      <xdr:row>37</xdr:row>
      <xdr:rowOff>0</xdr:rowOff>
    </xdr:to>
    <xdr:graphicFrame macro="">
      <xdr:nvGraphicFramePr>
        <xdr:cNvPr id="106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209550</xdr:colOff>
          <xdr:row>2</xdr:row>
          <xdr:rowOff>171450</xdr:rowOff>
        </xdr:from>
        <xdr:to>
          <xdr:col>15</xdr:col>
          <xdr:colOff>876300</xdr:colOff>
          <xdr:row>3</xdr:row>
          <xdr:rowOff>171450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457200</xdr:colOff>
          <xdr:row>2</xdr:row>
          <xdr:rowOff>171450</xdr:rowOff>
        </xdr:from>
        <xdr:to>
          <xdr:col>15</xdr:col>
          <xdr:colOff>161925</xdr:colOff>
          <xdr:row>3</xdr:row>
          <xdr:rowOff>180975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CCFF"/>
        </a:solidFill>
        <a:ln w="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73"/>
  <sheetViews>
    <sheetView tabSelected="1" zoomScale="82" workbookViewId="0">
      <selection sqref="A1:P1"/>
    </sheetView>
  </sheetViews>
  <sheetFormatPr defaultRowHeight="11.25" x14ac:dyDescent="0.2"/>
  <cols>
    <col min="1" max="1" width="14.1640625" customWidth="1"/>
    <col min="2" max="2" width="12.6640625" customWidth="1"/>
    <col min="3" max="3" width="10.6640625" bestFit="1" customWidth="1"/>
    <col min="4" max="4" width="17.6640625" customWidth="1"/>
    <col min="5" max="5" width="2.6640625" customWidth="1"/>
    <col min="6" max="6" width="18" customWidth="1"/>
    <col min="7" max="7" width="11" customWidth="1"/>
    <col min="8" max="8" width="18.33203125" customWidth="1"/>
    <col min="9" max="9" width="2.6640625" customWidth="1"/>
    <col min="10" max="10" width="16.33203125" customWidth="1"/>
    <col min="11" max="11" width="12.6640625" customWidth="1"/>
    <col min="12" max="12" width="17.6640625" customWidth="1"/>
    <col min="13" max="13" width="2.6640625" customWidth="1"/>
    <col min="14" max="14" width="17.1640625" customWidth="1"/>
    <col min="15" max="15" width="12.33203125" customWidth="1"/>
    <col min="16" max="16" width="17.6640625" customWidth="1"/>
    <col min="17" max="22" width="10.6640625" customWidth="1"/>
  </cols>
  <sheetData>
    <row r="1" spans="1:17" ht="18" x14ac:dyDescent="0.25">
      <c r="A1" s="92" t="s">
        <v>456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6"/>
    </row>
    <row r="2" spans="1:17" ht="18" x14ac:dyDescent="0.25">
      <c r="A2" s="92" t="s">
        <v>486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16"/>
    </row>
    <row r="3" spans="1:17" ht="18" x14ac:dyDescent="0.25">
      <c r="A3" s="93" t="str">
        <f>INDEX(Data!B2:B424,Data!A2)</f>
        <v>Use arrow at right to select district.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7"/>
    </row>
    <row r="4" spans="1:17" ht="18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" thickBot="1" x14ac:dyDescent="0.25">
      <c r="B5" s="42" t="s">
        <v>462</v>
      </c>
      <c r="C5" s="43"/>
      <c r="D5" s="44">
        <f>INDEX(Data!X2:X424,Data!A2)</f>
        <v>0</v>
      </c>
      <c r="F5" s="42" t="s">
        <v>463</v>
      </c>
      <c r="G5" s="43"/>
      <c r="H5" s="45">
        <f>INDEX(Data!Y2:Y424,Data!A2)</f>
        <v>0</v>
      </c>
      <c r="I5" s="4"/>
      <c r="J5" s="66" t="s">
        <v>448</v>
      </c>
      <c r="K5" s="67"/>
      <c r="L5" s="68"/>
      <c r="M5" s="10"/>
      <c r="N5" s="66" t="s">
        <v>441</v>
      </c>
      <c r="O5" s="94"/>
      <c r="P5" s="95"/>
    </row>
    <row r="6" spans="1:17" ht="12" thickBot="1" x14ac:dyDescent="0.25">
      <c r="I6" s="1"/>
      <c r="J6" s="86" t="s">
        <v>468</v>
      </c>
      <c r="K6" s="87"/>
      <c r="L6" s="88"/>
      <c r="N6" s="86" t="s">
        <v>440</v>
      </c>
      <c r="O6" s="96"/>
      <c r="P6" s="74"/>
    </row>
    <row r="7" spans="1:17" ht="12" thickBot="1" x14ac:dyDescent="0.25">
      <c r="B7" s="66" t="s">
        <v>0</v>
      </c>
      <c r="C7" s="67"/>
      <c r="D7" s="68"/>
      <c r="F7" s="58">
        <f>INDEX(Data!W2:W424,Data!A2)</f>
        <v>0</v>
      </c>
      <c r="G7" s="59"/>
      <c r="H7" s="60"/>
      <c r="I7" s="1"/>
      <c r="J7" s="11"/>
      <c r="K7" s="19"/>
      <c r="L7" s="20"/>
      <c r="N7" s="11"/>
      <c r="O7" s="19"/>
      <c r="P7" s="20"/>
    </row>
    <row r="8" spans="1:17" ht="12" thickBot="1" x14ac:dyDescent="0.25">
      <c r="B8" s="86" t="s">
        <v>1</v>
      </c>
      <c r="C8" s="87"/>
      <c r="D8" s="88"/>
      <c r="F8" s="18" t="s">
        <v>7</v>
      </c>
      <c r="G8" s="81">
        <f>INDEX(Data!D2:D424,Data!A2)</f>
        <v>0</v>
      </c>
      <c r="H8" s="82"/>
      <c r="I8" s="1"/>
      <c r="J8" s="5" t="s">
        <v>7</v>
      </c>
      <c r="K8" s="71">
        <f>INDEX(Data!G2:G424,Data!A2)</f>
        <v>0</v>
      </c>
      <c r="L8" s="75"/>
      <c r="N8" s="5" t="s">
        <v>7</v>
      </c>
      <c r="O8" s="71">
        <f>1-K8</f>
        <v>1</v>
      </c>
      <c r="P8" s="72"/>
    </row>
    <row r="9" spans="1:17" x14ac:dyDescent="0.2">
      <c r="B9" s="89"/>
      <c r="C9" s="90"/>
      <c r="D9" s="91"/>
      <c r="F9" s="5" t="s">
        <v>9</v>
      </c>
      <c r="G9" s="77">
        <f>INDEX(Data!I2:I424,Data!A2)</f>
        <v>0</v>
      </c>
      <c r="H9" s="78"/>
      <c r="I9" s="1"/>
      <c r="J9" s="5" t="s">
        <v>9</v>
      </c>
      <c r="K9" s="71">
        <f>INDEX(Data!L2:L424,Data!A2)</f>
        <v>0</v>
      </c>
      <c r="L9" s="75"/>
      <c r="N9" s="5" t="s">
        <v>9</v>
      </c>
      <c r="O9" s="71">
        <f>1-K9</f>
        <v>1</v>
      </c>
      <c r="P9" s="72"/>
    </row>
    <row r="10" spans="1:17" ht="12" thickBot="1" x14ac:dyDescent="0.25">
      <c r="B10" s="83">
        <f>INDEX(Data!C2:C424,Data!A2)</f>
        <v>0</v>
      </c>
      <c r="C10" s="84"/>
      <c r="D10" s="85"/>
      <c r="F10" s="6" t="s">
        <v>10</v>
      </c>
      <c r="G10" s="79">
        <f>INDEX(Data!N2:N424,Data!A2)</f>
        <v>0</v>
      </c>
      <c r="H10" s="80"/>
      <c r="J10" s="6" t="s">
        <v>10</v>
      </c>
      <c r="K10" s="73">
        <f>INDEX(Data!Q2:Q424,Data!A2)</f>
        <v>0</v>
      </c>
      <c r="L10" s="76"/>
      <c r="N10" s="6" t="s">
        <v>10</v>
      </c>
      <c r="O10" s="73">
        <f>1-K10</f>
        <v>1</v>
      </c>
      <c r="P10" s="74"/>
    </row>
    <row r="11" spans="1:17" x14ac:dyDescent="0.2">
      <c r="B11" s="3"/>
      <c r="C11" s="3"/>
      <c r="D11" s="3"/>
      <c r="J11" s="7"/>
      <c r="K11" s="12"/>
      <c r="L11" s="12"/>
      <c r="N11" s="7"/>
      <c r="O11" s="12"/>
      <c r="P11" s="12"/>
    </row>
    <row r="12" spans="1:17" ht="12" thickBot="1" x14ac:dyDescent="0.25">
      <c r="B12" s="1"/>
      <c r="C12" s="1"/>
      <c r="D12" s="1"/>
      <c r="E12" s="1"/>
    </row>
    <row r="13" spans="1:17" ht="12" thickBot="1" x14ac:dyDescent="0.25">
      <c r="B13" s="58" t="s">
        <v>436</v>
      </c>
      <c r="C13" s="59"/>
      <c r="D13" s="60"/>
      <c r="E13" s="4"/>
      <c r="F13" s="58" t="s">
        <v>442</v>
      </c>
      <c r="G13" s="59"/>
      <c r="H13" s="60"/>
      <c r="J13" s="58" t="s">
        <v>443</v>
      </c>
      <c r="K13" s="59"/>
      <c r="L13" s="60"/>
      <c r="N13" s="58" t="s">
        <v>453</v>
      </c>
      <c r="O13" s="59"/>
      <c r="P13" s="60"/>
    </row>
    <row r="14" spans="1:17" x14ac:dyDescent="0.2">
      <c r="B14" s="66" t="s">
        <v>449</v>
      </c>
      <c r="C14" s="67"/>
      <c r="D14" s="68"/>
      <c r="F14" s="66" t="s">
        <v>449</v>
      </c>
      <c r="G14" s="67"/>
      <c r="H14" s="68"/>
      <c r="J14" s="66" t="s">
        <v>449</v>
      </c>
      <c r="K14" s="67"/>
      <c r="L14" s="68"/>
      <c r="N14" s="66" t="s">
        <v>449</v>
      </c>
      <c r="O14" s="67"/>
      <c r="P14" s="68"/>
    </row>
    <row r="15" spans="1:17" ht="12" thickBot="1" x14ac:dyDescent="0.25">
      <c r="B15" s="55">
        <f>INDEX(Data!H2:H424,Data!A2)</f>
        <v>0</v>
      </c>
      <c r="C15" s="56"/>
      <c r="D15" s="57"/>
      <c r="E15" s="1"/>
      <c r="F15" s="55">
        <f>INDEX(Data!M2:M424,Data!A2)</f>
        <v>0</v>
      </c>
      <c r="G15" s="56"/>
      <c r="H15" s="57"/>
      <c r="J15" s="55">
        <f>INDEX(Data!R2:R424,Data!A2)</f>
        <v>0</v>
      </c>
      <c r="K15" s="56"/>
      <c r="L15" s="57"/>
      <c r="N15" s="55">
        <f>B15+F15+J15</f>
        <v>0</v>
      </c>
      <c r="O15" s="56"/>
      <c r="P15" s="57"/>
    </row>
    <row r="38" spans="2:17" ht="12" thickBot="1" x14ac:dyDescent="0.25"/>
    <row r="39" spans="2:17" ht="12" thickBot="1" x14ac:dyDescent="0.25">
      <c r="B39" s="27">
        <f>SUM(B40:B42)</f>
        <v>0</v>
      </c>
      <c r="C39" s="28" t="e">
        <f>SUM(C40:C42)</f>
        <v>#DIV/0!</v>
      </c>
      <c r="D39" s="23" t="s">
        <v>458</v>
      </c>
      <c r="F39" s="27">
        <f>SUM(F40:F42)</f>
        <v>0</v>
      </c>
      <c r="G39" s="28" t="e">
        <f>SUM(G40:G41)</f>
        <v>#DIV/0!</v>
      </c>
      <c r="H39" s="23" t="s">
        <v>458</v>
      </c>
      <c r="J39" s="27">
        <f>SUM(J40:J42)</f>
        <v>0</v>
      </c>
      <c r="K39" s="28" t="e">
        <f>SUM(K40:K41)</f>
        <v>#DIV/0!</v>
      </c>
      <c r="L39" s="23" t="s">
        <v>458</v>
      </c>
      <c r="N39" s="27">
        <f>B39+F39+J39</f>
        <v>0</v>
      </c>
      <c r="O39" s="28" t="e">
        <f>SUM(O40:O41)</f>
        <v>#DIV/0!</v>
      </c>
      <c r="P39" s="23" t="s">
        <v>458</v>
      </c>
    </row>
    <row r="40" spans="2:17" x14ac:dyDescent="0.2">
      <c r="B40" s="29">
        <f>C59</f>
        <v>0</v>
      </c>
      <c r="C40" s="30" t="e">
        <f>B40/B39</f>
        <v>#DIV/0!</v>
      </c>
      <c r="D40" s="22" t="s">
        <v>454</v>
      </c>
      <c r="F40" s="29">
        <f>C62</f>
        <v>0</v>
      </c>
      <c r="G40" s="30" t="e">
        <f>F40/F39</f>
        <v>#DIV/0!</v>
      </c>
      <c r="H40" s="22" t="s">
        <v>454</v>
      </c>
      <c r="J40" s="29">
        <f>C65</f>
        <v>0</v>
      </c>
      <c r="K40" s="30" t="e">
        <f>J40/J39</f>
        <v>#DIV/0!</v>
      </c>
      <c r="L40" s="22" t="s">
        <v>454</v>
      </c>
      <c r="N40" s="29">
        <f>IF(F58=5,0,IF(F58=3,B40+F40+J40,IF(F58=2,B40+F40+J40,IF(AND(F58=4,(OR(F40&lt;0,J40&lt;0)),ABS(F40+J40)&gt;ABS(B40)),B40,IF(AND(F58=1,(OR(F40&lt;0,J40&lt;0)),ABS(B40+F40)&gt;ABS(J40)),B40+F40+J40,IF(AND(F58=1,(OR(F40&lt;0,J40&lt;0)),ABS(J40+F40)&gt;ABS(B40)),B40))))))</f>
        <v>0</v>
      </c>
      <c r="O40" s="30" t="e">
        <f>N40/N39</f>
        <v>#DIV/0!</v>
      </c>
      <c r="P40" s="22" t="s">
        <v>454</v>
      </c>
    </row>
    <row r="41" spans="2:17" s="21" customFormat="1" ht="12" thickBot="1" x14ac:dyDescent="0.25">
      <c r="B41" s="31">
        <f>C58</f>
        <v>0</v>
      </c>
      <c r="C41" s="32" t="e">
        <f>B41/B39</f>
        <v>#DIV/0!</v>
      </c>
      <c r="D41" s="33" t="s">
        <v>447</v>
      </c>
      <c r="F41" s="31">
        <f>C61</f>
        <v>0</v>
      </c>
      <c r="G41" s="32" t="e">
        <f>F41/F39</f>
        <v>#DIV/0!</v>
      </c>
      <c r="H41" s="33" t="s">
        <v>447</v>
      </c>
      <c r="J41" s="31">
        <f>C64</f>
        <v>0</v>
      </c>
      <c r="K41" s="32" t="e">
        <f>J41/J39</f>
        <v>#DIV/0!</v>
      </c>
      <c r="L41" s="33" t="s">
        <v>447</v>
      </c>
      <c r="N41" s="31">
        <f>N39-N40</f>
        <v>0</v>
      </c>
      <c r="O41" s="32" t="e">
        <f>N41/N39</f>
        <v>#DIV/0!</v>
      </c>
      <c r="P41" s="33" t="s">
        <v>447</v>
      </c>
    </row>
    <row r="42" spans="2:17" ht="12" thickBot="1" x14ac:dyDescent="0.25">
      <c r="J42" s="13"/>
      <c r="N42" s="8"/>
      <c r="P42" s="9"/>
      <c r="Q42" s="14"/>
    </row>
    <row r="43" spans="2:17" x14ac:dyDescent="0.2">
      <c r="G43" s="69" t="s">
        <v>450</v>
      </c>
      <c r="H43" s="70"/>
      <c r="I43" s="70"/>
      <c r="J43" s="70"/>
      <c r="K43" s="24">
        <f>IF(N15=N40,0,N40/N39)</f>
        <v>0</v>
      </c>
      <c r="L43" s="15"/>
    </row>
    <row r="44" spans="2:17" x14ac:dyDescent="0.2">
      <c r="G44" s="62" t="s">
        <v>451</v>
      </c>
      <c r="H44" s="63"/>
      <c r="I44" s="63"/>
      <c r="J44" s="63"/>
      <c r="K44" s="26" t="e">
        <f>(N41/N39)</f>
        <v>#DIV/0!</v>
      </c>
      <c r="L44" s="15"/>
    </row>
    <row r="45" spans="2:17" ht="12" thickBot="1" x14ac:dyDescent="0.25">
      <c r="G45" s="64" t="s">
        <v>452</v>
      </c>
      <c r="H45" s="65"/>
      <c r="I45" s="65"/>
      <c r="J45" s="65"/>
      <c r="K45" s="37" t="e">
        <f>SUM(K43:K44)</f>
        <v>#DIV/0!</v>
      </c>
      <c r="L45" s="15"/>
    </row>
    <row r="46" spans="2:17" x14ac:dyDescent="0.2">
      <c r="G46" s="25"/>
      <c r="H46" s="25"/>
      <c r="I46" s="25"/>
      <c r="J46" s="25"/>
      <c r="K46" s="34"/>
      <c r="L46" s="15"/>
    </row>
    <row r="47" spans="2:17" s="41" customFormat="1" ht="12.75" x14ac:dyDescent="0.2">
      <c r="B47" s="61" t="s">
        <v>473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</row>
    <row r="48" spans="2:17" x14ac:dyDescent="0.2">
      <c r="G48" s="25"/>
      <c r="H48" s="25"/>
      <c r="I48" s="25"/>
      <c r="J48" s="25"/>
      <c r="K48" s="34"/>
      <c r="L48" s="15"/>
    </row>
    <row r="49" spans="1:16" ht="12" thickBot="1" x14ac:dyDescent="0.25">
      <c r="G49" s="25"/>
      <c r="H49" s="25"/>
      <c r="I49" s="25"/>
      <c r="J49" s="25"/>
      <c r="K49" s="34"/>
      <c r="L49" s="15"/>
    </row>
    <row r="50" spans="1:16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40" customFormat="1" ht="12" x14ac:dyDescent="0.2">
      <c r="A51" s="53" t="s">
        <v>457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s="40" customFormat="1" ht="12" x14ac:dyDescent="0.2">
      <c r="A52" s="53" t="s">
        <v>464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s="40" customFormat="1" ht="12" x14ac:dyDescent="0.2">
      <c r="A53" s="53" t="s">
        <v>465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4" spans="1:16" ht="12" x14ac:dyDescent="0.2">
      <c r="A54" s="53" t="s">
        <v>466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</row>
    <row r="55" spans="1:16" ht="12" x14ac:dyDescent="0.2">
      <c r="A55" s="53" t="s">
        <v>467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</row>
    <row r="56" spans="1:16" s="35" customFormat="1" ht="14.25" x14ac:dyDescent="0.2"/>
    <row r="57" spans="1:16" s="35" customFormat="1" ht="14.25" x14ac:dyDescent="0.2"/>
    <row r="58" spans="1:16" s="38" customFormat="1" ht="15" x14ac:dyDescent="0.25">
      <c r="B58" s="38" t="s">
        <v>445</v>
      </c>
      <c r="C58" s="54">
        <f>B15*K8</f>
        <v>0</v>
      </c>
      <c r="D58" s="54"/>
      <c r="F58" s="38">
        <f>IF(AND(B40&gt;0,F40&gt;0,J40&lt;0),1,IF(AND(B40&gt;0,F40&gt;0,J40&gt;0),2,IF(AND(B40&gt;0,F40&gt;0,J40=0),3,IF(AND(B40&gt;0,F40&lt;0,J40&lt;0),4,5))))</f>
        <v>5</v>
      </c>
    </row>
    <row r="59" spans="1:16" s="38" customFormat="1" ht="15" x14ac:dyDescent="0.25">
      <c r="B59" s="38" t="s">
        <v>446</v>
      </c>
      <c r="C59" s="52">
        <f>B15*O8</f>
        <v>0</v>
      </c>
      <c r="D59" s="52"/>
    </row>
    <row r="60" spans="1:16" s="38" customFormat="1" ht="15" x14ac:dyDescent="0.25">
      <c r="C60" s="39"/>
      <c r="D60" s="39"/>
    </row>
    <row r="61" spans="1:16" s="38" customFormat="1" ht="15" x14ac:dyDescent="0.25">
      <c r="B61" s="38" t="s">
        <v>445</v>
      </c>
      <c r="C61" s="52">
        <f>F15*K9</f>
        <v>0</v>
      </c>
      <c r="D61" s="52"/>
    </row>
    <row r="62" spans="1:16" s="38" customFormat="1" ht="15" x14ac:dyDescent="0.25">
      <c r="B62" s="38" t="s">
        <v>446</v>
      </c>
      <c r="C62" s="52">
        <f>F15*O9</f>
        <v>0</v>
      </c>
      <c r="D62" s="52"/>
    </row>
    <row r="63" spans="1:16" s="38" customFormat="1" ht="15" x14ac:dyDescent="0.25">
      <c r="C63" s="39" t="s">
        <v>2</v>
      </c>
      <c r="D63" s="39"/>
    </row>
    <row r="64" spans="1:16" s="38" customFormat="1" ht="15" x14ac:dyDescent="0.25">
      <c r="B64" s="38" t="s">
        <v>445</v>
      </c>
      <c r="C64" s="52">
        <f>J15*K10</f>
        <v>0</v>
      </c>
      <c r="D64" s="52"/>
    </row>
    <row r="65" spans="2:4" s="38" customFormat="1" ht="15" x14ac:dyDescent="0.25">
      <c r="B65" s="38" t="s">
        <v>446</v>
      </c>
      <c r="C65" s="52">
        <f>J15*O10</f>
        <v>0</v>
      </c>
      <c r="D65" s="52"/>
    </row>
    <row r="66" spans="2:4" s="38" customFormat="1" ht="15" x14ac:dyDescent="0.25">
      <c r="C66" s="39"/>
      <c r="D66" s="39"/>
    </row>
    <row r="67" spans="2:4" s="38" customFormat="1" ht="15" x14ac:dyDescent="0.25">
      <c r="B67" s="38" t="s">
        <v>445</v>
      </c>
      <c r="C67" s="52">
        <f>C58+C61+C64</f>
        <v>0</v>
      </c>
      <c r="D67" s="52"/>
    </row>
    <row r="68" spans="2:4" s="38" customFormat="1" ht="15" x14ac:dyDescent="0.25">
      <c r="B68" s="38" t="s">
        <v>446</v>
      </c>
      <c r="C68" s="52">
        <f>IF(C62+C65&lt;0,C59,C59+C62+C65)</f>
        <v>0</v>
      </c>
      <c r="D68" s="52"/>
    </row>
    <row r="69" spans="2:4" s="36" customFormat="1" ht="15" x14ac:dyDescent="0.25"/>
    <row r="70" spans="2:4" s="36" customFormat="1" ht="15" x14ac:dyDescent="0.25"/>
    <row r="71" spans="2:4" s="36" customFormat="1" ht="15" x14ac:dyDescent="0.25"/>
    <row r="72" spans="2:4" s="36" customFormat="1" ht="15" x14ac:dyDescent="0.25"/>
    <row r="73" spans="2:4" s="36" customFormat="1" ht="15" x14ac:dyDescent="0.25"/>
  </sheetData>
  <mergeCells count="50">
    <mergeCell ref="A1:P1"/>
    <mergeCell ref="A2:P2"/>
    <mergeCell ref="A3:P3"/>
    <mergeCell ref="F7:H7"/>
    <mergeCell ref="J5:L5"/>
    <mergeCell ref="J6:L6"/>
    <mergeCell ref="N5:P5"/>
    <mergeCell ref="N6:P6"/>
    <mergeCell ref="B7:D7"/>
    <mergeCell ref="G9:H9"/>
    <mergeCell ref="G10:H10"/>
    <mergeCell ref="G8:H8"/>
    <mergeCell ref="B13:D13"/>
    <mergeCell ref="B14:D14"/>
    <mergeCell ref="B10:D10"/>
    <mergeCell ref="B8:D8"/>
    <mergeCell ref="B9:D9"/>
    <mergeCell ref="O8:P8"/>
    <mergeCell ref="J13:L13"/>
    <mergeCell ref="J14:L14"/>
    <mergeCell ref="O10:P10"/>
    <mergeCell ref="O9:P9"/>
    <mergeCell ref="K8:L8"/>
    <mergeCell ref="K9:L9"/>
    <mergeCell ref="K10:L10"/>
    <mergeCell ref="J15:L15"/>
    <mergeCell ref="N13:P13"/>
    <mergeCell ref="B47:P47"/>
    <mergeCell ref="G44:J44"/>
    <mergeCell ref="G45:J45"/>
    <mergeCell ref="F14:H14"/>
    <mergeCell ref="F15:H15"/>
    <mergeCell ref="N14:P14"/>
    <mergeCell ref="N15:P15"/>
    <mergeCell ref="G43:J43"/>
    <mergeCell ref="F13:H13"/>
    <mergeCell ref="B15:D15"/>
    <mergeCell ref="C67:D67"/>
    <mergeCell ref="C68:D68"/>
    <mergeCell ref="A54:P54"/>
    <mergeCell ref="A55:P55"/>
    <mergeCell ref="A51:P51"/>
    <mergeCell ref="A52:P52"/>
    <mergeCell ref="A53:P53"/>
    <mergeCell ref="C58:D58"/>
    <mergeCell ref="C65:D65"/>
    <mergeCell ref="C62:D62"/>
    <mergeCell ref="C64:D64"/>
    <mergeCell ref="C61:D61"/>
    <mergeCell ref="C59:D59"/>
  </mergeCells>
  <phoneticPr fontId="0" type="noConversion"/>
  <pageMargins left="0.17" right="0.24" top="0.27" bottom="0.19" header="0.18" footer="0.17"/>
  <pageSetup scale="83" orientation="landscape" r:id="rId1"/>
  <headerFooter alignWithMargins="0"/>
  <ignoredErrors>
    <ignoredError sqref="B10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locked="0" defaultSize="0" print="0" autoFill="0" autoLine="0" autoPict="0">
                <anchor moveWithCells="1" sizeWithCells="1">
                  <from>
                    <xdr:col>15</xdr:col>
                    <xdr:colOff>209550</xdr:colOff>
                    <xdr:row>2</xdr:row>
                    <xdr:rowOff>171450</xdr:rowOff>
                  </from>
                  <to>
                    <xdr:col>15</xdr:col>
                    <xdr:colOff>876300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Drop Down 8">
              <controlPr locked="0" defaultSize="0" print="0" autoFill="0" autoLine="0" autoPict="0">
                <anchor>
                  <from>
                    <xdr:col>11</xdr:col>
                    <xdr:colOff>457200</xdr:colOff>
                    <xdr:row>2</xdr:row>
                    <xdr:rowOff>171450</xdr:rowOff>
                  </from>
                  <to>
                    <xdr:col>15</xdr:col>
                    <xdr:colOff>161925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26"/>
  <sheetViews>
    <sheetView workbookViewId="0">
      <pane xSplit="2" ySplit="2" topLeftCell="C3" activePane="bottomRight" state="frozenSplit"/>
      <selection pane="topRight" activeCell="C1" sqref="C1"/>
      <selection pane="bottomLeft" activeCell="A2" sqref="A2"/>
      <selection pane="bottomRight" activeCell="I26" sqref="I26"/>
    </sheetView>
  </sheetViews>
  <sheetFormatPr defaultColWidth="9.1640625" defaultRowHeight="11.25" x14ac:dyDescent="0.2"/>
  <cols>
    <col min="1" max="1" width="7.33203125" style="46" bestFit="1" customWidth="1"/>
    <col min="2" max="2" width="34" style="47" bestFit="1" customWidth="1"/>
    <col min="3" max="3" width="11.6640625" style="47" customWidth="1"/>
    <col min="4" max="4" width="8.5" style="47" customWidth="1"/>
    <col min="5" max="7" width="9.6640625" style="47" customWidth="1"/>
    <col min="8" max="8" width="9.5" style="47" customWidth="1"/>
    <col min="9" max="9" width="9.1640625" style="47" customWidth="1"/>
    <col min="10" max="12" width="12" style="47" customWidth="1"/>
    <col min="13" max="13" width="10.33203125" style="47" customWidth="1"/>
    <col min="14" max="14" width="9.33203125" style="47" customWidth="1"/>
    <col min="15" max="17" width="12" style="47" customWidth="1"/>
    <col min="18" max="18" width="10.5" style="47" customWidth="1"/>
    <col min="19" max="19" width="10.6640625" style="47" customWidth="1"/>
    <col min="20" max="20" width="19.83203125" style="47" customWidth="1"/>
    <col min="21" max="21" width="9" style="47" customWidth="1"/>
    <col min="22" max="22" width="12.83203125" style="47" customWidth="1"/>
    <col min="23" max="23" width="20.5" style="47" bestFit="1" customWidth="1"/>
    <col min="24" max="24" width="9.33203125" style="47" customWidth="1"/>
    <col min="25" max="25" width="15.5" style="47" customWidth="1"/>
    <col min="26" max="27" width="9.33203125" style="47" customWidth="1"/>
    <col min="28" max="16384" width="9.1640625" style="47"/>
  </cols>
  <sheetData>
    <row r="1" spans="1:27" x14ac:dyDescent="0.2">
      <c r="A1" s="46" t="s">
        <v>3</v>
      </c>
      <c r="B1" s="47" t="s">
        <v>478</v>
      </c>
      <c r="C1" s="48" t="s">
        <v>418</v>
      </c>
      <c r="D1" s="48" t="s">
        <v>419</v>
      </c>
      <c r="E1" s="48" t="s">
        <v>420</v>
      </c>
      <c r="F1" s="49" t="s">
        <v>444</v>
      </c>
      <c r="G1" s="48" t="s">
        <v>421</v>
      </c>
      <c r="H1" s="48" t="s">
        <v>422</v>
      </c>
      <c r="I1" s="48" t="s">
        <v>423</v>
      </c>
      <c r="J1" s="48" t="s">
        <v>424</v>
      </c>
      <c r="K1" s="48" t="s">
        <v>425</v>
      </c>
      <c r="L1" s="48" t="s">
        <v>426</v>
      </c>
      <c r="M1" s="48" t="s">
        <v>427</v>
      </c>
      <c r="N1" s="48" t="s">
        <v>428</v>
      </c>
      <c r="O1" s="48" t="s">
        <v>429</v>
      </c>
      <c r="P1" s="48" t="s">
        <v>430</v>
      </c>
      <c r="Q1" s="48" t="s">
        <v>431</v>
      </c>
      <c r="R1" s="48" t="s">
        <v>432</v>
      </c>
      <c r="S1" s="48" t="s">
        <v>433</v>
      </c>
      <c r="T1" s="48" t="s">
        <v>4</v>
      </c>
      <c r="U1" s="48" t="s">
        <v>434</v>
      </c>
      <c r="V1" s="48" t="s">
        <v>435</v>
      </c>
      <c r="W1" s="47" t="s">
        <v>459</v>
      </c>
      <c r="X1" s="49" t="s">
        <v>460</v>
      </c>
      <c r="Y1" s="49" t="s">
        <v>461</v>
      </c>
      <c r="Z1" s="49"/>
      <c r="AA1" s="49"/>
    </row>
    <row r="2" spans="1:27" x14ac:dyDescent="0.2">
      <c r="A2" s="46">
        <v>1</v>
      </c>
      <c r="B2" s="47" t="s">
        <v>8</v>
      </c>
      <c r="C2" s="47">
        <v>0</v>
      </c>
      <c r="D2" s="47">
        <v>0</v>
      </c>
      <c r="E2" s="47">
        <v>0</v>
      </c>
      <c r="F2" s="47">
        <v>0</v>
      </c>
      <c r="G2" s="47">
        <v>0</v>
      </c>
      <c r="H2" s="50">
        <v>0</v>
      </c>
      <c r="I2" s="50">
        <v>0</v>
      </c>
      <c r="J2" s="50">
        <v>0</v>
      </c>
      <c r="K2" s="50">
        <v>0</v>
      </c>
      <c r="L2" s="50">
        <v>0</v>
      </c>
      <c r="M2" s="50">
        <v>0</v>
      </c>
      <c r="N2" s="50">
        <v>0</v>
      </c>
      <c r="O2" s="50">
        <v>0</v>
      </c>
      <c r="P2" s="50">
        <v>0</v>
      </c>
      <c r="Q2" s="50">
        <v>0</v>
      </c>
      <c r="R2" s="50">
        <v>0</v>
      </c>
      <c r="S2" s="50">
        <v>0</v>
      </c>
      <c r="T2" s="50">
        <v>0</v>
      </c>
      <c r="U2" s="50">
        <v>0</v>
      </c>
      <c r="V2" s="50">
        <v>0</v>
      </c>
      <c r="W2" s="50">
        <v>0</v>
      </c>
      <c r="X2" s="50">
        <v>0</v>
      </c>
      <c r="Y2" s="50">
        <v>0</v>
      </c>
      <c r="Z2" s="50"/>
    </row>
    <row r="3" spans="1:27" x14ac:dyDescent="0.2">
      <c r="A3">
        <v>7</v>
      </c>
      <c r="B3" t="s">
        <v>11</v>
      </c>
      <c r="C3">
        <v>278051</v>
      </c>
      <c r="D3">
        <v>1930000</v>
      </c>
      <c r="E3">
        <v>771000</v>
      </c>
      <c r="F3">
        <v>0.85589999999999999</v>
      </c>
      <c r="G3">
        <v>0.14410000000000001</v>
      </c>
      <c r="H3">
        <v>1000</v>
      </c>
      <c r="I3">
        <v>1241233</v>
      </c>
      <c r="J3">
        <v>6730059</v>
      </c>
      <c r="K3">
        <v>0.77600000000000002</v>
      </c>
      <c r="L3">
        <v>0.224</v>
      </c>
      <c r="M3">
        <v>8729</v>
      </c>
      <c r="N3">
        <v>594939</v>
      </c>
      <c r="O3">
        <v>358778.61</v>
      </c>
      <c r="P3">
        <v>0.53259999999999996</v>
      </c>
      <c r="Q3">
        <v>0.46739999999999998</v>
      </c>
      <c r="R3">
        <v>465.34</v>
      </c>
      <c r="S3">
        <v>0.77270000000000005</v>
      </c>
      <c r="T3">
        <v>10194.34</v>
      </c>
      <c r="U3">
        <v>10194.34</v>
      </c>
      <c r="V3">
        <v>0</v>
      </c>
      <c r="W3" t="s">
        <v>437</v>
      </c>
      <c r="X3">
        <v>771</v>
      </c>
      <c r="Y3">
        <v>214377257</v>
      </c>
    </row>
    <row r="4" spans="1:27" x14ac:dyDescent="0.2">
      <c r="A4">
        <v>14</v>
      </c>
      <c r="B4" t="s">
        <v>12</v>
      </c>
      <c r="C4">
        <v>800828</v>
      </c>
      <c r="D4">
        <v>1930000</v>
      </c>
      <c r="E4">
        <v>1663000</v>
      </c>
      <c r="F4">
        <v>0.58509999999999995</v>
      </c>
      <c r="G4">
        <v>0.41489999999999999</v>
      </c>
      <c r="H4">
        <v>1000</v>
      </c>
      <c r="I4">
        <v>1241233</v>
      </c>
      <c r="J4">
        <v>14516327</v>
      </c>
      <c r="K4">
        <v>0.3548</v>
      </c>
      <c r="L4">
        <v>0.6452</v>
      </c>
      <c r="M4">
        <v>8729</v>
      </c>
      <c r="N4">
        <v>594939</v>
      </c>
      <c r="O4">
        <v>1797814.85</v>
      </c>
      <c r="P4">
        <v>-0.34610000000000002</v>
      </c>
      <c r="Q4">
        <v>1.3461000000000001</v>
      </c>
      <c r="R4">
        <v>1081.07</v>
      </c>
      <c r="S4">
        <v>0.30599999999999999</v>
      </c>
      <c r="T4">
        <v>10810.07</v>
      </c>
      <c r="U4">
        <v>10810.07</v>
      </c>
      <c r="V4">
        <v>0</v>
      </c>
      <c r="W4" t="s">
        <v>437</v>
      </c>
      <c r="X4">
        <v>1663</v>
      </c>
      <c r="Y4">
        <v>1331776973</v>
      </c>
    </row>
    <row r="5" spans="1:27" x14ac:dyDescent="0.2">
      <c r="A5">
        <v>63</v>
      </c>
      <c r="B5" t="s">
        <v>13</v>
      </c>
      <c r="C5">
        <v>559003</v>
      </c>
      <c r="D5">
        <v>1930000</v>
      </c>
      <c r="E5">
        <v>417000</v>
      </c>
      <c r="F5">
        <v>0.71040000000000003</v>
      </c>
      <c r="G5">
        <v>0.28960000000000002</v>
      </c>
      <c r="H5">
        <v>1000</v>
      </c>
      <c r="I5">
        <v>1241233</v>
      </c>
      <c r="J5">
        <v>3639993</v>
      </c>
      <c r="K5">
        <v>0.54959999999999998</v>
      </c>
      <c r="L5">
        <v>0.45040000000000002</v>
      </c>
      <c r="M5">
        <v>8729</v>
      </c>
      <c r="N5">
        <v>594939</v>
      </c>
      <c r="O5">
        <v>898629.19</v>
      </c>
      <c r="P5">
        <v>6.0400000000000002E-2</v>
      </c>
      <c r="Q5">
        <v>0.93959999999999999</v>
      </c>
      <c r="R5">
        <v>2154.9899999999998</v>
      </c>
      <c r="S5">
        <v>0.47439999999999999</v>
      </c>
      <c r="T5">
        <v>11883.99</v>
      </c>
      <c r="U5">
        <v>11883.99</v>
      </c>
      <c r="V5">
        <v>0</v>
      </c>
      <c r="W5" t="s">
        <v>437</v>
      </c>
      <c r="X5">
        <v>417</v>
      </c>
      <c r="Y5">
        <v>233104180</v>
      </c>
    </row>
    <row r="6" spans="1:27" x14ac:dyDescent="0.2">
      <c r="A6">
        <v>70</v>
      </c>
      <c r="B6" t="s">
        <v>14</v>
      </c>
      <c r="C6">
        <v>493649</v>
      </c>
      <c r="D6">
        <v>1930000</v>
      </c>
      <c r="E6">
        <v>733000</v>
      </c>
      <c r="F6">
        <v>0.74419999999999997</v>
      </c>
      <c r="G6">
        <v>0.25580000000000003</v>
      </c>
      <c r="H6">
        <v>1000</v>
      </c>
      <c r="I6">
        <v>1241233</v>
      </c>
      <c r="J6">
        <v>6393159</v>
      </c>
      <c r="K6">
        <v>0.60229999999999995</v>
      </c>
      <c r="L6">
        <v>0.3977</v>
      </c>
      <c r="M6">
        <v>8721.91</v>
      </c>
      <c r="N6">
        <v>594939</v>
      </c>
      <c r="O6">
        <v>0</v>
      </c>
      <c r="P6">
        <v>0.17030000000000001</v>
      </c>
      <c r="Q6">
        <v>0.82969999999999999</v>
      </c>
      <c r="R6">
        <v>0</v>
      </c>
      <c r="S6">
        <v>0.6169</v>
      </c>
      <c r="T6">
        <v>9721.91</v>
      </c>
      <c r="U6">
        <v>9721.91</v>
      </c>
      <c r="V6">
        <v>0</v>
      </c>
      <c r="W6" t="s">
        <v>437</v>
      </c>
      <c r="X6">
        <v>733</v>
      </c>
      <c r="Y6">
        <v>361844871</v>
      </c>
    </row>
    <row r="7" spans="1:27" x14ac:dyDescent="0.2">
      <c r="A7">
        <v>84</v>
      </c>
      <c r="B7" t="s">
        <v>15</v>
      </c>
      <c r="C7">
        <v>839403</v>
      </c>
      <c r="D7">
        <v>1930000</v>
      </c>
      <c r="E7">
        <v>219000</v>
      </c>
      <c r="F7">
        <v>0.56510000000000005</v>
      </c>
      <c r="G7">
        <v>0.43490000000000001</v>
      </c>
      <c r="H7">
        <v>1000</v>
      </c>
      <c r="I7">
        <v>1241233</v>
      </c>
      <c r="J7">
        <v>1911651</v>
      </c>
      <c r="K7">
        <v>0.32369999999999999</v>
      </c>
      <c r="L7">
        <v>0.67630000000000001</v>
      </c>
      <c r="M7">
        <v>8729</v>
      </c>
      <c r="N7">
        <v>594939</v>
      </c>
      <c r="O7">
        <v>639173.98</v>
      </c>
      <c r="P7">
        <v>-0.41089999999999999</v>
      </c>
      <c r="Q7">
        <v>1.4109</v>
      </c>
      <c r="R7">
        <v>2918.6</v>
      </c>
      <c r="S7">
        <v>0.17330000000000001</v>
      </c>
      <c r="T7">
        <v>12647.6</v>
      </c>
      <c r="U7">
        <v>12647.6</v>
      </c>
      <c r="V7">
        <v>0</v>
      </c>
      <c r="W7" t="s">
        <v>437</v>
      </c>
      <c r="X7">
        <v>219</v>
      </c>
      <c r="Y7">
        <v>183829287</v>
      </c>
    </row>
    <row r="8" spans="1:27" x14ac:dyDescent="0.2">
      <c r="A8">
        <v>91</v>
      </c>
      <c r="B8" t="s">
        <v>16</v>
      </c>
      <c r="C8">
        <v>402345</v>
      </c>
      <c r="D8">
        <v>1930000</v>
      </c>
      <c r="E8">
        <v>554000</v>
      </c>
      <c r="F8">
        <v>0.79149999999999998</v>
      </c>
      <c r="G8">
        <v>0.20849999999999999</v>
      </c>
      <c r="H8">
        <v>1000</v>
      </c>
      <c r="I8">
        <v>1241233</v>
      </c>
      <c r="J8">
        <v>4835866</v>
      </c>
      <c r="K8">
        <v>0.67589999999999995</v>
      </c>
      <c r="L8">
        <v>0.3241</v>
      </c>
      <c r="M8">
        <v>8729</v>
      </c>
      <c r="N8">
        <v>594939</v>
      </c>
      <c r="O8">
        <v>779329.65</v>
      </c>
      <c r="P8">
        <v>0.32369999999999999</v>
      </c>
      <c r="Q8">
        <v>0.67630000000000001</v>
      </c>
      <c r="R8">
        <v>1406.73</v>
      </c>
      <c r="S8">
        <v>0.64180000000000004</v>
      </c>
      <c r="T8">
        <v>11135.73</v>
      </c>
      <c r="U8">
        <v>11135.73</v>
      </c>
      <c r="V8">
        <v>0</v>
      </c>
      <c r="W8" t="s">
        <v>437</v>
      </c>
      <c r="X8">
        <v>554</v>
      </c>
      <c r="Y8">
        <v>222898890</v>
      </c>
    </row>
    <row r="9" spans="1:27" x14ac:dyDescent="0.2">
      <c r="A9">
        <v>105</v>
      </c>
      <c r="B9" t="s">
        <v>17</v>
      </c>
      <c r="C9">
        <v>403757</v>
      </c>
      <c r="D9">
        <v>1930000</v>
      </c>
      <c r="E9">
        <v>454000</v>
      </c>
      <c r="F9">
        <v>0.79079999999999995</v>
      </c>
      <c r="G9">
        <v>0.2092</v>
      </c>
      <c r="H9">
        <v>1000</v>
      </c>
      <c r="I9">
        <v>1241233</v>
      </c>
      <c r="J9">
        <v>3962966</v>
      </c>
      <c r="K9">
        <v>0.67469999999999997</v>
      </c>
      <c r="L9">
        <v>0.32529999999999998</v>
      </c>
      <c r="M9">
        <v>8729</v>
      </c>
      <c r="N9">
        <v>594939</v>
      </c>
      <c r="O9">
        <v>460707.32</v>
      </c>
      <c r="P9">
        <v>0.32129999999999997</v>
      </c>
      <c r="Q9">
        <v>0.67869999999999997</v>
      </c>
      <c r="R9">
        <v>1014.77</v>
      </c>
      <c r="S9">
        <v>0.65210000000000001</v>
      </c>
      <c r="T9">
        <v>10743.77</v>
      </c>
      <c r="U9">
        <v>10743.77</v>
      </c>
      <c r="V9">
        <v>0</v>
      </c>
      <c r="W9" t="s">
        <v>437</v>
      </c>
      <c r="X9">
        <v>454</v>
      </c>
      <c r="Y9">
        <v>183305599</v>
      </c>
    </row>
    <row r="10" spans="1:27" x14ac:dyDescent="0.2">
      <c r="A10">
        <v>112</v>
      </c>
      <c r="B10" t="s">
        <v>18</v>
      </c>
      <c r="C10">
        <v>390741</v>
      </c>
      <c r="D10">
        <v>1930000</v>
      </c>
      <c r="E10">
        <v>1513000</v>
      </c>
      <c r="F10">
        <v>0.79749999999999999</v>
      </c>
      <c r="G10">
        <v>0.20250000000000001</v>
      </c>
      <c r="H10">
        <v>1000</v>
      </c>
      <c r="I10">
        <v>1241233</v>
      </c>
      <c r="J10">
        <v>13206977</v>
      </c>
      <c r="K10">
        <v>0.68520000000000003</v>
      </c>
      <c r="L10">
        <v>0.31480000000000002</v>
      </c>
      <c r="M10">
        <v>8729</v>
      </c>
      <c r="N10">
        <v>594939</v>
      </c>
      <c r="O10">
        <v>1809816.11</v>
      </c>
      <c r="P10">
        <v>0.34320000000000001</v>
      </c>
      <c r="Q10">
        <v>0.65680000000000005</v>
      </c>
      <c r="R10">
        <v>1196.18</v>
      </c>
      <c r="S10">
        <v>0.65800000000000003</v>
      </c>
      <c r="T10">
        <v>10925.18</v>
      </c>
      <c r="U10">
        <v>10925.18</v>
      </c>
      <c r="V10">
        <v>0</v>
      </c>
      <c r="W10" t="s">
        <v>437</v>
      </c>
      <c r="X10">
        <v>1513</v>
      </c>
      <c r="Y10">
        <v>591191622</v>
      </c>
    </row>
    <row r="11" spans="1:27" x14ac:dyDescent="0.2">
      <c r="A11">
        <v>119</v>
      </c>
      <c r="B11" t="s">
        <v>19</v>
      </c>
      <c r="C11">
        <v>535514</v>
      </c>
      <c r="D11">
        <v>1930000</v>
      </c>
      <c r="E11">
        <v>1642000</v>
      </c>
      <c r="F11">
        <v>0.72250000000000003</v>
      </c>
      <c r="G11">
        <v>0.27750000000000002</v>
      </c>
      <c r="H11">
        <v>1000</v>
      </c>
      <c r="I11">
        <v>1241233</v>
      </c>
      <c r="J11">
        <v>14333018</v>
      </c>
      <c r="K11">
        <v>0.56859999999999999</v>
      </c>
      <c r="L11">
        <v>0.43140000000000001</v>
      </c>
      <c r="M11">
        <v>8729</v>
      </c>
      <c r="N11">
        <v>594939</v>
      </c>
      <c r="O11">
        <v>2908926.39</v>
      </c>
      <c r="P11">
        <v>9.9900000000000003E-2</v>
      </c>
      <c r="Q11">
        <v>0.90010000000000001</v>
      </c>
      <c r="R11">
        <v>1771.58</v>
      </c>
      <c r="S11">
        <v>0.50980000000000003</v>
      </c>
      <c r="T11">
        <v>11500.58</v>
      </c>
      <c r="U11">
        <v>11500.58</v>
      </c>
      <c r="V11">
        <v>0</v>
      </c>
      <c r="W11" t="s">
        <v>437</v>
      </c>
      <c r="X11">
        <v>1642</v>
      </c>
      <c r="Y11">
        <v>879314189</v>
      </c>
    </row>
    <row r="12" spans="1:27" x14ac:dyDescent="0.2">
      <c r="A12">
        <v>140</v>
      </c>
      <c r="B12" t="s">
        <v>21</v>
      </c>
      <c r="C12">
        <v>453639</v>
      </c>
      <c r="D12">
        <v>1930000</v>
      </c>
      <c r="E12">
        <v>2400000</v>
      </c>
      <c r="F12">
        <v>0.76500000000000001</v>
      </c>
      <c r="G12">
        <v>0.23499999999999999</v>
      </c>
      <c r="H12">
        <v>1000</v>
      </c>
      <c r="I12">
        <v>1241233</v>
      </c>
      <c r="J12">
        <v>20729836.129999999</v>
      </c>
      <c r="K12">
        <v>0.63449999999999995</v>
      </c>
      <c r="L12">
        <v>0.36549999999999999</v>
      </c>
      <c r="M12">
        <v>8637.43</v>
      </c>
      <c r="N12">
        <v>594939</v>
      </c>
      <c r="O12">
        <v>0</v>
      </c>
      <c r="P12">
        <v>0.23749999999999999</v>
      </c>
      <c r="Q12">
        <v>0.76249999999999996</v>
      </c>
      <c r="R12">
        <v>0</v>
      </c>
      <c r="S12">
        <v>0.64810000000000001</v>
      </c>
      <c r="T12">
        <v>9637.43</v>
      </c>
      <c r="U12">
        <v>9637.43</v>
      </c>
      <c r="V12">
        <v>0</v>
      </c>
      <c r="W12" t="s">
        <v>437</v>
      </c>
      <c r="X12">
        <v>2400</v>
      </c>
      <c r="Y12">
        <v>1088734128</v>
      </c>
    </row>
    <row r="13" spans="1:27" x14ac:dyDescent="0.2">
      <c r="A13">
        <v>147</v>
      </c>
      <c r="B13" t="s">
        <v>22</v>
      </c>
      <c r="C13">
        <v>500141</v>
      </c>
      <c r="D13">
        <v>1930000</v>
      </c>
      <c r="E13">
        <v>15434000</v>
      </c>
      <c r="F13">
        <v>0.7409</v>
      </c>
      <c r="G13">
        <v>0.2591</v>
      </c>
      <c r="H13">
        <v>1000</v>
      </c>
      <c r="I13">
        <v>1241233</v>
      </c>
      <c r="J13">
        <v>133540960</v>
      </c>
      <c r="K13">
        <v>0.59709999999999996</v>
      </c>
      <c r="L13">
        <v>0.40289999999999998</v>
      </c>
      <c r="M13">
        <v>8652.39</v>
      </c>
      <c r="N13">
        <v>594939</v>
      </c>
      <c r="O13">
        <v>0</v>
      </c>
      <c r="P13">
        <v>0.1593</v>
      </c>
      <c r="Q13">
        <v>0.8407</v>
      </c>
      <c r="R13">
        <v>0</v>
      </c>
      <c r="S13">
        <v>0.61199999999999999</v>
      </c>
      <c r="T13">
        <v>9652.39</v>
      </c>
      <c r="U13">
        <v>9652.39</v>
      </c>
      <c r="V13">
        <v>0</v>
      </c>
      <c r="W13" t="s">
        <v>437</v>
      </c>
      <c r="X13">
        <v>15434</v>
      </c>
      <c r="Y13">
        <v>7719182109</v>
      </c>
    </row>
    <row r="14" spans="1:27" x14ac:dyDescent="0.2">
      <c r="A14">
        <v>154</v>
      </c>
      <c r="B14" t="s">
        <v>23</v>
      </c>
      <c r="C14">
        <v>314718</v>
      </c>
      <c r="D14">
        <v>1930000</v>
      </c>
      <c r="E14">
        <v>1325000</v>
      </c>
      <c r="F14">
        <v>0.83689999999999998</v>
      </c>
      <c r="G14">
        <v>0.16309999999999999</v>
      </c>
      <c r="H14">
        <v>1000</v>
      </c>
      <c r="I14">
        <v>1241233</v>
      </c>
      <c r="J14">
        <v>11565925</v>
      </c>
      <c r="K14">
        <v>0.74639999999999995</v>
      </c>
      <c r="L14">
        <v>0.25359999999999999</v>
      </c>
      <c r="M14">
        <v>8729</v>
      </c>
      <c r="N14">
        <v>594939</v>
      </c>
      <c r="O14">
        <v>1239960.24</v>
      </c>
      <c r="P14">
        <v>0.47099999999999997</v>
      </c>
      <c r="Q14">
        <v>0.52900000000000003</v>
      </c>
      <c r="R14">
        <v>935.82</v>
      </c>
      <c r="S14">
        <v>0.73080000000000001</v>
      </c>
      <c r="T14">
        <v>10664.82</v>
      </c>
      <c r="U14">
        <v>10664.82</v>
      </c>
      <c r="V14">
        <v>0</v>
      </c>
      <c r="W14" t="s">
        <v>437</v>
      </c>
      <c r="X14">
        <v>1325</v>
      </c>
      <c r="Y14">
        <v>417001993</v>
      </c>
    </row>
    <row r="15" spans="1:27" x14ac:dyDescent="0.2">
      <c r="A15">
        <v>161</v>
      </c>
      <c r="B15" t="s">
        <v>24</v>
      </c>
      <c r="C15">
        <v>475858</v>
      </c>
      <c r="D15">
        <v>1930000</v>
      </c>
      <c r="E15">
        <v>303000</v>
      </c>
      <c r="F15">
        <v>0.75339999999999996</v>
      </c>
      <c r="G15">
        <v>0.24660000000000001</v>
      </c>
      <c r="H15">
        <v>1000</v>
      </c>
      <c r="I15">
        <v>1241233</v>
      </c>
      <c r="J15">
        <v>2644887</v>
      </c>
      <c r="K15">
        <v>0.61660000000000004</v>
      </c>
      <c r="L15">
        <v>0.38340000000000002</v>
      </c>
      <c r="M15">
        <v>8729</v>
      </c>
      <c r="N15">
        <v>594939</v>
      </c>
      <c r="O15">
        <v>584812.06999999995</v>
      </c>
      <c r="P15">
        <v>0.20019999999999999</v>
      </c>
      <c r="Q15">
        <v>0.79979999999999996</v>
      </c>
      <c r="R15">
        <v>1930.07</v>
      </c>
      <c r="S15">
        <v>0.55940000000000001</v>
      </c>
      <c r="T15">
        <v>11659.07</v>
      </c>
      <c r="U15">
        <v>11659.07</v>
      </c>
      <c r="V15">
        <v>0</v>
      </c>
      <c r="W15" t="s">
        <v>437</v>
      </c>
      <c r="X15">
        <v>303</v>
      </c>
      <c r="Y15">
        <v>144185003</v>
      </c>
    </row>
    <row r="16" spans="1:27" x14ac:dyDescent="0.2">
      <c r="A16">
        <v>2450</v>
      </c>
      <c r="B16" t="s">
        <v>152</v>
      </c>
      <c r="C16">
        <v>2749860</v>
      </c>
      <c r="D16">
        <v>5790000</v>
      </c>
      <c r="E16">
        <v>2126000</v>
      </c>
      <c r="F16">
        <v>0.52510000000000001</v>
      </c>
      <c r="G16">
        <v>0.47489999999999999</v>
      </c>
      <c r="H16">
        <v>1000</v>
      </c>
      <c r="I16">
        <v>3723699</v>
      </c>
      <c r="J16">
        <v>18557854</v>
      </c>
      <c r="K16">
        <v>0.26150000000000001</v>
      </c>
      <c r="L16">
        <v>0.73850000000000005</v>
      </c>
      <c r="M16">
        <v>8729</v>
      </c>
      <c r="N16">
        <v>1784817</v>
      </c>
      <c r="O16">
        <v>2288432.6</v>
      </c>
      <c r="P16">
        <v>-0.54069999999999996</v>
      </c>
      <c r="Q16">
        <v>1.5407</v>
      </c>
      <c r="R16">
        <v>1076.4000000000001</v>
      </c>
      <c r="S16">
        <v>0.20599999999999999</v>
      </c>
      <c r="T16">
        <v>10805.4</v>
      </c>
      <c r="U16">
        <v>10805.4</v>
      </c>
      <c r="V16">
        <v>0</v>
      </c>
      <c r="W16" t="s">
        <v>439</v>
      </c>
      <c r="X16">
        <v>2126</v>
      </c>
      <c r="Y16">
        <v>5846203035</v>
      </c>
    </row>
    <row r="17" spans="1:25" x14ac:dyDescent="0.2">
      <c r="A17">
        <v>170</v>
      </c>
      <c r="B17" t="s">
        <v>25</v>
      </c>
      <c r="C17">
        <v>330756</v>
      </c>
      <c r="D17">
        <v>1930000</v>
      </c>
      <c r="E17">
        <v>2162000</v>
      </c>
      <c r="F17">
        <v>0.8286</v>
      </c>
      <c r="G17">
        <v>0.1714</v>
      </c>
      <c r="H17">
        <v>1000</v>
      </c>
      <c r="I17">
        <v>1241233</v>
      </c>
      <c r="J17">
        <v>18872098</v>
      </c>
      <c r="K17">
        <v>0.73350000000000004</v>
      </c>
      <c r="L17">
        <v>0.26650000000000001</v>
      </c>
      <c r="M17">
        <v>8729</v>
      </c>
      <c r="N17">
        <v>594939</v>
      </c>
      <c r="O17">
        <v>1259132.4099999999</v>
      </c>
      <c r="P17">
        <v>0.44409999999999999</v>
      </c>
      <c r="Q17">
        <v>0.55589999999999995</v>
      </c>
      <c r="R17">
        <v>582.39</v>
      </c>
      <c r="S17">
        <v>0.72640000000000005</v>
      </c>
      <c r="T17">
        <v>10311.39</v>
      </c>
      <c r="U17">
        <v>10311.39</v>
      </c>
      <c r="V17">
        <v>0</v>
      </c>
      <c r="W17" t="s">
        <v>437</v>
      </c>
      <c r="X17">
        <v>2162</v>
      </c>
      <c r="Y17">
        <v>715094288</v>
      </c>
    </row>
    <row r="18" spans="1:25" x14ac:dyDescent="0.2">
      <c r="A18">
        <v>182</v>
      </c>
      <c r="B18" t="s">
        <v>26</v>
      </c>
      <c r="C18">
        <v>866256</v>
      </c>
      <c r="D18">
        <v>1930000</v>
      </c>
      <c r="E18">
        <v>2285000</v>
      </c>
      <c r="F18">
        <v>0.55120000000000002</v>
      </c>
      <c r="G18">
        <v>0.44879999999999998</v>
      </c>
      <c r="H18">
        <v>1000</v>
      </c>
      <c r="I18">
        <v>1241233</v>
      </c>
      <c r="J18">
        <v>19945765</v>
      </c>
      <c r="K18">
        <v>0.30209999999999998</v>
      </c>
      <c r="L18">
        <v>0.69789999999999996</v>
      </c>
      <c r="M18">
        <v>8729</v>
      </c>
      <c r="N18">
        <v>594939</v>
      </c>
      <c r="O18">
        <v>2261888.59</v>
      </c>
      <c r="P18">
        <v>-0.45600000000000002</v>
      </c>
      <c r="Q18">
        <v>1.456</v>
      </c>
      <c r="R18">
        <v>989.89</v>
      </c>
      <c r="S18">
        <v>0.25530000000000003</v>
      </c>
      <c r="T18">
        <v>10718.89</v>
      </c>
      <c r="U18">
        <v>10718.89</v>
      </c>
      <c r="V18">
        <v>0</v>
      </c>
      <c r="W18" t="s">
        <v>437</v>
      </c>
      <c r="X18">
        <v>2285</v>
      </c>
      <c r="Y18">
        <v>1979395293</v>
      </c>
    </row>
    <row r="19" spans="1:25" x14ac:dyDescent="0.2">
      <c r="A19">
        <v>196</v>
      </c>
      <c r="B19" t="s">
        <v>27</v>
      </c>
      <c r="C19">
        <v>468178</v>
      </c>
      <c r="D19">
        <v>1930000</v>
      </c>
      <c r="E19">
        <v>445000</v>
      </c>
      <c r="F19">
        <v>0.75739999999999996</v>
      </c>
      <c r="G19">
        <v>0.24260000000000001</v>
      </c>
      <c r="H19">
        <v>1000</v>
      </c>
      <c r="I19">
        <v>1241233</v>
      </c>
      <c r="J19">
        <v>3884405</v>
      </c>
      <c r="K19">
        <v>0.62280000000000002</v>
      </c>
      <c r="L19">
        <v>0.37719999999999998</v>
      </c>
      <c r="M19">
        <v>8729</v>
      </c>
      <c r="N19">
        <v>594939</v>
      </c>
      <c r="O19">
        <v>763899.62</v>
      </c>
      <c r="P19">
        <v>0.21310000000000001</v>
      </c>
      <c r="Q19">
        <v>0.78690000000000004</v>
      </c>
      <c r="R19">
        <v>1716.63</v>
      </c>
      <c r="S19">
        <v>0.57310000000000005</v>
      </c>
      <c r="T19">
        <v>11445.63</v>
      </c>
      <c r="U19">
        <v>11445.63</v>
      </c>
      <c r="V19" s="97">
        <v>-1.8189900000000001E-12</v>
      </c>
      <c r="W19" t="s">
        <v>437</v>
      </c>
      <c r="X19">
        <v>445</v>
      </c>
      <c r="Y19">
        <v>208339381</v>
      </c>
    </row>
    <row r="20" spans="1:25" x14ac:dyDescent="0.2">
      <c r="A20">
        <v>203</v>
      </c>
      <c r="B20" t="s">
        <v>28</v>
      </c>
      <c r="C20">
        <v>367052</v>
      </c>
      <c r="D20">
        <v>1930000</v>
      </c>
      <c r="E20">
        <v>808000</v>
      </c>
      <c r="F20">
        <v>0.80979999999999996</v>
      </c>
      <c r="G20">
        <v>0.19020000000000001</v>
      </c>
      <c r="H20">
        <v>1000</v>
      </c>
      <c r="I20">
        <v>1241233</v>
      </c>
      <c r="J20">
        <v>7053032</v>
      </c>
      <c r="K20">
        <v>0.70430000000000004</v>
      </c>
      <c r="L20">
        <v>0.29570000000000002</v>
      </c>
      <c r="M20">
        <v>8729</v>
      </c>
      <c r="N20">
        <v>594939</v>
      </c>
      <c r="O20">
        <v>449814.49</v>
      </c>
      <c r="P20">
        <v>0.38300000000000001</v>
      </c>
      <c r="Q20">
        <v>0.61699999999999999</v>
      </c>
      <c r="R20">
        <v>556.70000000000005</v>
      </c>
      <c r="S20">
        <v>0.69720000000000004</v>
      </c>
      <c r="T20">
        <v>10285.700000000001</v>
      </c>
      <c r="U20">
        <v>10285.700000000001</v>
      </c>
      <c r="V20">
        <v>0</v>
      </c>
      <c r="W20" t="s">
        <v>437</v>
      </c>
      <c r="X20">
        <v>808</v>
      </c>
      <c r="Y20">
        <v>296578242</v>
      </c>
    </row>
    <row r="21" spans="1:25" x14ac:dyDescent="0.2">
      <c r="A21">
        <v>217</v>
      </c>
      <c r="B21" t="s">
        <v>29</v>
      </c>
      <c r="C21">
        <v>527566</v>
      </c>
      <c r="D21">
        <v>1930000</v>
      </c>
      <c r="E21">
        <v>587000</v>
      </c>
      <c r="F21">
        <v>0.72660000000000002</v>
      </c>
      <c r="G21">
        <v>0.27339999999999998</v>
      </c>
      <c r="H21">
        <v>1000</v>
      </c>
      <c r="I21">
        <v>1241233</v>
      </c>
      <c r="J21">
        <v>5123923</v>
      </c>
      <c r="K21">
        <v>0.57499999999999996</v>
      </c>
      <c r="L21">
        <v>0.42499999999999999</v>
      </c>
      <c r="M21">
        <v>8729</v>
      </c>
      <c r="N21">
        <v>594939</v>
      </c>
      <c r="O21">
        <v>1565737.54</v>
      </c>
      <c r="P21">
        <v>0.1132</v>
      </c>
      <c r="Q21">
        <v>0.88680000000000003</v>
      </c>
      <c r="R21">
        <v>2667.36</v>
      </c>
      <c r="S21">
        <v>0.4879</v>
      </c>
      <c r="T21">
        <v>12396.36</v>
      </c>
      <c r="U21">
        <v>12396.36</v>
      </c>
      <c r="V21">
        <v>0</v>
      </c>
      <c r="W21" t="s">
        <v>437</v>
      </c>
      <c r="X21">
        <v>587</v>
      </c>
      <c r="Y21">
        <v>309681287</v>
      </c>
    </row>
    <row r="22" spans="1:25" x14ac:dyDescent="0.2">
      <c r="A22">
        <v>231</v>
      </c>
      <c r="B22" t="s">
        <v>30</v>
      </c>
      <c r="C22">
        <v>394016</v>
      </c>
      <c r="D22">
        <v>1930000</v>
      </c>
      <c r="E22">
        <v>1681000</v>
      </c>
      <c r="F22">
        <v>0.79579999999999995</v>
      </c>
      <c r="G22">
        <v>0.20419999999999999</v>
      </c>
      <c r="H22">
        <v>1000</v>
      </c>
      <c r="I22">
        <v>1241233</v>
      </c>
      <c r="J22">
        <v>14673449</v>
      </c>
      <c r="K22">
        <v>0.68259999999999998</v>
      </c>
      <c r="L22">
        <v>0.31740000000000002</v>
      </c>
      <c r="M22">
        <v>8729</v>
      </c>
      <c r="N22">
        <v>594939</v>
      </c>
      <c r="O22">
        <v>1400780.39</v>
      </c>
      <c r="P22">
        <v>0.3377</v>
      </c>
      <c r="Q22">
        <v>0.6623</v>
      </c>
      <c r="R22">
        <v>833.3</v>
      </c>
      <c r="S22">
        <v>0.66610000000000003</v>
      </c>
      <c r="T22">
        <v>10562.3</v>
      </c>
      <c r="U22">
        <v>10562.3</v>
      </c>
      <c r="V22">
        <v>0</v>
      </c>
      <c r="W22" t="s">
        <v>437</v>
      </c>
      <c r="X22">
        <v>1681</v>
      </c>
      <c r="Y22">
        <v>662340668</v>
      </c>
    </row>
    <row r="23" spans="1:25" x14ac:dyDescent="0.2">
      <c r="A23">
        <v>245</v>
      </c>
      <c r="B23" t="s">
        <v>32</v>
      </c>
      <c r="C23">
        <v>454812</v>
      </c>
      <c r="D23">
        <v>1930000</v>
      </c>
      <c r="E23">
        <v>616000</v>
      </c>
      <c r="F23">
        <v>0.76429999999999998</v>
      </c>
      <c r="G23">
        <v>0.23569999999999999</v>
      </c>
      <c r="H23">
        <v>1000</v>
      </c>
      <c r="I23">
        <v>1241233</v>
      </c>
      <c r="J23">
        <v>5377064</v>
      </c>
      <c r="K23">
        <v>0.63360000000000005</v>
      </c>
      <c r="L23">
        <v>0.3664</v>
      </c>
      <c r="M23">
        <v>8729</v>
      </c>
      <c r="N23">
        <v>594939</v>
      </c>
      <c r="O23">
        <v>785224.53</v>
      </c>
      <c r="P23">
        <v>0.23549999999999999</v>
      </c>
      <c r="Q23">
        <v>0.76449999999999996</v>
      </c>
      <c r="R23">
        <v>1274.72</v>
      </c>
      <c r="S23">
        <v>0.59940000000000004</v>
      </c>
      <c r="T23">
        <v>11003.72</v>
      </c>
      <c r="U23">
        <v>11003.72</v>
      </c>
      <c r="V23">
        <v>0</v>
      </c>
      <c r="W23" t="s">
        <v>437</v>
      </c>
      <c r="X23">
        <v>616</v>
      </c>
      <c r="Y23">
        <v>280163968</v>
      </c>
    </row>
    <row r="24" spans="1:25" x14ac:dyDescent="0.2">
      <c r="A24">
        <v>280</v>
      </c>
      <c r="B24" t="s">
        <v>33</v>
      </c>
      <c r="C24">
        <v>547594</v>
      </c>
      <c r="D24">
        <v>1930000</v>
      </c>
      <c r="E24">
        <v>2984000</v>
      </c>
      <c r="F24">
        <v>0.71630000000000005</v>
      </c>
      <c r="G24">
        <v>0.28370000000000001</v>
      </c>
      <c r="H24">
        <v>1000</v>
      </c>
      <c r="I24">
        <v>1241233</v>
      </c>
      <c r="J24">
        <v>26047336</v>
      </c>
      <c r="K24">
        <v>0.55879999999999996</v>
      </c>
      <c r="L24">
        <v>0.44119999999999998</v>
      </c>
      <c r="M24">
        <v>8729</v>
      </c>
      <c r="N24">
        <v>594939</v>
      </c>
      <c r="O24">
        <v>1893199.71</v>
      </c>
      <c r="P24">
        <v>7.9600000000000004E-2</v>
      </c>
      <c r="Q24">
        <v>0.9204</v>
      </c>
      <c r="R24">
        <v>634.45000000000005</v>
      </c>
      <c r="S24">
        <v>0.54469999999999996</v>
      </c>
      <c r="T24">
        <v>10363.450000000001</v>
      </c>
      <c r="U24">
        <v>10363.450000000001</v>
      </c>
      <c r="V24">
        <v>0</v>
      </c>
      <c r="W24" t="s">
        <v>437</v>
      </c>
      <c r="X24">
        <v>2984</v>
      </c>
      <c r="Y24">
        <v>1634019905</v>
      </c>
    </row>
    <row r="25" spans="1:25" x14ac:dyDescent="0.2">
      <c r="A25">
        <v>287</v>
      </c>
      <c r="B25" t="s">
        <v>34</v>
      </c>
      <c r="C25">
        <v>481851</v>
      </c>
      <c r="D25">
        <v>1930000</v>
      </c>
      <c r="E25">
        <v>437000</v>
      </c>
      <c r="F25">
        <v>0.75029999999999997</v>
      </c>
      <c r="G25">
        <v>0.24970000000000001</v>
      </c>
      <c r="H25">
        <v>1000</v>
      </c>
      <c r="I25">
        <v>1241233</v>
      </c>
      <c r="J25">
        <v>3814573</v>
      </c>
      <c r="K25">
        <v>0.61180000000000001</v>
      </c>
      <c r="L25">
        <v>0.38819999999999999</v>
      </c>
      <c r="M25">
        <v>8729</v>
      </c>
      <c r="N25">
        <v>594939</v>
      </c>
      <c r="O25">
        <v>218768.01</v>
      </c>
      <c r="P25">
        <v>0.19009999999999999</v>
      </c>
      <c r="Q25">
        <v>0.80989999999999995</v>
      </c>
      <c r="R25">
        <v>500.61</v>
      </c>
      <c r="S25">
        <v>0.60470000000000002</v>
      </c>
      <c r="T25">
        <v>10229.61</v>
      </c>
      <c r="U25">
        <v>10229.61</v>
      </c>
      <c r="V25">
        <v>0</v>
      </c>
      <c r="W25" t="s">
        <v>437</v>
      </c>
      <c r="X25">
        <v>437</v>
      </c>
      <c r="Y25">
        <v>210568985</v>
      </c>
    </row>
    <row r="26" spans="1:25" x14ac:dyDescent="0.2">
      <c r="A26">
        <v>308</v>
      </c>
      <c r="B26" t="s">
        <v>35</v>
      </c>
      <c r="C26">
        <v>313492</v>
      </c>
      <c r="D26">
        <v>1930000</v>
      </c>
      <c r="E26">
        <v>1457000</v>
      </c>
      <c r="F26">
        <v>0.83760000000000001</v>
      </c>
      <c r="G26">
        <v>0.16239999999999999</v>
      </c>
      <c r="H26">
        <v>1000</v>
      </c>
      <c r="I26">
        <v>1241233</v>
      </c>
      <c r="J26">
        <v>12718153</v>
      </c>
      <c r="K26">
        <v>0.74739999999999995</v>
      </c>
      <c r="L26">
        <v>0.25259999999999999</v>
      </c>
      <c r="M26">
        <v>8729</v>
      </c>
      <c r="N26">
        <v>594939</v>
      </c>
      <c r="O26">
        <v>2017599.93</v>
      </c>
      <c r="P26">
        <v>0.47310000000000002</v>
      </c>
      <c r="Q26">
        <v>0.52690000000000003</v>
      </c>
      <c r="R26">
        <v>1384.76</v>
      </c>
      <c r="S26">
        <v>0.72140000000000004</v>
      </c>
      <c r="T26">
        <v>11113.76</v>
      </c>
      <c r="U26">
        <v>11113.76</v>
      </c>
      <c r="V26">
        <v>0</v>
      </c>
      <c r="W26" t="s">
        <v>437</v>
      </c>
      <c r="X26">
        <v>1457</v>
      </c>
      <c r="Y26">
        <v>456757463</v>
      </c>
    </row>
    <row r="27" spans="1:25" x14ac:dyDescent="0.2">
      <c r="A27">
        <v>315</v>
      </c>
      <c r="B27" t="s">
        <v>36</v>
      </c>
      <c r="C27">
        <v>1385623</v>
      </c>
      <c r="D27">
        <v>1930000</v>
      </c>
      <c r="E27">
        <v>416000</v>
      </c>
      <c r="F27">
        <v>0.28210000000000002</v>
      </c>
      <c r="G27">
        <v>0.71789999999999998</v>
      </c>
      <c r="H27">
        <v>1000</v>
      </c>
      <c r="I27">
        <v>1241233</v>
      </c>
      <c r="J27">
        <v>3631264</v>
      </c>
      <c r="K27">
        <v>-0.1163</v>
      </c>
      <c r="L27">
        <v>1.1163000000000001</v>
      </c>
      <c r="M27">
        <v>8729</v>
      </c>
      <c r="N27">
        <v>594939</v>
      </c>
      <c r="O27">
        <v>2151532.69</v>
      </c>
      <c r="P27">
        <v>-1.329</v>
      </c>
      <c r="Q27">
        <v>2.3290000000000002</v>
      </c>
      <c r="R27">
        <v>5171.95</v>
      </c>
      <c r="S27">
        <v>1.89E-2</v>
      </c>
      <c r="T27">
        <v>14900.95</v>
      </c>
      <c r="U27">
        <v>14900.95</v>
      </c>
      <c r="V27">
        <v>0</v>
      </c>
      <c r="W27" t="s">
        <v>437</v>
      </c>
      <c r="X27">
        <v>416</v>
      </c>
      <c r="Y27">
        <v>576419100</v>
      </c>
    </row>
    <row r="28" spans="1:25" x14ac:dyDescent="0.2">
      <c r="A28">
        <v>336</v>
      </c>
      <c r="B28" t="s">
        <v>37</v>
      </c>
      <c r="C28">
        <v>458616</v>
      </c>
      <c r="D28">
        <v>1930000</v>
      </c>
      <c r="E28">
        <v>3470000</v>
      </c>
      <c r="F28">
        <v>0.76239999999999997</v>
      </c>
      <c r="G28">
        <v>0.23760000000000001</v>
      </c>
      <c r="H28">
        <v>1000</v>
      </c>
      <c r="I28">
        <v>1241233</v>
      </c>
      <c r="J28">
        <v>30289630</v>
      </c>
      <c r="K28">
        <v>0.63049999999999995</v>
      </c>
      <c r="L28">
        <v>0.3695</v>
      </c>
      <c r="M28">
        <v>8729</v>
      </c>
      <c r="N28">
        <v>594939</v>
      </c>
      <c r="O28">
        <v>3454418.02</v>
      </c>
      <c r="P28">
        <v>0.2291</v>
      </c>
      <c r="Q28">
        <v>0.77090000000000003</v>
      </c>
      <c r="R28">
        <v>995.51</v>
      </c>
      <c r="S28">
        <v>0.60560000000000003</v>
      </c>
      <c r="T28">
        <v>10724.51</v>
      </c>
      <c r="U28">
        <v>10724.51</v>
      </c>
      <c r="V28">
        <v>0</v>
      </c>
      <c r="W28" t="s">
        <v>437</v>
      </c>
      <c r="X28">
        <v>3470</v>
      </c>
      <c r="Y28">
        <v>1591397737</v>
      </c>
    </row>
    <row r="29" spans="1:25" x14ac:dyDescent="0.2">
      <c r="A29">
        <v>4263</v>
      </c>
      <c r="B29" t="s">
        <v>279</v>
      </c>
      <c r="C29">
        <v>1000402</v>
      </c>
      <c r="D29">
        <v>1930000</v>
      </c>
      <c r="E29">
        <v>256000</v>
      </c>
      <c r="F29">
        <v>0.48170000000000002</v>
      </c>
      <c r="G29">
        <v>0.51829999999999998</v>
      </c>
      <c r="H29">
        <v>1000</v>
      </c>
      <c r="I29">
        <v>1241233</v>
      </c>
      <c r="J29">
        <v>2234624</v>
      </c>
      <c r="K29">
        <v>0.19400000000000001</v>
      </c>
      <c r="L29">
        <v>0.80600000000000005</v>
      </c>
      <c r="M29">
        <v>8729</v>
      </c>
      <c r="N29">
        <v>594939</v>
      </c>
      <c r="O29">
        <v>648702.57999999996</v>
      </c>
      <c r="P29">
        <v>-0.68149999999999999</v>
      </c>
      <c r="Q29">
        <v>1.6815</v>
      </c>
      <c r="R29">
        <v>2533.9899999999998</v>
      </c>
      <c r="S29">
        <v>3.9300000000000002E-2</v>
      </c>
      <c r="T29">
        <v>12262.99</v>
      </c>
      <c r="U29">
        <v>12262.99</v>
      </c>
      <c r="V29">
        <v>0</v>
      </c>
      <c r="W29" t="s">
        <v>437</v>
      </c>
      <c r="X29">
        <v>256</v>
      </c>
      <c r="Y29">
        <v>256102900</v>
      </c>
    </row>
    <row r="30" spans="1:25" x14ac:dyDescent="0.2">
      <c r="A30">
        <v>350</v>
      </c>
      <c r="B30" t="s">
        <v>38</v>
      </c>
      <c r="C30">
        <v>555323</v>
      </c>
      <c r="D30">
        <v>1930000</v>
      </c>
      <c r="E30">
        <v>953000</v>
      </c>
      <c r="F30">
        <v>0.71230000000000004</v>
      </c>
      <c r="G30">
        <v>0.28770000000000001</v>
      </c>
      <c r="H30">
        <v>1000</v>
      </c>
      <c r="I30">
        <v>1241233</v>
      </c>
      <c r="J30">
        <v>8318737</v>
      </c>
      <c r="K30">
        <v>0.55259999999999998</v>
      </c>
      <c r="L30">
        <v>0.44740000000000002</v>
      </c>
      <c r="M30">
        <v>8729</v>
      </c>
      <c r="N30">
        <v>594939</v>
      </c>
      <c r="O30">
        <v>2227340.44</v>
      </c>
      <c r="P30">
        <v>6.6600000000000006E-2</v>
      </c>
      <c r="Q30">
        <v>0.93340000000000001</v>
      </c>
      <c r="R30">
        <v>2337.19</v>
      </c>
      <c r="S30">
        <v>0.47170000000000001</v>
      </c>
      <c r="T30">
        <v>12066.19</v>
      </c>
      <c r="U30">
        <v>12066.19</v>
      </c>
      <c r="V30">
        <v>0</v>
      </c>
      <c r="W30" t="s">
        <v>437</v>
      </c>
      <c r="X30">
        <v>953</v>
      </c>
      <c r="Y30">
        <v>529222394</v>
      </c>
    </row>
    <row r="31" spans="1:25" x14ac:dyDescent="0.2">
      <c r="A31">
        <v>364</v>
      </c>
      <c r="B31" t="s">
        <v>39</v>
      </c>
      <c r="C31">
        <v>469639</v>
      </c>
      <c r="D31">
        <v>1930000</v>
      </c>
      <c r="E31">
        <v>361000</v>
      </c>
      <c r="F31">
        <v>0.75670000000000004</v>
      </c>
      <c r="G31">
        <v>0.24329999999999999</v>
      </c>
      <c r="H31">
        <v>1000</v>
      </c>
      <c r="I31">
        <v>1241233</v>
      </c>
      <c r="J31">
        <v>3151169</v>
      </c>
      <c r="K31">
        <v>0.62160000000000004</v>
      </c>
      <c r="L31">
        <v>0.37840000000000001</v>
      </c>
      <c r="M31">
        <v>8729</v>
      </c>
      <c r="N31">
        <v>594939</v>
      </c>
      <c r="O31">
        <v>339462.39</v>
      </c>
      <c r="P31">
        <v>0.21060000000000001</v>
      </c>
      <c r="Q31">
        <v>0.78939999999999999</v>
      </c>
      <c r="R31">
        <v>940.34</v>
      </c>
      <c r="S31">
        <v>0.59809999999999997</v>
      </c>
      <c r="T31">
        <v>10669.34</v>
      </c>
      <c r="U31">
        <v>10669.34</v>
      </c>
      <c r="V31">
        <v>0</v>
      </c>
      <c r="W31" t="s">
        <v>437</v>
      </c>
      <c r="X31">
        <v>361</v>
      </c>
      <c r="Y31">
        <v>169539546</v>
      </c>
    </row>
    <row r="32" spans="1:25" x14ac:dyDescent="0.2">
      <c r="A32">
        <v>413</v>
      </c>
      <c r="B32" t="s">
        <v>40</v>
      </c>
      <c r="C32">
        <v>188337</v>
      </c>
      <c r="D32">
        <v>1930000</v>
      </c>
      <c r="E32">
        <v>7394000</v>
      </c>
      <c r="F32">
        <v>0.90239999999999998</v>
      </c>
      <c r="G32">
        <v>9.7600000000000006E-2</v>
      </c>
      <c r="H32">
        <v>1000</v>
      </c>
      <c r="I32">
        <v>1241233</v>
      </c>
      <c r="J32">
        <v>64542226</v>
      </c>
      <c r="K32">
        <v>0.84830000000000005</v>
      </c>
      <c r="L32">
        <v>0.1517</v>
      </c>
      <c r="M32">
        <v>8729</v>
      </c>
      <c r="N32">
        <v>594939</v>
      </c>
      <c r="O32">
        <v>4623879.2</v>
      </c>
      <c r="P32">
        <v>0.68340000000000001</v>
      </c>
      <c r="Q32">
        <v>0.31659999999999999</v>
      </c>
      <c r="R32">
        <v>625.36</v>
      </c>
      <c r="S32">
        <v>0.84350000000000003</v>
      </c>
      <c r="T32">
        <v>10354.36</v>
      </c>
      <c r="U32">
        <v>10354.36</v>
      </c>
      <c r="V32">
        <v>0</v>
      </c>
      <c r="W32" t="s">
        <v>437</v>
      </c>
      <c r="X32">
        <v>7394</v>
      </c>
      <c r="Y32">
        <v>1392566442</v>
      </c>
    </row>
    <row r="33" spans="1:25" x14ac:dyDescent="0.2">
      <c r="A33">
        <v>422</v>
      </c>
      <c r="B33" t="s">
        <v>41</v>
      </c>
      <c r="C33">
        <v>391293</v>
      </c>
      <c r="D33">
        <v>1930000</v>
      </c>
      <c r="E33">
        <v>1205000</v>
      </c>
      <c r="F33">
        <v>0.79730000000000001</v>
      </c>
      <c r="G33">
        <v>0.20269999999999999</v>
      </c>
      <c r="H33">
        <v>1000</v>
      </c>
      <c r="I33">
        <v>1241233</v>
      </c>
      <c r="J33">
        <v>10518445</v>
      </c>
      <c r="K33">
        <v>0.68479999999999996</v>
      </c>
      <c r="L33">
        <v>0.31519999999999998</v>
      </c>
      <c r="M33">
        <v>8729</v>
      </c>
      <c r="N33">
        <v>594939</v>
      </c>
      <c r="O33">
        <v>744232.14</v>
      </c>
      <c r="P33">
        <v>0.34229999999999999</v>
      </c>
      <c r="Q33">
        <v>0.65769999999999995</v>
      </c>
      <c r="R33">
        <v>617.62</v>
      </c>
      <c r="S33">
        <v>0.67520000000000002</v>
      </c>
      <c r="T33">
        <v>10346.620000000001</v>
      </c>
      <c r="U33">
        <v>10346.620000000001</v>
      </c>
      <c r="V33">
        <v>0</v>
      </c>
      <c r="W33" t="s">
        <v>437</v>
      </c>
      <c r="X33">
        <v>1205</v>
      </c>
      <c r="Y33">
        <v>471508527</v>
      </c>
    </row>
    <row r="34" spans="1:25" x14ac:dyDescent="0.2">
      <c r="A34">
        <v>427</v>
      </c>
      <c r="B34" t="s">
        <v>42</v>
      </c>
      <c r="C34">
        <v>380378</v>
      </c>
      <c r="D34">
        <v>1930000</v>
      </c>
      <c r="E34">
        <v>229000</v>
      </c>
      <c r="F34">
        <v>0.80289999999999995</v>
      </c>
      <c r="G34">
        <v>0.1971</v>
      </c>
      <c r="H34">
        <v>1000</v>
      </c>
      <c r="I34">
        <v>1241233</v>
      </c>
      <c r="J34">
        <v>1998941</v>
      </c>
      <c r="K34">
        <v>0.69350000000000001</v>
      </c>
      <c r="L34">
        <v>0.30649999999999999</v>
      </c>
      <c r="M34">
        <v>8729</v>
      </c>
      <c r="N34">
        <v>594939</v>
      </c>
      <c r="O34">
        <v>759507.79</v>
      </c>
      <c r="P34">
        <v>0.36059999999999998</v>
      </c>
      <c r="Q34">
        <v>0.63939999999999997</v>
      </c>
      <c r="R34">
        <v>3316.63</v>
      </c>
      <c r="S34">
        <v>0.61729999999999996</v>
      </c>
      <c r="T34">
        <v>13045.63</v>
      </c>
      <c r="U34">
        <v>13045.63</v>
      </c>
      <c r="V34" s="97">
        <v>-1.8189900000000001E-12</v>
      </c>
      <c r="W34" t="s">
        <v>437</v>
      </c>
      <c r="X34">
        <v>229</v>
      </c>
      <c r="Y34">
        <v>87106673</v>
      </c>
    </row>
    <row r="35" spans="1:25" x14ac:dyDescent="0.2">
      <c r="A35">
        <v>434</v>
      </c>
      <c r="B35" t="s">
        <v>43</v>
      </c>
      <c r="C35">
        <v>416660</v>
      </c>
      <c r="D35">
        <v>1930000</v>
      </c>
      <c r="E35">
        <v>1643000</v>
      </c>
      <c r="F35">
        <v>0.78410000000000002</v>
      </c>
      <c r="G35">
        <v>0.21590000000000001</v>
      </c>
      <c r="H35">
        <v>1000</v>
      </c>
      <c r="I35">
        <v>1241233</v>
      </c>
      <c r="J35">
        <v>14341747</v>
      </c>
      <c r="K35">
        <v>0.6643</v>
      </c>
      <c r="L35">
        <v>0.3357</v>
      </c>
      <c r="M35">
        <v>8729</v>
      </c>
      <c r="N35">
        <v>594939</v>
      </c>
      <c r="O35">
        <v>422241.02</v>
      </c>
      <c r="P35">
        <v>0.29970000000000002</v>
      </c>
      <c r="Q35">
        <v>0.70030000000000003</v>
      </c>
      <c r="R35">
        <v>256.99</v>
      </c>
      <c r="S35">
        <v>0.66690000000000005</v>
      </c>
      <c r="T35">
        <v>9985.99</v>
      </c>
      <c r="U35">
        <v>9985.99</v>
      </c>
      <c r="V35">
        <v>0</v>
      </c>
      <c r="W35" t="s">
        <v>437</v>
      </c>
      <c r="X35">
        <v>1643</v>
      </c>
      <c r="Y35">
        <v>684572993</v>
      </c>
    </row>
    <row r="36" spans="1:25" x14ac:dyDescent="0.2">
      <c r="A36">
        <v>6013</v>
      </c>
      <c r="B36" t="s">
        <v>373</v>
      </c>
      <c r="C36">
        <v>4988464</v>
      </c>
      <c r="D36">
        <v>5790000</v>
      </c>
      <c r="E36">
        <v>488000</v>
      </c>
      <c r="F36">
        <v>0.1384</v>
      </c>
      <c r="G36">
        <v>0.86160000000000003</v>
      </c>
      <c r="H36">
        <v>1000</v>
      </c>
      <c r="I36">
        <v>3723699</v>
      </c>
      <c r="J36">
        <v>4259752</v>
      </c>
      <c r="K36">
        <v>-0.3397</v>
      </c>
      <c r="L36">
        <v>1.3396999999999999</v>
      </c>
      <c r="M36">
        <v>8729</v>
      </c>
      <c r="N36">
        <v>1784817</v>
      </c>
      <c r="O36">
        <v>2344699.29</v>
      </c>
      <c r="P36">
        <v>-1.7948999999999999</v>
      </c>
      <c r="Q36">
        <v>2.7949000000000002</v>
      </c>
      <c r="R36">
        <v>4804.71</v>
      </c>
      <c r="S36">
        <v>9.4999999999999998E-3</v>
      </c>
      <c r="T36">
        <v>14533.71</v>
      </c>
      <c r="U36">
        <v>14533.71</v>
      </c>
      <c r="V36">
        <v>0</v>
      </c>
      <c r="W36" t="s">
        <v>439</v>
      </c>
      <c r="X36">
        <v>488</v>
      </c>
      <c r="Y36">
        <v>2434370302</v>
      </c>
    </row>
    <row r="37" spans="1:25" x14ac:dyDescent="0.2">
      <c r="A37">
        <v>441</v>
      </c>
      <c r="B37" t="s">
        <v>44</v>
      </c>
      <c r="C37">
        <v>2364963</v>
      </c>
      <c r="D37">
        <v>1930000</v>
      </c>
      <c r="E37">
        <v>236000</v>
      </c>
      <c r="F37">
        <v>-0.22539999999999999</v>
      </c>
      <c r="G37">
        <v>1.2254</v>
      </c>
      <c r="H37">
        <v>1000</v>
      </c>
      <c r="I37">
        <v>1241233</v>
      </c>
      <c r="J37">
        <v>2060044</v>
      </c>
      <c r="K37">
        <v>-0.90529999999999999</v>
      </c>
      <c r="L37">
        <v>1.9053</v>
      </c>
      <c r="M37">
        <v>8729</v>
      </c>
      <c r="N37">
        <v>594939</v>
      </c>
      <c r="O37">
        <v>984942.1</v>
      </c>
      <c r="P37">
        <v>-2.9750999999999999</v>
      </c>
      <c r="Q37">
        <v>3.9750999999999999</v>
      </c>
      <c r="R37">
        <v>4173.4799999999996</v>
      </c>
      <c r="S37">
        <v>0</v>
      </c>
      <c r="T37">
        <v>13902.48</v>
      </c>
      <c r="U37">
        <v>13902.48</v>
      </c>
      <c r="V37">
        <v>0</v>
      </c>
      <c r="W37" t="s">
        <v>437</v>
      </c>
      <c r="X37">
        <v>236</v>
      </c>
      <c r="Y37">
        <v>558131273</v>
      </c>
    </row>
    <row r="38" spans="1:25" x14ac:dyDescent="0.2">
      <c r="A38">
        <v>2240</v>
      </c>
      <c r="B38" t="s">
        <v>142</v>
      </c>
      <c r="C38">
        <v>453063</v>
      </c>
      <c r="D38">
        <v>1930000</v>
      </c>
      <c r="E38">
        <v>399000</v>
      </c>
      <c r="F38">
        <v>0.76529999999999998</v>
      </c>
      <c r="G38">
        <v>0.23469999999999999</v>
      </c>
      <c r="H38">
        <v>1000</v>
      </c>
      <c r="I38">
        <v>1241233</v>
      </c>
      <c r="J38">
        <v>3482871</v>
      </c>
      <c r="K38">
        <v>0.63500000000000001</v>
      </c>
      <c r="L38">
        <v>0.36499999999999999</v>
      </c>
      <c r="M38">
        <v>8729</v>
      </c>
      <c r="N38">
        <v>594939</v>
      </c>
      <c r="O38">
        <v>63097.45</v>
      </c>
      <c r="P38">
        <v>0.23849999999999999</v>
      </c>
      <c r="Q38">
        <v>0.76149999999999995</v>
      </c>
      <c r="R38">
        <v>158.13999999999999</v>
      </c>
      <c r="S38">
        <v>0.64180000000000004</v>
      </c>
      <c r="T38">
        <v>9887.14</v>
      </c>
      <c r="U38">
        <v>9887.14</v>
      </c>
      <c r="V38">
        <v>0</v>
      </c>
      <c r="W38" t="s">
        <v>437</v>
      </c>
      <c r="X38">
        <v>399</v>
      </c>
      <c r="Y38">
        <v>180772061</v>
      </c>
    </row>
    <row r="39" spans="1:25" x14ac:dyDescent="0.2">
      <c r="A39">
        <v>476</v>
      </c>
      <c r="B39" t="s">
        <v>46</v>
      </c>
      <c r="C39">
        <v>513260</v>
      </c>
      <c r="D39">
        <v>1930000</v>
      </c>
      <c r="E39">
        <v>1760000</v>
      </c>
      <c r="F39">
        <v>0.73409999999999997</v>
      </c>
      <c r="G39">
        <v>0.26590000000000003</v>
      </c>
      <c r="H39">
        <v>1000</v>
      </c>
      <c r="I39">
        <v>1241233</v>
      </c>
      <c r="J39">
        <v>15363040</v>
      </c>
      <c r="K39">
        <v>0.58650000000000002</v>
      </c>
      <c r="L39">
        <v>0.41349999999999998</v>
      </c>
      <c r="M39">
        <v>8729</v>
      </c>
      <c r="N39">
        <v>594939</v>
      </c>
      <c r="O39">
        <v>1117333.79</v>
      </c>
      <c r="P39">
        <v>0.13730000000000001</v>
      </c>
      <c r="Q39">
        <v>0.86270000000000002</v>
      </c>
      <c r="R39">
        <v>634.85</v>
      </c>
      <c r="S39">
        <v>0.57320000000000004</v>
      </c>
      <c r="T39">
        <v>10363.85</v>
      </c>
      <c r="U39">
        <v>10363.85</v>
      </c>
      <c r="V39">
        <v>0</v>
      </c>
      <c r="W39" t="s">
        <v>437</v>
      </c>
      <c r="X39">
        <v>1760</v>
      </c>
      <c r="Y39">
        <v>903336991</v>
      </c>
    </row>
    <row r="40" spans="1:25" x14ac:dyDescent="0.2">
      <c r="A40">
        <v>485</v>
      </c>
      <c r="B40" t="s">
        <v>47</v>
      </c>
      <c r="C40">
        <v>646754</v>
      </c>
      <c r="D40">
        <v>1930000</v>
      </c>
      <c r="E40">
        <v>628000</v>
      </c>
      <c r="F40">
        <v>0.66490000000000005</v>
      </c>
      <c r="G40">
        <v>0.33510000000000001</v>
      </c>
      <c r="H40">
        <v>1000</v>
      </c>
      <c r="I40">
        <v>1241233</v>
      </c>
      <c r="J40">
        <v>5481812</v>
      </c>
      <c r="K40">
        <v>0.47889999999999999</v>
      </c>
      <c r="L40">
        <v>0.52110000000000001</v>
      </c>
      <c r="M40">
        <v>8729</v>
      </c>
      <c r="N40">
        <v>594939</v>
      </c>
      <c r="O40">
        <v>780820.25</v>
      </c>
      <c r="P40">
        <v>-8.7099999999999997E-2</v>
      </c>
      <c r="Q40">
        <v>1.0871</v>
      </c>
      <c r="R40">
        <v>1243.3399999999999</v>
      </c>
      <c r="S40">
        <v>0.43169999999999997</v>
      </c>
      <c r="T40">
        <v>10972.34</v>
      </c>
      <c r="U40">
        <v>10972.34</v>
      </c>
      <c r="V40">
        <v>0</v>
      </c>
      <c r="W40" t="s">
        <v>437</v>
      </c>
      <c r="X40">
        <v>628</v>
      </c>
      <c r="Y40">
        <v>406161352</v>
      </c>
    </row>
    <row r="41" spans="1:25" x14ac:dyDescent="0.2">
      <c r="A41">
        <v>497</v>
      </c>
      <c r="B41" t="s">
        <v>49</v>
      </c>
      <c r="C41">
        <v>432681</v>
      </c>
      <c r="D41">
        <v>1930000</v>
      </c>
      <c r="E41">
        <v>1290000</v>
      </c>
      <c r="F41">
        <v>0.77580000000000005</v>
      </c>
      <c r="G41">
        <v>0.22420000000000001</v>
      </c>
      <c r="H41">
        <v>1000</v>
      </c>
      <c r="I41">
        <v>1241233</v>
      </c>
      <c r="J41">
        <v>11260410</v>
      </c>
      <c r="K41">
        <v>0.65139999999999998</v>
      </c>
      <c r="L41">
        <v>0.34860000000000002</v>
      </c>
      <c r="M41">
        <v>8729</v>
      </c>
      <c r="N41">
        <v>594939</v>
      </c>
      <c r="O41">
        <v>1057473.6299999999</v>
      </c>
      <c r="P41">
        <v>0.2727</v>
      </c>
      <c r="Q41">
        <v>0.72729999999999995</v>
      </c>
      <c r="R41">
        <v>819.75</v>
      </c>
      <c r="S41">
        <v>0.63380000000000003</v>
      </c>
      <c r="T41">
        <v>10548.75</v>
      </c>
      <c r="U41">
        <v>10548.75</v>
      </c>
      <c r="V41">
        <v>0</v>
      </c>
      <c r="W41" t="s">
        <v>437</v>
      </c>
      <c r="X41">
        <v>1290</v>
      </c>
      <c r="Y41">
        <v>558158176</v>
      </c>
    </row>
    <row r="42" spans="1:25" x14ac:dyDescent="0.2">
      <c r="A42">
        <v>602</v>
      </c>
      <c r="B42" t="s">
        <v>50</v>
      </c>
      <c r="C42">
        <v>571829</v>
      </c>
      <c r="D42">
        <v>1930000</v>
      </c>
      <c r="E42">
        <v>835000</v>
      </c>
      <c r="F42">
        <v>0.70369999999999999</v>
      </c>
      <c r="G42">
        <v>0.29630000000000001</v>
      </c>
      <c r="H42">
        <v>1000</v>
      </c>
      <c r="I42">
        <v>1241233</v>
      </c>
      <c r="J42">
        <v>7288715</v>
      </c>
      <c r="K42">
        <v>0.5393</v>
      </c>
      <c r="L42">
        <v>0.4607</v>
      </c>
      <c r="M42">
        <v>8729</v>
      </c>
      <c r="N42">
        <v>594939</v>
      </c>
      <c r="O42">
        <v>464452.07</v>
      </c>
      <c r="P42">
        <v>3.8800000000000001E-2</v>
      </c>
      <c r="Q42">
        <v>0.96120000000000005</v>
      </c>
      <c r="R42">
        <v>556.23</v>
      </c>
      <c r="S42">
        <v>0.5282</v>
      </c>
      <c r="T42">
        <v>10285.23</v>
      </c>
      <c r="U42">
        <v>10285.23</v>
      </c>
      <c r="V42">
        <v>0</v>
      </c>
      <c r="W42" t="s">
        <v>437</v>
      </c>
      <c r="X42">
        <v>835</v>
      </c>
      <c r="Y42">
        <v>477476971</v>
      </c>
    </row>
    <row r="43" spans="1:25" x14ac:dyDescent="0.2">
      <c r="A43">
        <v>609</v>
      </c>
      <c r="B43" t="s">
        <v>51</v>
      </c>
      <c r="C43">
        <v>342505</v>
      </c>
      <c r="D43">
        <v>1930000</v>
      </c>
      <c r="E43">
        <v>842000</v>
      </c>
      <c r="F43">
        <v>0.82250000000000001</v>
      </c>
      <c r="G43">
        <v>0.17749999999999999</v>
      </c>
      <c r="H43">
        <v>1000</v>
      </c>
      <c r="I43">
        <v>1241233</v>
      </c>
      <c r="J43">
        <v>7349818</v>
      </c>
      <c r="K43">
        <v>0.72409999999999997</v>
      </c>
      <c r="L43">
        <v>0.27589999999999998</v>
      </c>
      <c r="M43">
        <v>8729</v>
      </c>
      <c r="N43">
        <v>594939</v>
      </c>
      <c r="O43">
        <v>960438.22</v>
      </c>
      <c r="P43">
        <v>0.42430000000000001</v>
      </c>
      <c r="Q43">
        <v>0.57569999999999999</v>
      </c>
      <c r="R43">
        <v>1140.6600000000001</v>
      </c>
      <c r="S43">
        <v>0.70169999999999999</v>
      </c>
      <c r="T43">
        <v>10869.66</v>
      </c>
      <c r="U43">
        <v>10869.66</v>
      </c>
      <c r="V43">
        <v>0</v>
      </c>
      <c r="W43" t="s">
        <v>437</v>
      </c>
      <c r="X43">
        <v>842</v>
      </c>
      <c r="Y43">
        <v>288388830</v>
      </c>
    </row>
    <row r="44" spans="1:25" x14ac:dyDescent="0.2">
      <c r="A44">
        <v>623</v>
      </c>
      <c r="B44" t="s">
        <v>52</v>
      </c>
      <c r="C44">
        <v>371674</v>
      </c>
      <c r="D44">
        <v>1930000</v>
      </c>
      <c r="E44">
        <v>420000</v>
      </c>
      <c r="F44">
        <v>0.80740000000000001</v>
      </c>
      <c r="G44">
        <v>0.19259999999999999</v>
      </c>
      <c r="H44">
        <v>1000</v>
      </c>
      <c r="I44">
        <v>1241233</v>
      </c>
      <c r="J44">
        <v>3666180</v>
      </c>
      <c r="K44">
        <v>0.7006</v>
      </c>
      <c r="L44">
        <v>0.2994</v>
      </c>
      <c r="M44">
        <v>8729</v>
      </c>
      <c r="N44">
        <v>594939</v>
      </c>
      <c r="O44">
        <v>301002.03999999998</v>
      </c>
      <c r="P44">
        <v>0.37530000000000002</v>
      </c>
      <c r="Q44">
        <v>0.62470000000000003</v>
      </c>
      <c r="R44">
        <v>716.67</v>
      </c>
      <c r="S44">
        <v>0.6885</v>
      </c>
      <c r="T44">
        <v>10445.67</v>
      </c>
      <c r="U44">
        <v>10445.67</v>
      </c>
      <c r="V44">
        <v>0</v>
      </c>
      <c r="W44" t="s">
        <v>437</v>
      </c>
      <c r="X44">
        <v>420</v>
      </c>
      <c r="Y44">
        <v>156103252</v>
      </c>
    </row>
    <row r="45" spans="1:25" x14ac:dyDescent="0.2">
      <c r="A45">
        <v>637</v>
      </c>
      <c r="B45" t="s">
        <v>53</v>
      </c>
      <c r="C45">
        <v>395667</v>
      </c>
      <c r="D45">
        <v>1930000</v>
      </c>
      <c r="E45">
        <v>740000</v>
      </c>
      <c r="F45">
        <v>0.79500000000000004</v>
      </c>
      <c r="G45">
        <v>0.20499999999999999</v>
      </c>
      <c r="H45">
        <v>1000</v>
      </c>
      <c r="I45">
        <v>1241233</v>
      </c>
      <c r="J45">
        <v>6459460</v>
      </c>
      <c r="K45">
        <v>0.68120000000000003</v>
      </c>
      <c r="L45">
        <v>0.31879999999999997</v>
      </c>
      <c r="M45">
        <v>8729</v>
      </c>
      <c r="N45">
        <v>594939</v>
      </c>
      <c r="O45">
        <v>946914.54</v>
      </c>
      <c r="P45">
        <v>0.33489999999999998</v>
      </c>
      <c r="Q45">
        <v>0.66510000000000002</v>
      </c>
      <c r="R45">
        <v>1279.6099999999999</v>
      </c>
      <c r="S45">
        <v>0.65129999999999999</v>
      </c>
      <c r="T45">
        <v>11008.61</v>
      </c>
      <c r="U45">
        <v>11008.61</v>
      </c>
      <c r="V45">
        <v>0</v>
      </c>
      <c r="W45" t="s">
        <v>437</v>
      </c>
      <c r="X45">
        <v>740</v>
      </c>
      <c r="Y45">
        <v>292793858</v>
      </c>
    </row>
    <row r="46" spans="1:25" x14ac:dyDescent="0.2">
      <c r="A46">
        <v>657</v>
      </c>
      <c r="B46" t="s">
        <v>54</v>
      </c>
      <c r="C46">
        <v>1830262</v>
      </c>
      <c r="D46">
        <v>2895000</v>
      </c>
      <c r="E46">
        <v>97000</v>
      </c>
      <c r="F46">
        <v>0.36780000000000002</v>
      </c>
      <c r="G46">
        <v>0.63219999999999998</v>
      </c>
      <c r="H46">
        <v>1000</v>
      </c>
      <c r="I46">
        <v>1861849</v>
      </c>
      <c r="J46">
        <v>846713</v>
      </c>
      <c r="K46">
        <v>1.7000000000000001E-2</v>
      </c>
      <c r="L46">
        <v>0.98299999999999998</v>
      </c>
      <c r="M46">
        <v>8729</v>
      </c>
      <c r="N46">
        <v>892408</v>
      </c>
      <c r="O46">
        <v>298437.49</v>
      </c>
      <c r="P46">
        <v>-1.0508999999999999</v>
      </c>
      <c r="Q46">
        <v>2.0508999999999999</v>
      </c>
      <c r="R46">
        <v>3076.68</v>
      </c>
      <c r="S46">
        <v>2.87E-2</v>
      </c>
      <c r="T46">
        <v>12805.68</v>
      </c>
      <c r="U46">
        <v>12805.68</v>
      </c>
      <c r="V46">
        <v>0</v>
      </c>
      <c r="W46" t="s">
        <v>438</v>
      </c>
      <c r="X46">
        <v>97</v>
      </c>
      <c r="Y46">
        <v>177535407</v>
      </c>
    </row>
    <row r="47" spans="1:25" x14ac:dyDescent="0.2">
      <c r="A47">
        <v>658</v>
      </c>
      <c r="B47" t="s">
        <v>55</v>
      </c>
      <c r="C47">
        <v>407362</v>
      </c>
      <c r="D47">
        <v>1930000</v>
      </c>
      <c r="E47">
        <v>923000</v>
      </c>
      <c r="F47">
        <v>0.78890000000000005</v>
      </c>
      <c r="G47">
        <v>0.21110000000000001</v>
      </c>
      <c r="H47">
        <v>1000</v>
      </c>
      <c r="I47">
        <v>1241233</v>
      </c>
      <c r="J47">
        <v>8056867</v>
      </c>
      <c r="K47">
        <v>0.67179999999999995</v>
      </c>
      <c r="L47">
        <v>0.32819999999999999</v>
      </c>
      <c r="M47">
        <v>8729</v>
      </c>
      <c r="N47">
        <v>594939</v>
      </c>
      <c r="O47">
        <v>902872.94</v>
      </c>
      <c r="P47">
        <v>0.31530000000000002</v>
      </c>
      <c r="Q47">
        <v>0.68469999999999998</v>
      </c>
      <c r="R47">
        <v>978.19</v>
      </c>
      <c r="S47">
        <v>0.6502</v>
      </c>
      <c r="T47">
        <v>10707.19</v>
      </c>
      <c r="U47">
        <v>10707.19</v>
      </c>
      <c r="V47">
        <v>0</v>
      </c>
      <c r="W47" t="s">
        <v>437</v>
      </c>
      <c r="X47">
        <v>923</v>
      </c>
      <c r="Y47">
        <v>375994949</v>
      </c>
    </row>
    <row r="48" spans="1:25" x14ac:dyDescent="0.2">
      <c r="A48">
        <v>665</v>
      </c>
      <c r="B48" t="s">
        <v>56</v>
      </c>
      <c r="C48">
        <v>928958</v>
      </c>
      <c r="D48">
        <v>2895000</v>
      </c>
      <c r="E48">
        <v>720000</v>
      </c>
      <c r="F48">
        <v>0.67910000000000004</v>
      </c>
      <c r="G48">
        <v>0.32090000000000002</v>
      </c>
      <c r="H48">
        <v>1000</v>
      </c>
      <c r="I48">
        <v>1861849</v>
      </c>
      <c r="J48">
        <v>6284880</v>
      </c>
      <c r="K48">
        <v>0.50109999999999999</v>
      </c>
      <c r="L48">
        <v>0.49890000000000001</v>
      </c>
      <c r="M48">
        <v>8729</v>
      </c>
      <c r="N48">
        <v>892408</v>
      </c>
      <c r="O48">
        <v>461314.38</v>
      </c>
      <c r="P48">
        <v>-4.1000000000000002E-2</v>
      </c>
      <c r="Q48">
        <v>1.0409999999999999</v>
      </c>
      <c r="R48">
        <v>640.71</v>
      </c>
      <c r="S48">
        <v>0.48470000000000002</v>
      </c>
      <c r="T48">
        <v>10369.709999999999</v>
      </c>
      <c r="U48">
        <v>10369.709999999999</v>
      </c>
      <c r="V48">
        <v>0</v>
      </c>
      <c r="W48" t="s">
        <v>438</v>
      </c>
      <c r="X48">
        <v>720</v>
      </c>
      <c r="Y48">
        <v>668849888</v>
      </c>
    </row>
    <row r="49" spans="1:25" x14ac:dyDescent="0.2">
      <c r="A49">
        <v>700</v>
      </c>
      <c r="B49" t="s">
        <v>57</v>
      </c>
      <c r="C49">
        <v>416702</v>
      </c>
      <c r="D49">
        <v>1930000</v>
      </c>
      <c r="E49">
        <v>1044000</v>
      </c>
      <c r="F49">
        <v>0.78410000000000002</v>
      </c>
      <c r="G49">
        <v>0.21590000000000001</v>
      </c>
      <c r="H49">
        <v>1000</v>
      </c>
      <c r="I49">
        <v>1241233</v>
      </c>
      <c r="J49">
        <v>9113076</v>
      </c>
      <c r="K49">
        <v>0.6643</v>
      </c>
      <c r="L49">
        <v>0.3357</v>
      </c>
      <c r="M49">
        <v>8729</v>
      </c>
      <c r="N49">
        <v>594939</v>
      </c>
      <c r="O49">
        <v>428290.54</v>
      </c>
      <c r="P49">
        <v>0.29959999999999998</v>
      </c>
      <c r="Q49">
        <v>0.70040000000000002</v>
      </c>
      <c r="R49">
        <v>410.24</v>
      </c>
      <c r="S49">
        <v>0.6613</v>
      </c>
      <c r="T49">
        <v>10139.24</v>
      </c>
      <c r="U49">
        <v>10139.24</v>
      </c>
      <c r="V49">
        <v>0</v>
      </c>
      <c r="W49" t="s">
        <v>437</v>
      </c>
      <c r="X49">
        <v>1044</v>
      </c>
      <c r="Y49">
        <v>435036658</v>
      </c>
    </row>
    <row r="50" spans="1:25" x14ac:dyDescent="0.2">
      <c r="A50">
        <v>721</v>
      </c>
      <c r="B50" t="s">
        <v>59</v>
      </c>
      <c r="C50">
        <v>557654</v>
      </c>
      <c r="D50">
        <v>1930000</v>
      </c>
      <c r="E50">
        <v>1703000</v>
      </c>
      <c r="F50">
        <v>0.71109999999999995</v>
      </c>
      <c r="G50">
        <v>0.28889999999999999</v>
      </c>
      <c r="H50">
        <v>1000</v>
      </c>
      <c r="I50">
        <v>1241233</v>
      </c>
      <c r="J50">
        <v>14865487</v>
      </c>
      <c r="K50">
        <v>0.55069999999999997</v>
      </c>
      <c r="L50">
        <v>0.44929999999999998</v>
      </c>
      <c r="M50">
        <v>8729</v>
      </c>
      <c r="N50">
        <v>594939</v>
      </c>
      <c r="O50">
        <v>5415855.1500000004</v>
      </c>
      <c r="P50">
        <v>6.2700000000000006E-2</v>
      </c>
      <c r="Q50">
        <v>0.93730000000000002</v>
      </c>
      <c r="R50">
        <v>3180.19</v>
      </c>
      <c r="S50">
        <v>0.44290000000000002</v>
      </c>
      <c r="T50">
        <v>12909.19</v>
      </c>
      <c r="U50">
        <v>12909.19</v>
      </c>
      <c r="V50">
        <v>0</v>
      </c>
      <c r="W50" t="s">
        <v>437</v>
      </c>
      <c r="X50">
        <v>1703</v>
      </c>
      <c r="Y50">
        <v>949685400</v>
      </c>
    </row>
    <row r="51" spans="1:25" x14ac:dyDescent="0.2">
      <c r="A51">
        <v>735</v>
      </c>
      <c r="B51" t="s">
        <v>60</v>
      </c>
      <c r="C51">
        <v>660909</v>
      </c>
      <c r="D51">
        <v>1930000</v>
      </c>
      <c r="E51">
        <v>495000</v>
      </c>
      <c r="F51">
        <v>0.65759999999999996</v>
      </c>
      <c r="G51">
        <v>0.34239999999999998</v>
      </c>
      <c r="H51">
        <v>1000</v>
      </c>
      <c r="I51">
        <v>1241233</v>
      </c>
      <c r="J51">
        <v>4320855</v>
      </c>
      <c r="K51">
        <v>0.46750000000000003</v>
      </c>
      <c r="L51">
        <v>0.53249999999999997</v>
      </c>
      <c r="M51">
        <v>8729</v>
      </c>
      <c r="N51">
        <v>594939</v>
      </c>
      <c r="O51">
        <v>334867.62</v>
      </c>
      <c r="P51">
        <v>-0.1109</v>
      </c>
      <c r="Q51">
        <v>1.1109</v>
      </c>
      <c r="R51">
        <v>676.5</v>
      </c>
      <c r="S51">
        <v>0.44819999999999999</v>
      </c>
      <c r="T51">
        <v>10405.5</v>
      </c>
      <c r="U51">
        <v>10405.5</v>
      </c>
      <c r="V51">
        <v>0</v>
      </c>
      <c r="W51" t="s">
        <v>437</v>
      </c>
      <c r="X51">
        <v>495</v>
      </c>
      <c r="Y51">
        <v>327149817</v>
      </c>
    </row>
    <row r="52" spans="1:25" x14ac:dyDescent="0.2">
      <c r="A52">
        <v>777</v>
      </c>
      <c r="B52" t="s">
        <v>61</v>
      </c>
      <c r="C52">
        <v>613119</v>
      </c>
      <c r="D52">
        <v>1930000</v>
      </c>
      <c r="E52">
        <v>3318000</v>
      </c>
      <c r="F52">
        <v>0.68230000000000002</v>
      </c>
      <c r="G52">
        <v>0.31769999999999998</v>
      </c>
      <c r="H52">
        <v>1000</v>
      </c>
      <c r="I52">
        <v>1241233</v>
      </c>
      <c r="J52">
        <v>28962822</v>
      </c>
      <c r="K52">
        <v>0.50600000000000001</v>
      </c>
      <c r="L52">
        <v>0.49399999999999999</v>
      </c>
      <c r="M52">
        <v>8729</v>
      </c>
      <c r="N52">
        <v>594939</v>
      </c>
      <c r="O52">
        <v>4138327.86</v>
      </c>
      <c r="P52">
        <v>-3.0599999999999999E-2</v>
      </c>
      <c r="Q52">
        <v>1.0306</v>
      </c>
      <c r="R52">
        <v>1247.24</v>
      </c>
      <c r="S52">
        <v>0.46110000000000001</v>
      </c>
      <c r="T52">
        <v>10976.24</v>
      </c>
      <c r="U52">
        <v>10976.24</v>
      </c>
      <c r="V52">
        <v>0</v>
      </c>
      <c r="W52" t="s">
        <v>437</v>
      </c>
      <c r="X52">
        <v>3318</v>
      </c>
      <c r="Y52">
        <v>2034328715</v>
      </c>
    </row>
    <row r="53" spans="1:25" x14ac:dyDescent="0.2">
      <c r="A53">
        <v>840</v>
      </c>
      <c r="B53" t="s">
        <v>62</v>
      </c>
      <c r="C53">
        <v>539768</v>
      </c>
      <c r="D53">
        <v>1930000</v>
      </c>
      <c r="E53">
        <v>191000</v>
      </c>
      <c r="F53">
        <v>0.72030000000000005</v>
      </c>
      <c r="G53">
        <v>0.2797</v>
      </c>
      <c r="H53">
        <v>1000</v>
      </c>
      <c r="I53">
        <v>1241233</v>
      </c>
      <c r="J53">
        <v>1667239</v>
      </c>
      <c r="K53">
        <v>0.56510000000000005</v>
      </c>
      <c r="L53">
        <v>0.43490000000000001</v>
      </c>
      <c r="M53">
        <v>8729</v>
      </c>
      <c r="N53">
        <v>594939</v>
      </c>
      <c r="O53">
        <v>263134.23</v>
      </c>
      <c r="P53">
        <v>9.2700000000000005E-2</v>
      </c>
      <c r="Q53">
        <v>0.9073</v>
      </c>
      <c r="R53">
        <v>1377.67</v>
      </c>
      <c r="S53">
        <v>0.52049999999999996</v>
      </c>
      <c r="T53">
        <v>11106.67</v>
      </c>
      <c r="U53">
        <v>11106.67</v>
      </c>
      <c r="V53">
        <v>0</v>
      </c>
      <c r="W53" t="s">
        <v>437</v>
      </c>
      <c r="X53">
        <v>191</v>
      </c>
      <c r="Y53">
        <v>103095672</v>
      </c>
    </row>
    <row r="54" spans="1:25" x14ac:dyDescent="0.2">
      <c r="A54">
        <v>870</v>
      </c>
      <c r="B54" t="s">
        <v>63</v>
      </c>
      <c r="C54">
        <v>412195</v>
      </c>
      <c r="D54">
        <v>1930000</v>
      </c>
      <c r="E54">
        <v>874000</v>
      </c>
      <c r="F54">
        <v>0.78639999999999999</v>
      </c>
      <c r="G54">
        <v>0.21360000000000001</v>
      </c>
      <c r="H54">
        <v>1000</v>
      </c>
      <c r="I54">
        <v>1241233</v>
      </c>
      <c r="J54">
        <v>7629146</v>
      </c>
      <c r="K54">
        <v>0.66790000000000005</v>
      </c>
      <c r="L54">
        <v>0.33210000000000001</v>
      </c>
      <c r="M54">
        <v>8729</v>
      </c>
      <c r="N54">
        <v>594939</v>
      </c>
      <c r="O54">
        <v>1129434.45</v>
      </c>
      <c r="P54">
        <v>0.30719999999999997</v>
      </c>
      <c r="Q54">
        <v>0.69279999999999997</v>
      </c>
      <c r="R54">
        <v>1292.26</v>
      </c>
      <c r="S54">
        <v>0.63639999999999997</v>
      </c>
      <c r="T54">
        <v>11021.26</v>
      </c>
      <c r="U54">
        <v>11021.26</v>
      </c>
      <c r="V54">
        <v>0</v>
      </c>
      <c r="W54" t="s">
        <v>437</v>
      </c>
      <c r="X54">
        <v>874</v>
      </c>
      <c r="Y54">
        <v>360258518</v>
      </c>
    </row>
    <row r="55" spans="1:25" x14ac:dyDescent="0.2">
      <c r="A55">
        <v>882</v>
      </c>
      <c r="B55" t="s">
        <v>64</v>
      </c>
      <c r="C55">
        <v>542545</v>
      </c>
      <c r="D55">
        <v>1930000</v>
      </c>
      <c r="E55">
        <v>391000</v>
      </c>
      <c r="F55">
        <v>0.71889999999999998</v>
      </c>
      <c r="G55">
        <v>0.28110000000000002</v>
      </c>
      <c r="H55">
        <v>1000</v>
      </c>
      <c r="I55">
        <v>1241233</v>
      </c>
      <c r="J55">
        <v>3413039</v>
      </c>
      <c r="K55">
        <v>0.56289999999999996</v>
      </c>
      <c r="L55">
        <v>0.43709999999999999</v>
      </c>
      <c r="M55">
        <v>8729</v>
      </c>
      <c r="N55">
        <v>594939</v>
      </c>
      <c r="O55">
        <v>759375.33</v>
      </c>
      <c r="P55">
        <v>8.8099999999999998E-2</v>
      </c>
      <c r="Q55">
        <v>0.91190000000000004</v>
      </c>
      <c r="R55">
        <v>1942.14</v>
      </c>
      <c r="S55">
        <v>0.49719999999999998</v>
      </c>
      <c r="T55">
        <v>11671.14</v>
      </c>
      <c r="U55">
        <v>11671.14</v>
      </c>
      <c r="V55">
        <v>0</v>
      </c>
      <c r="W55" t="s">
        <v>437</v>
      </c>
      <c r="X55">
        <v>391</v>
      </c>
      <c r="Y55">
        <v>212135182</v>
      </c>
    </row>
    <row r="56" spans="1:25" x14ac:dyDescent="0.2">
      <c r="A56">
        <v>896</v>
      </c>
      <c r="B56" t="s">
        <v>65</v>
      </c>
      <c r="C56">
        <v>703004</v>
      </c>
      <c r="D56">
        <v>1930000</v>
      </c>
      <c r="E56">
        <v>885000</v>
      </c>
      <c r="F56">
        <v>0.63570000000000004</v>
      </c>
      <c r="G56">
        <v>0.36430000000000001</v>
      </c>
      <c r="H56">
        <v>1000</v>
      </c>
      <c r="I56">
        <v>1241233</v>
      </c>
      <c r="J56">
        <v>7725165</v>
      </c>
      <c r="K56">
        <v>0.43359999999999999</v>
      </c>
      <c r="L56">
        <v>0.56640000000000001</v>
      </c>
      <c r="M56">
        <v>8729</v>
      </c>
      <c r="N56">
        <v>594939</v>
      </c>
      <c r="O56">
        <v>1238199.75</v>
      </c>
      <c r="P56">
        <v>-0.18160000000000001</v>
      </c>
      <c r="Q56">
        <v>1.1816</v>
      </c>
      <c r="R56">
        <v>1399.1</v>
      </c>
      <c r="S56">
        <v>0.37440000000000001</v>
      </c>
      <c r="T56">
        <v>11128.1</v>
      </c>
      <c r="U56">
        <v>11128.1</v>
      </c>
      <c r="V56">
        <v>0</v>
      </c>
      <c r="W56" t="s">
        <v>437</v>
      </c>
      <c r="X56">
        <v>885</v>
      </c>
      <c r="Y56">
        <v>622158658</v>
      </c>
    </row>
    <row r="57" spans="1:25" x14ac:dyDescent="0.2">
      <c r="A57">
        <v>903</v>
      </c>
      <c r="B57" t="s">
        <v>66</v>
      </c>
      <c r="C57">
        <v>369032</v>
      </c>
      <c r="D57">
        <v>1930000</v>
      </c>
      <c r="E57">
        <v>942000</v>
      </c>
      <c r="F57">
        <v>0.80879999999999996</v>
      </c>
      <c r="G57">
        <v>0.19120000000000001</v>
      </c>
      <c r="H57">
        <v>1000</v>
      </c>
      <c r="I57">
        <v>1241233</v>
      </c>
      <c r="J57">
        <v>8222718</v>
      </c>
      <c r="K57">
        <v>0.70269999999999999</v>
      </c>
      <c r="L57">
        <v>0.29730000000000001</v>
      </c>
      <c r="M57">
        <v>8729</v>
      </c>
      <c r="N57">
        <v>594939</v>
      </c>
      <c r="O57">
        <v>1351175.84</v>
      </c>
      <c r="P57">
        <v>0.37969999999999998</v>
      </c>
      <c r="Q57">
        <v>0.62029999999999996</v>
      </c>
      <c r="R57">
        <v>1434.37</v>
      </c>
      <c r="S57">
        <v>0.67069999999999996</v>
      </c>
      <c r="T57">
        <v>11163.37</v>
      </c>
      <c r="U57">
        <v>11163.37</v>
      </c>
      <c r="V57" s="97">
        <v>1.8189889999999999E-12</v>
      </c>
      <c r="W57" t="s">
        <v>437</v>
      </c>
      <c r="X57">
        <v>942</v>
      </c>
      <c r="Y57">
        <v>347628505</v>
      </c>
    </row>
    <row r="58" spans="1:25" x14ac:dyDescent="0.2">
      <c r="A58">
        <v>910</v>
      </c>
      <c r="B58" t="s">
        <v>67</v>
      </c>
      <c r="C58">
        <v>654207</v>
      </c>
      <c r="D58">
        <v>1930000</v>
      </c>
      <c r="E58">
        <v>1372000</v>
      </c>
      <c r="F58">
        <v>0.66100000000000003</v>
      </c>
      <c r="G58">
        <v>0.33900000000000002</v>
      </c>
      <c r="H58">
        <v>1000</v>
      </c>
      <c r="I58">
        <v>1241233</v>
      </c>
      <c r="J58">
        <v>11976188</v>
      </c>
      <c r="K58">
        <v>0.47289999999999999</v>
      </c>
      <c r="L58">
        <v>0.52710000000000001</v>
      </c>
      <c r="M58">
        <v>8729</v>
      </c>
      <c r="N58">
        <v>594939</v>
      </c>
      <c r="O58">
        <v>1100129.1100000001</v>
      </c>
      <c r="P58">
        <v>-9.9599999999999994E-2</v>
      </c>
      <c r="Q58">
        <v>1.0995999999999999</v>
      </c>
      <c r="R58">
        <v>801.84</v>
      </c>
      <c r="S58">
        <v>0.44719999999999999</v>
      </c>
      <c r="T58">
        <v>10530.84</v>
      </c>
      <c r="U58">
        <v>10530.84</v>
      </c>
      <c r="V58">
        <v>0</v>
      </c>
      <c r="W58" t="s">
        <v>437</v>
      </c>
      <c r="X58">
        <v>1372</v>
      </c>
      <c r="Y58">
        <v>897572352</v>
      </c>
    </row>
    <row r="59" spans="1:25" x14ac:dyDescent="0.2">
      <c r="A59">
        <v>980</v>
      </c>
      <c r="B59" t="s">
        <v>68</v>
      </c>
      <c r="C59">
        <v>380312</v>
      </c>
      <c r="D59">
        <v>1930000</v>
      </c>
      <c r="E59">
        <v>579000</v>
      </c>
      <c r="F59">
        <v>0.80289999999999995</v>
      </c>
      <c r="G59">
        <v>0.1971</v>
      </c>
      <c r="H59">
        <v>1000</v>
      </c>
      <c r="I59">
        <v>1241233</v>
      </c>
      <c r="J59">
        <v>5054091</v>
      </c>
      <c r="K59">
        <v>0.69359999999999999</v>
      </c>
      <c r="L59">
        <v>0.30640000000000001</v>
      </c>
      <c r="M59">
        <v>8729</v>
      </c>
      <c r="N59">
        <v>594939</v>
      </c>
      <c r="O59">
        <v>606412.07999999996</v>
      </c>
      <c r="P59">
        <v>0.36080000000000001</v>
      </c>
      <c r="Q59">
        <v>0.63919999999999999</v>
      </c>
      <c r="R59">
        <v>1047.3399999999999</v>
      </c>
      <c r="S59">
        <v>0.6714</v>
      </c>
      <c r="T59">
        <v>10776.34</v>
      </c>
      <c r="U59">
        <v>10776.34</v>
      </c>
      <c r="V59">
        <v>0</v>
      </c>
      <c r="W59" t="s">
        <v>437</v>
      </c>
      <c r="X59">
        <v>579</v>
      </c>
      <c r="Y59">
        <v>220200744</v>
      </c>
    </row>
    <row r="60" spans="1:25" x14ac:dyDescent="0.2">
      <c r="A60">
        <v>994</v>
      </c>
      <c r="B60" t="s">
        <v>69</v>
      </c>
      <c r="C60">
        <v>575799</v>
      </c>
      <c r="D60">
        <v>1930000</v>
      </c>
      <c r="E60">
        <v>237000</v>
      </c>
      <c r="F60">
        <v>0.70169999999999999</v>
      </c>
      <c r="G60">
        <v>0.29830000000000001</v>
      </c>
      <c r="H60">
        <v>1000</v>
      </c>
      <c r="I60">
        <v>1241233</v>
      </c>
      <c r="J60">
        <v>2068773</v>
      </c>
      <c r="K60">
        <v>0.53610000000000002</v>
      </c>
      <c r="L60">
        <v>0.46389999999999998</v>
      </c>
      <c r="M60">
        <v>8729</v>
      </c>
      <c r="N60">
        <v>594939</v>
      </c>
      <c r="O60">
        <v>668061.43000000005</v>
      </c>
      <c r="P60">
        <v>3.2199999999999999E-2</v>
      </c>
      <c r="Q60">
        <v>0.96779999999999999</v>
      </c>
      <c r="R60">
        <v>2818.82</v>
      </c>
      <c r="S60">
        <v>0.43609999999999999</v>
      </c>
      <c r="T60">
        <v>12547.82</v>
      </c>
      <c r="U60">
        <v>12547.82</v>
      </c>
      <c r="V60">
        <v>0</v>
      </c>
      <c r="W60" t="s">
        <v>437</v>
      </c>
      <c r="X60">
        <v>237</v>
      </c>
      <c r="Y60">
        <v>136464371</v>
      </c>
    </row>
    <row r="61" spans="1:25" x14ac:dyDescent="0.2">
      <c r="A61">
        <v>1029</v>
      </c>
      <c r="B61" t="s">
        <v>6</v>
      </c>
      <c r="C61">
        <v>543842</v>
      </c>
      <c r="D61">
        <v>1930000</v>
      </c>
      <c r="E61">
        <v>1051000</v>
      </c>
      <c r="F61">
        <v>0.71819999999999995</v>
      </c>
      <c r="G61">
        <v>0.28179999999999999</v>
      </c>
      <c r="H61">
        <v>1000</v>
      </c>
      <c r="I61">
        <v>1241233</v>
      </c>
      <c r="J61">
        <v>9174179</v>
      </c>
      <c r="K61">
        <v>0.56189999999999996</v>
      </c>
      <c r="L61">
        <v>0.43809999999999999</v>
      </c>
      <c r="M61">
        <v>8729</v>
      </c>
      <c r="N61">
        <v>594939</v>
      </c>
      <c r="O61">
        <v>1496690.38</v>
      </c>
      <c r="P61">
        <v>8.5900000000000004E-2</v>
      </c>
      <c r="Q61">
        <v>0.91410000000000002</v>
      </c>
      <c r="R61">
        <v>1424.06</v>
      </c>
      <c r="S61">
        <v>0.5151</v>
      </c>
      <c r="T61">
        <v>11153.06</v>
      </c>
      <c r="U61">
        <v>11153.06</v>
      </c>
      <c r="V61">
        <v>0</v>
      </c>
      <c r="W61" t="s">
        <v>437</v>
      </c>
      <c r="X61">
        <v>1051</v>
      </c>
      <c r="Y61">
        <v>571577503</v>
      </c>
    </row>
    <row r="62" spans="1:25" x14ac:dyDescent="0.2">
      <c r="A62">
        <v>1015</v>
      </c>
      <c r="B62" t="s">
        <v>70</v>
      </c>
      <c r="C62">
        <v>813319</v>
      </c>
      <c r="D62">
        <v>1930000</v>
      </c>
      <c r="E62">
        <v>2929000</v>
      </c>
      <c r="F62">
        <v>0.5786</v>
      </c>
      <c r="G62">
        <v>0.4214</v>
      </c>
      <c r="H62">
        <v>1000</v>
      </c>
      <c r="I62">
        <v>1241233</v>
      </c>
      <c r="J62">
        <v>25567241</v>
      </c>
      <c r="K62">
        <v>0.34470000000000001</v>
      </c>
      <c r="L62">
        <v>0.65529999999999999</v>
      </c>
      <c r="M62">
        <v>8729</v>
      </c>
      <c r="N62">
        <v>594939</v>
      </c>
      <c r="O62">
        <v>4120590.61</v>
      </c>
      <c r="P62">
        <v>-0.36709999999999998</v>
      </c>
      <c r="Q62">
        <v>1.3671</v>
      </c>
      <c r="R62">
        <v>1406.83</v>
      </c>
      <c r="S62">
        <v>0.27579999999999999</v>
      </c>
      <c r="T62">
        <v>11135.83</v>
      </c>
      <c r="U62">
        <v>11135.83</v>
      </c>
      <c r="V62">
        <v>0</v>
      </c>
      <c r="W62" t="s">
        <v>437</v>
      </c>
      <c r="X62">
        <v>2929</v>
      </c>
      <c r="Y62">
        <v>2382210126</v>
      </c>
    </row>
    <row r="63" spans="1:25" x14ac:dyDescent="0.2">
      <c r="A63">
        <v>5054</v>
      </c>
      <c r="B63" t="s">
        <v>323</v>
      </c>
      <c r="C63">
        <v>1967248</v>
      </c>
      <c r="D63">
        <v>5790000</v>
      </c>
      <c r="E63">
        <v>1134000</v>
      </c>
      <c r="F63">
        <v>0.66020000000000001</v>
      </c>
      <c r="G63">
        <v>0.33979999999999999</v>
      </c>
      <c r="H63">
        <v>1000</v>
      </c>
      <c r="I63">
        <v>3723699</v>
      </c>
      <c r="J63">
        <v>9898686</v>
      </c>
      <c r="K63">
        <v>0.47170000000000001</v>
      </c>
      <c r="L63">
        <v>0.52829999999999999</v>
      </c>
      <c r="M63">
        <v>8729</v>
      </c>
      <c r="N63">
        <v>1784817</v>
      </c>
      <c r="O63">
        <v>2116496.4700000002</v>
      </c>
      <c r="P63">
        <v>-0.1022</v>
      </c>
      <c r="Q63">
        <v>1.1022000000000001</v>
      </c>
      <c r="R63">
        <v>1866.4</v>
      </c>
      <c r="S63">
        <v>0.39560000000000001</v>
      </c>
      <c r="T63">
        <v>11595.4</v>
      </c>
      <c r="U63">
        <v>11595.4</v>
      </c>
      <c r="V63">
        <v>0</v>
      </c>
      <c r="W63" t="s">
        <v>439</v>
      </c>
      <c r="X63">
        <v>1134</v>
      </c>
      <c r="Y63">
        <v>2230858695</v>
      </c>
    </row>
    <row r="64" spans="1:25" x14ac:dyDescent="0.2">
      <c r="A64">
        <v>1071</v>
      </c>
      <c r="B64" t="s">
        <v>474</v>
      </c>
      <c r="C64">
        <v>971543</v>
      </c>
      <c r="D64">
        <v>1930000</v>
      </c>
      <c r="E64">
        <v>772000</v>
      </c>
      <c r="F64">
        <v>0.49659999999999999</v>
      </c>
      <c r="G64">
        <v>0.50339999999999996</v>
      </c>
      <c r="H64">
        <v>1000</v>
      </c>
      <c r="I64">
        <v>1241233</v>
      </c>
      <c r="J64">
        <v>6738788</v>
      </c>
      <c r="K64">
        <v>0.21729999999999999</v>
      </c>
      <c r="L64">
        <v>0.78269999999999995</v>
      </c>
      <c r="M64">
        <v>8729</v>
      </c>
      <c r="N64">
        <v>594939</v>
      </c>
      <c r="O64">
        <v>360194.98</v>
      </c>
      <c r="P64">
        <v>-0.63300000000000001</v>
      </c>
      <c r="Q64">
        <v>1.633</v>
      </c>
      <c r="R64">
        <v>466.57</v>
      </c>
      <c r="S64">
        <v>0.20580000000000001</v>
      </c>
      <c r="T64">
        <v>10195.57</v>
      </c>
      <c r="U64">
        <v>10195.57</v>
      </c>
      <c r="V64">
        <v>0</v>
      </c>
      <c r="W64" t="s">
        <v>437</v>
      </c>
      <c r="X64">
        <v>772</v>
      </c>
      <c r="Y64">
        <v>750031526</v>
      </c>
    </row>
    <row r="65" spans="1:25" x14ac:dyDescent="0.2">
      <c r="A65">
        <v>1080</v>
      </c>
      <c r="B65" t="s">
        <v>477</v>
      </c>
      <c r="C65">
        <v>918563</v>
      </c>
      <c r="D65">
        <v>1930000</v>
      </c>
      <c r="E65">
        <v>1054000</v>
      </c>
      <c r="F65">
        <v>0.52410000000000001</v>
      </c>
      <c r="G65">
        <v>0.47589999999999999</v>
      </c>
      <c r="H65">
        <v>1000</v>
      </c>
      <c r="I65">
        <v>1241233</v>
      </c>
      <c r="J65">
        <v>9200366</v>
      </c>
      <c r="K65">
        <v>0.26</v>
      </c>
      <c r="L65">
        <v>0.74</v>
      </c>
      <c r="M65">
        <v>8729</v>
      </c>
      <c r="N65">
        <v>594939</v>
      </c>
      <c r="O65">
        <v>2311811.9900000002</v>
      </c>
      <c r="P65">
        <v>-0.54400000000000004</v>
      </c>
      <c r="Q65">
        <v>1.544</v>
      </c>
      <c r="R65">
        <v>2193.37</v>
      </c>
      <c r="S65">
        <v>0.13420000000000001</v>
      </c>
      <c r="T65">
        <v>11922.37</v>
      </c>
      <c r="U65">
        <v>11922.37</v>
      </c>
      <c r="V65" s="97">
        <v>1.8189889999999999E-12</v>
      </c>
      <c r="W65" t="s">
        <v>437</v>
      </c>
      <c r="X65">
        <v>1054</v>
      </c>
      <c r="Y65">
        <v>968165006</v>
      </c>
    </row>
    <row r="66" spans="1:25" x14ac:dyDescent="0.2">
      <c r="A66">
        <v>1085</v>
      </c>
      <c r="B66" t="s">
        <v>71</v>
      </c>
      <c r="C66">
        <v>467941</v>
      </c>
      <c r="D66">
        <v>1930000</v>
      </c>
      <c r="E66">
        <v>1127000</v>
      </c>
      <c r="F66">
        <v>0.75749999999999995</v>
      </c>
      <c r="G66">
        <v>0.24249999999999999</v>
      </c>
      <c r="H66">
        <v>1000</v>
      </c>
      <c r="I66">
        <v>1241233</v>
      </c>
      <c r="J66">
        <v>9837583</v>
      </c>
      <c r="K66">
        <v>0.623</v>
      </c>
      <c r="L66">
        <v>0.377</v>
      </c>
      <c r="M66">
        <v>8729</v>
      </c>
      <c r="N66">
        <v>594939</v>
      </c>
      <c r="O66">
        <v>1391016.89</v>
      </c>
      <c r="P66">
        <v>0.2135</v>
      </c>
      <c r="Q66">
        <v>0.78649999999999998</v>
      </c>
      <c r="R66">
        <v>1234.27</v>
      </c>
      <c r="S66">
        <v>0.58919999999999995</v>
      </c>
      <c r="T66">
        <v>10963.27</v>
      </c>
      <c r="U66">
        <v>10963.27</v>
      </c>
      <c r="V66">
        <v>0</v>
      </c>
      <c r="W66" t="s">
        <v>437</v>
      </c>
      <c r="X66">
        <v>1127</v>
      </c>
      <c r="Y66">
        <v>527369063</v>
      </c>
    </row>
    <row r="67" spans="1:25" x14ac:dyDescent="0.2">
      <c r="A67">
        <v>1092</v>
      </c>
      <c r="B67" t="s">
        <v>72</v>
      </c>
      <c r="C67">
        <v>534844</v>
      </c>
      <c r="D67">
        <v>1930000</v>
      </c>
      <c r="E67">
        <v>5230000</v>
      </c>
      <c r="F67">
        <v>0.72289999999999999</v>
      </c>
      <c r="G67">
        <v>0.27710000000000001</v>
      </c>
      <c r="H67">
        <v>1000</v>
      </c>
      <c r="I67">
        <v>1241233</v>
      </c>
      <c r="J67">
        <v>45652670</v>
      </c>
      <c r="K67">
        <v>0.56910000000000005</v>
      </c>
      <c r="L67">
        <v>0.43090000000000001</v>
      </c>
      <c r="M67">
        <v>8729</v>
      </c>
      <c r="N67">
        <v>594939</v>
      </c>
      <c r="O67">
        <v>856471.01</v>
      </c>
      <c r="P67">
        <v>0.10100000000000001</v>
      </c>
      <c r="Q67">
        <v>0.89900000000000002</v>
      </c>
      <c r="R67">
        <v>163.76</v>
      </c>
      <c r="S67">
        <v>0.57689999999999997</v>
      </c>
      <c r="T67">
        <v>9892.76</v>
      </c>
      <c r="U67">
        <v>9892.76</v>
      </c>
      <c r="V67">
        <v>0</v>
      </c>
      <c r="W67" t="s">
        <v>437</v>
      </c>
      <c r="X67">
        <v>5230</v>
      </c>
      <c r="Y67">
        <v>2797234938</v>
      </c>
    </row>
    <row r="68" spans="1:25" x14ac:dyDescent="0.2">
      <c r="A68">
        <v>1120</v>
      </c>
      <c r="B68" t="s">
        <v>73</v>
      </c>
      <c r="C68">
        <v>351352</v>
      </c>
      <c r="D68">
        <v>1930000</v>
      </c>
      <c r="E68">
        <v>334000</v>
      </c>
      <c r="F68">
        <v>0.81799999999999995</v>
      </c>
      <c r="G68">
        <v>0.182</v>
      </c>
      <c r="H68">
        <v>1000</v>
      </c>
      <c r="I68">
        <v>1241233</v>
      </c>
      <c r="J68">
        <v>2915486</v>
      </c>
      <c r="K68">
        <v>0.71689999999999998</v>
      </c>
      <c r="L68">
        <v>0.28310000000000002</v>
      </c>
      <c r="M68">
        <v>8729</v>
      </c>
      <c r="N68">
        <v>594939</v>
      </c>
      <c r="O68">
        <v>780093.99</v>
      </c>
      <c r="P68">
        <v>0.40939999999999999</v>
      </c>
      <c r="Q68">
        <v>0.59060000000000001</v>
      </c>
      <c r="R68">
        <v>2335.61</v>
      </c>
      <c r="S68">
        <v>0.66579999999999995</v>
      </c>
      <c r="T68">
        <v>12064.61</v>
      </c>
      <c r="U68">
        <v>12064.61</v>
      </c>
      <c r="V68">
        <v>0</v>
      </c>
      <c r="W68" t="s">
        <v>437</v>
      </c>
      <c r="X68">
        <v>334</v>
      </c>
      <c r="Y68">
        <v>117351575</v>
      </c>
    </row>
    <row r="69" spans="1:25" x14ac:dyDescent="0.2">
      <c r="A69">
        <v>1127</v>
      </c>
      <c r="B69" t="s">
        <v>74</v>
      </c>
      <c r="C69">
        <v>321349</v>
      </c>
      <c r="D69">
        <v>1930000</v>
      </c>
      <c r="E69">
        <v>654000</v>
      </c>
      <c r="F69">
        <v>0.83350000000000002</v>
      </c>
      <c r="G69">
        <v>0.16650000000000001</v>
      </c>
      <c r="H69">
        <v>1000</v>
      </c>
      <c r="I69">
        <v>1241233</v>
      </c>
      <c r="J69">
        <v>5708766</v>
      </c>
      <c r="K69">
        <v>0.74109999999999998</v>
      </c>
      <c r="L69">
        <v>0.25890000000000002</v>
      </c>
      <c r="M69">
        <v>8729</v>
      </c>
      <c r="N69">
        <v>594939</v>
      </c>
      <c r="O69">
        <v>410141.1</v>
      </c>
      <c r="P69">
        <v>0.45989999999999998</v>
      </c>
      <c r="Q69">
        <v>0.54010000000000002</v>
      </c>
      <c r="R69">
        <v>627.13</v>
      </c>
      <c r="S69">
        <v>0.73299999999999998</v>
      </c>
      <c r="T69">
        <v>10356.129999999999</v>
      </c>
      <c r="U69">
        <v>10356.129999999999</v>
      </c>
      <c r="V69">
        <v>0</v>
      </c>
      <c r="W69" t="s">
        <v>437</v>
      </c>
      <c r="X69">
        <v>654</v>
      </c>
      <c r="Y69">
        <v>210162513</v>
      </c>
    </row>
    <row r="70" spans="1:25" x14ac:dyDescent="0.2">
      <c r="A70">
        <v>1134</v>
      </c>
      <c r="B70" t="s">
        <v>75</v>
      </c>
      <c r="C70">
        <v>433032</v>
      </c>
      <c r="D70">
        <v>1930000</v>
      </c>
      <c r="E70">
        <v>1015000</v>
      </c>
      <c r="F70">
        <v>0.77559999999999996</v>
      </c>
      <c r="G70">
        <v>0.22439999999999999</v>
      </c>
      <c r="H70">
        <v>1000</v>
      </c>
      <c r="I70">
        <v>1241233</v>
      </c>
      <c r="J70">
        <v>8859935</v>
      </c>
      <c r="K70">
        <v>0.65110000000000001</v>
      </c>
      <c r="L70">
        <v>0.34889999999999999</v>
      </c>
      <c r="M70">
        <v>8729</v>
      </c>
      <c r="N70">
        <v>594939</v>
      </c>
      <c r="O70">
        <v>3053332.48</v>
      </c>
      <c r="P70">
        <v>0.27210000000000001</v>
      </c>
      <c r="Q70">
        <v>0.72789999999999999</v>
      </c>
      <c r="R70">
        <v>3008.21</v>
      </c>
      <c r="S70">
        <v>0.57140000000000002</v>
      </c>
      <c r="T70">
        <v>12737.21</v>
      </c>
      <c r="U70">
        <v>12737.21</v>
      </c>
      <c r="V70">
        <v>0</v>
      </c>
      <c r="W70" t="s">
        <v>437</v>
      </c>
      <c r="X70">
        <v>1015</v>
      </c>
      <c r="Y70">
        <v>439527092</v>
      </c>
    </row>
    <row r="71" spans="1:25" x14ac:dyDescent="0.2">
      <c r="A71">
        <v>1141</v>
      </c>
      <c r="B71" t="s">
        <v>76</v>
      </c>
      <c r="C71">
        <v>445824</v>
      </c>
      <c r="D71">
        <v>1930000</v>
      </c>
      <c r="E71">
        <v>1356000</v>
      </c>
      <c r="F71">
        <v>0.76900000000000002</v>
      </c>
      <c r="G71">
        <v>0.23100000000000001</v>
      </c>
      <c r="H71">
        <v>1000</v>
      </c>
      <c r="I71">
        <v>1241233</v>
      </c>
      <c r="J71">
        <v>11836524</v>
      </c>
      <c r="K71">
        <v>0.64080000000000004</v>
      </c>
      <c r="L71">
        <v>0.35920000000000002</v>
      </c>
      <c r="M71">
        <v>8729</v>
      </c>
      <c r="N71">
        <v>594939</v>
      </c>
      <c r="O71">
        <v>1596977.11</v>
      </c>
      <c r="P71">
        <v>0.25059999999999999</v>
      </c>
      <c r="Q71">
        <v>0.74939999999999996</v>
      </c>
      <c r="R71">
        <v>1177.71</v>
      </c>
      <c r="S71">
        <v>0.61040000000000005</v>
      </c>
      <c r="T71">
        <v>10906.71</v>
      </c>
      <c r="U71">
        <v>10906.71</v>
      </c>
      <c r="V71">
        <v>0</v>
      </c>
      <c r="W71" t="s">
        <v>437</v>
      </c>
      <c r="X71">
        <v>1356</v>
      </c>
      <c r="Y71">
        <v>604537162</v>
      </c>
    </row>
    <row r="72" spans="1:25" x14ac:dyDescent="0.2">
      <c r="A72">
        <v>1155</v>
      </c>
      <c r="B72" t="s">
        <v>77</v>
      </c>
      <c r="C72">
        <v>619607</v>
      </c>
      <c r="D72">
        <v>1930000</v>
      </c>
      <c r="E72">
        <v>647000</v>
      </c>
      <c r="F72">
        <v>0.67900000000000005</v>
      </c>
      <c r="G72">
        <v>0.32100000000000001</v>
      </c>
      <c r="H72">
        <v>1000</v>
      </c>
      <c r="I72">
        <v>1241233</v>
      </c>
      <c r="J72">
        <v>5647663</v>
      </c>
      <c r="K72">
        <v>0.50080000000000002</v>
      </c>
      <c r="L72">
        <v>0.49919999999999998</v>
      </c>
      <c r="M72">
        <v>8729</v>
      </c>
      <c r="N72">
        <v>594939</v>
      </c>
      <c r="O72">
        <v>214525.95</v>
      </c>
      <c r="P72">
        <v>-4.1500000000000002E-2</v>
      </c>
      <c r="Q72">
        <v>1.0415000000000001</v>
      </c>
      <c r="R72">
        <v>331.57</v>
      </c>
      <c r="S72">
        <v>0.50060000000000004</v>
      </c>
      <c r="T72">
        <v>10060.57</v>
      </c>
      <c r="U72">
        <v>10060.57</v>
      </c>
      <c r="V72">
        <v>0</v>
      </c>
      <c r="W72" t="s">
        <v>437</v>
      </c>
      <c r="X72">
        <v>647</v>
      </c>
      <c r="Y72">
        <v>400885995</v>
      </c>
    </row>
    <row r="73" spans="1:25" x14ac:dyDescent="0.2">
      <c r="A73">
        <v>1162</v>
      </c>
      <c r="B73" t="s">
        <v>78</v>
      </c>
      <c r="C73">
        <v>358415</v>
      </c>
      <c r="D73">
        <v>1930000</v>
      </c>
      <c r="E73">
        <v>959000</v>
      </c>
      <c r="F73">
        <v>0.81430000000000002</v>
      </c>
      <c r="G73">
        <v>0.1857</v>
      </c>
      <c r="H73">
        <v>1000</v>
      </c>
      <c r="I73">
        <v>1241233</v>
      </c>
      <c r="J73">
        <v>8371111</v>
      </c>
      <c r="K73">
        <v>0.71120000000000005</v>
      </c>
      <c r="L73">
        <v>0.2888</v>
      </c>
      <c r="M73">
        <v>8729</v>
      </c>
      <c r="N73">
        <v>594939</v>
      </c>
      <c r="O73">
        <v>311379.59000000003</v>
      </c>
      <c r="P73">
        <v>0.39760000000000001</v>
      </c>
      <c r="Q73">
        <v>0.60240000000000005</v>
      </c>
      <c r="R73">
        <v>324.69</v>
      </c>
      <c r="S73">
        <v>0.71140000000000003</v>
      </c>
      <c r="T73">
        <v>10053.69</v>
      </c>
      <c r="U73">
        <v>10053.69</v>
      </c>
      <c r="V73">
        <v>0</v>
      </c>
      <c r="W73" t="s">
        <v>437</v>
      </c>
      <c r="X73">
        <v>959</v>
      </c>
      <c r="Y73">
        <v>343720332</v>
      </c>
    </row>
    <row r="74" spans="1:25" x14ac:dyDescent="0.2">
      <c r="A74">
        <v>1169</v>
      </c>
      <c r="B74" t="s">
        <v>79</v>
      </c>
      <c r="C74">
        <v>708885</v>
      </c>
      <c r="D74">
        <v>1930000</v>
      </c>
      <c r="E74">
        <v>690000</v>
      </c>
      <c r="F74">
        <v>0.63270000000000004</v>
      </c>
      <c r="G74">
        <v>0.36730000000000002</v>
      </c>
      <c r="H74">
        <v>1000</v>
      </c>
      <c r="I74">
        <v>1241233</v>
      </c>
      <c r="J74">
        <v>6023010</v>
      </c>
      <c r="K74">
        <v>0.4289</v>
      </c>
      <c r="L74">
        <v>0.57110000000000005</v>
      </c>
      <c r="M74">
        <v>8729</v>
      </c>
      <c r="N74">
        <v>594939</v>
      </c>
      <c r="O74">
        <v>435046.21</v>
      </c>
      <c r="P74">
        <v>-0.1915</v>
      </c>
      <c r="Q74">
        <v>1.1915</v>
      </c>
      <c r="R74">
        <v>630.5</v>
      </c>
      <c r="S74">
        <v>0.4108</v>
      </c>
      <c r="T74">
        <v>10359.5</v>
      </c>
      <c r="U74">
        <v>10359.5</v>
      </c>
      <c r="V74">
        <v>0</v>
      </c>
      <c r="W74" t="s">
        <v>437</v>
      </c>
      <c r="X74">
        <v>690</v>
      </c>
      <c r="Y74">
        <v>489130635</v>
      </c>
    </row>
    <row r="75" spans="1:25" x14ac:dyDescent="0.2">
      <c r="A75">
        <v>1176</v>
      </c>
      <c r="B75" t="s">
        <v>80</v>
      </c>
      <c r="C75">
        <v>393316</v>
      </c>
      <c r="D75">
        <v>1930000</v>
      </c>
      <c r="E75">
        <v>841000</v>
      </c>
      <c r="F75">
        <v>0.79620000000000002</v>
      </c>
      <c r="G75">
        <v>0.20380000000000001</v>
      </c>
      <c r="H75">
        <v>1000</v>
      </c>
      <c r="I75">
        <v>1241233</v>
      </c>
      <c r="J75">
        <v>7305784.0099999998</v>
      </c>
      <c r="K75">
        <v>0.68310000000000004</v>
      </c>
      <c r="L75">
        <v>0.31690000000000002</v>
      </c>
      <c r="M75">
        <v>8687.02</v>
      </c>
      <c r="N75">
        <v>594939</v>
      </c>
      <c r="O75">
        <v>0</v>
      </c>
      <c r="P75">
        <v>0.33889999999999998</v>
      </c>
      <c r="Q75">
        <v>0.66110000000000002</v>
      </c>
      <c r="R75">
        <v>0</v>
      </c>
      <c r="S75">
        <v>0.69479999999999997</v>
      </c>
      <c r="T75">
        <v>9687.02</v>
      </c>
      <c r="U75">
        <v>9687.02</v>
      </c>
      <c r="V75">
        <v>0</v>
      </c>
      <c r="W75" t="s">
        <v>437</v>
      </c>
      <c r="X75">
        <v>841</v>
      </c>
      <c r="Y75">
        <v>330779042</v>
      </c>
    </row>
    <row r="76" spans="1:25" x14ac:dyDescent="0.2">
      <c r="A76">
        <v>1183</v>
      </c>
      <c r="B76" t="s">
        <v>81</v>
      </c>
      <c r="C76">
        <v>568039</v>
      </c>
      <c r="D76">
        <v>1930000</v>
      </c>
      <c r="E76">
        <v>1288000</v>
      </c>
      <c r="F76">
        <v>0.70569999999999999</v>
      </c>
      <c r="G76">
        <v>0.29430000000000001</v>
      </c>
      <c r="H76">
        <v>1000</v>
      </c>
      <c r="I76">
        <v>1241233</v>
      </c>
      <c r="J76">
        <v>11159208.99</v>
      </c>
      <c r="K76">
        <v>0.54239999999999999</v>
      </c>
      <c r="L76">
        <v>0.45760000000000001</v>
      </c>
      <c r="M76">
        <v>8663.98</v>
      </c>
      <c r="N76">
        <v>594939</v>
      </c>
      <c r="O76">
        <v>0</v>
      </c>
      <c r="P76">
        <v>4.5199999999999997E-2</v>
      </c>
      <c r="Q76">
        <v>0.95479999999999998</v>
      </c>
      <c r="R76">
        <v>0</v>
      </c>
      <c r="S76">
        <v>0.55930000000000002</v>
      </c>
      <c r="T76">
        <v>9663.98</v>
      </c>
      <c r="U76">
        <v>9663.98</v>
      </c>
      <c r="V76">
        <v>0</v>
      </c>
      <c r="W76" t="s">
        <v>437</v>
      </c>
      <c r="X76">
        <v>1288</v>
      </c>
      <c r="Y76">
        <v>731634389</v>
      </c>
    </row>
    <row r="77" spans="1:25" x14ac:dyDescent="0.2">
      <c r="A77">
        <v>1204</v>
      </c>
      <c r="B77" t="s">
        <v>82</v>
      </c>
      <c r="C77">
        <v>402068</v>
      </c>
      <c r="D77">
        <v>1930000</v>
      </c>
      <c r="E77">
        <v>438000</v>
      </c>
      <c r="F77">
        <v>0.79169999999999996</v>
      </c>
      <c r="G77">
        <v>0.20830000000000001</v>
      </c>
      <c r="H77">
        <v>1000</v>
      </c>
      <c r="I77">
        <v>1241233</v>
      </c>
      <c r="J77">
        <v>3611142.27</v>
      </c>
      <c r="K77">
        <v>0.67610000000000003</v>
      </c>
      <c r="L77">
        <v>0.32390000000000002</v>
      </c>
      <c r="M77">
        <v>8244.6200000000008</v>
      </c>
      <c r="N77">
        <v>594939</v>
      </c>
      <c r="O77">
        <v>0</v>
      </c>
      <c r="P77">
        <v>0.32419999999999999</v>
      </c>
      <c r="Q77">
        <v>0.67579999999999996</v>
      </c>
      <c r="R77">
        <v>0</v>
      </c>
      <c r="S77">
        <v>0.68859999999999999</v>
      </c>
      <c r="T77">
        <v>9244.6200000000008</v>
      </c>
      <c r="U77">
        <v>9244.6200000000008</v>
      </c>
      <c r="V77">
        <v>0</v>
      </c>
      <c r="W77" t="s">
        <v>437</v>
      </c>
      <c r="X77">
        <v>438</v>
      </c>
      <c r="Y77">
        <v>176105682</v>
      </c>
    </row>
    <row r="78" spans="1:25" x14ac:dyDescent="0.2">
      <c r="A78">
        <v>1218</v>
      </c>
      <c r="B78" t="s">
        <v>83</v>
      </c>
      <c r="C78">
        <v>804603</v>
      </c>
      <c r="D78">
        <v>1930000</v>
      </c>
      <c r="E78">
        <v>902000</v>
      </c>
      <c r="F78">
        <v>0.58309999999999995</v>
      </c>
      <c r="G78">
        <v>0.41689999999999999</v>
      </c>
      <c r="H78">
        <v>1000</v>
      </c>
      <c r="I78">
        <v>1241233</v>
      </c>
      <c r="J78">
        <v>7873558</v>
      </c>
      <c r="K78">
        <v>0.3518</v>
      </c>
      <c r="L78">
        <v>0.6482</v>
      </c>
      <c r="M78">
        <v>8729</v>
      </c>
      <c r="N78">
        <v>594939</v>
      </c>
      <c r="O78">
        <v>1268285.75</v>
      </c>
      <c r="P78">
        <v>-0.35239999999999999</v>
      </c>
      <c r="Q78">
        <v>1.3524</v>
      </c>
      <c r="R78">
        <v>1406.08</v>
      </c>
      <c r="S78">
        <v>0.28360000000000002</v>
      </c>
      <c r="T78">
        <v>11135.08</v>
      </c>
      <c r="U78">
        <v>11135.08</v>
      </c>
      <c r="V78">
        <v>0</v>
      </c>
      <c r="W78" t="s">
        <v>437</v>
      </c>
      <c r="X78">
        <v>902</v>
      </c>
      <c r="Y78">
        <v>725752348</v>
      </c>
    </row>
    <row r="79" spans="1:25" x14ac:dyDescent="0.2">
      <c r="A79">
        <v>1232</v>
      </c>
      <c r="B79" t="s">
        <v>84</v>
      </c>
      <c r="C79">
        <v>1164366</v>
      </c>
      <c r="D79">
        <v>1930000</v>
      </c>
      <c r="E79">
        <v>784000</v>
      </c>
      <c r="F79">
        <v>0.3967</v>
      </c>
      <c r="G79">
        <v>0.60329999999999995</v>
      </c>
      <c r="H79">
        <v>1000</v>
      </c>
      <c r="I79">
        <v>1241233</v>
      </c>
      <c r="J79">
        <v>5720053.9900000002</v>
      </c>
      <c r="K79">
        <v>6.1899999999999997E-2</v>
      </c>
      <c r="L79">
        <v>0.93810000000000004</v>
      </c>
      <c r="M79">
        <v>7295.99</v>
      </c>
      <c r="N79">
        <v>594939</v>
      </c>
      <c r="O79">
        <v>0</v>
      </c>
      <c r="P79">
        <v>-0.95709999999999995</v>
      </c>
      <c r="Q79">
        <v>1.9571000000000001</v>
      </c>
      <c r="R79">
        <v>0</v>
      </c>
      <c r="S79">
        <v>0.1023</v>
      </c>
      <c r="T79">
        <v>8295.99</v>
      </c>
      <c r="U79">
        <v>8295.99</v>
      </c>
      <c r="V79">
        <v>0</v>
      </c>
      <c r="W79" t="s">
        <v>437</v>
      </c>
      <c r="X79">
        <v>784</v>
      </c>
      <c r="Y79">
        <v>912863209</v>
      </c>
    </row>
    <row r="80" spans="1:25" x14ac:dyDescent="0.2">
      <c r="A80">
        <v>1246</v>
      </c>
      <c r="B80" t="s">
        <v>85</v>
      </c>
      <c r="C80">
        <v>483867</v>
      </c>
      <c r="D80">
        <v>1930000</v>
      </c>
      <c r="E80">
        <v>679000</v>
      </c>
      <c r="F80">
        <v>0.74929999999999997</v>
      </c>
      <c r="G80">
        <v>0.25069999999999998</v>
      </c>
      <c r="H80">
        <v>1000</v>
      </c>
      <c r="I80">
        <v>1241233</v>
      </c>
      <c r="J80">
        <v>5926991</v>
      </c>
      <c r="K80">
        <v>0.61019999999999996</v>
      </c>
      <c r="L80">
        <v>0.38979999999999998</v>
      </c>
      <c r="M80">
        <v>8729</v>
      </c>
      <c r="N80">
        <v>594939</v>
      </c>
      <c r="O80">
        <v>974949.39</v>
      </c>
      <c r="P80">
        <v>0.1867</v>
      </c>
      <c r="Q80">
        <v>0.81330000000000002</v>
      </c>
      <c r="R80">
        <v>1435.86</v>
      </c>
      <c r="S80">
        <v>0.56820000000000004</v>
      </c>
      <c r="T80">
        <v>11164.86</v>
      </c>
      <c r="U80">
        <v>11164.86</v>
      </c>
      <c r="V80">
        <v>0</v>
      </c>
      <c r="W80" t="s">
        <v>437</v>
      </c>
      <c r="X80">
        <v>679</v>
      </c>
      <c r="Y80">
        <v>328545655</v>
      </c>
    </row>
    <row r="81" spans="1:25" x14ac:dyDescent="0.2">
      <c r="A81">
        <v>1253</v>
      </c>
      <c r="B81" t="s">
        <v>86</v>
      </c>
      <c r="C81">
        <v>388862</v>
      </c>
      <c r="D81">
        <v>1930000</v>
      </c>
      <c r="E81">
        <v>2437000</v>
      </c>
      <c r="F81">
        <v>0.79849999999999999</v>
      </c>
      <c r="G81">
        <v>0.20150000000000001</v>
      </c>
      <c r="H81">
        <v>1000</v>
      </c>
      <c r="I81">
        <v>1241233</v>
      </c>
      <c r="J81">
        <v>21272573</v>
      </c>
      <c r="K81">
        <v>0.68669999999999998</v>
      </c>
      <c r="L81">
        <v>0.31330000000000002</v>
      </c>
      <c r="M81">
        <v>8729</v>
      </c>
      <c r="N81">
        <v>594939</v>
      </c>
      <c r="O81">
        <v>6081347.29</v>
      </c>
      <c r="P81">
        <v>0.34639999999999999</v>
      </c>
      <c r="Q81">
        <v>0.65359999999999996</v>
      </c>
      <c r="R81">
        <v>2495.42</v>
      </c>
      <c r="S81">
        <v>0.62639999999999996</v>
      </c>
      <c r="T81">
        <v>12224.42</v>
      </c>
      <c r="U81">
        <v>12224.42</v>
      </c>
      <c r="V81">
        <v>0</v>
      </c>
      <c r="W81" t="s">
        <v>437</v>
      </c>
      <c r="X81">
        <v>2437</v>
      </c>
      <c r="Y81">
        <v>947657400</v>
      </c>
    </row>
    <row r="82" spans="1:25" x14ac:dyDescent="0.2">
      <c r="A82">
        <v>1260</v>
      </c>
      <c r="B82" t="s">
        <v>87</v>
      </c>
      <c r="C82">
        <v>721409</v>
      </c>
      <c r="D82">
        <v>1930000</v>
      </c>
      <c r="E82">
        <v>928000</v>
      </c>
      <c r="F82">
        <v>0.62619999999999998</v>
      </c>
      <c r="G82">
        <v>0.37380000000000002</v>
      </c>
      <c r="H82">
        <v>1000</v>
      </c>
      <c r="I82">
        <v>1241233</v>
      </c>
      <c r="J82">
        <v>8100512</v>
      </c>
      <c r="K82">
        <v>0.41880000000000001</v>
      </c>
      <c r="L82">
        <v>0.58120000000000005</v>
      </c>
      <c r="M82">
        <v>8729</v>
      </c>
      <c r="N82">
        <v>594939</v>
      </c>
      <c r="O82">
        <v>1269072.53</v>
      </c>
      <c r="P82">
        <v>-0.21260000000000001</v>
      </c>
      <c r="Q82">
        <v>1.2125999999999999</v>
      </c>
      <c r="R82">
        <v>1367.54</v>
      </c>
      <c r="S82">
        <v>0.35970000000000002</v>
      </c>
      <c r="T82">
        <v>11096.54</v>
      </c>
      <c r="U82">
        <v>11096.54</v>
      </c>
      <c r="V82">
        <v>0</v>
      </c>
      <c r="W82" t="s">
        <v>437</v>
      </c>
      <c r="X82">
        <v>928</v>
      </c>
      <c r="Y82">
        <v>669467177</v>
      </c>
    </row>
    <row r="83" spans="1:25" x14ac:dyDescent="0.2">
      <c r="A83">
        <v>4970</v>
      </c>
      <c r="B83" t="s">
        <v>320</v>
      </c>
      <c r="C83">
        <v>407524</v>
      </c>
      <c r="D83">
        <v>1930000</v>
      </c>
      <c r="E83">
        <v>5958000</v>
      </c>
      <c r="F83">
        <v>0.78879999999999995</v>
      </c>
      <c r="G83">
        <v>0.2112</v>
      </c>
      <c r="H83">
        <v>1000</v>
      </c>
      <c r="I83">
        <v>1241233</v>
      </c>
      <c r="J83">
        <v>52007382</v>
      </c>
      <c r="K83">
        <v>0.67169999999999996</v>
      </c>
      <c r="L83">
        <v>0.32829999999999998</v>
      </c>
      <c r="M83">
        <v>8729</v>
      </c>
      <c r="N83">
        <v>594939</v>
      </c>
      <c r="O83">
        <v>6888615.5999999996</v>
      </c>
      <c r="P83">
        <v>0.315</v>
      </c>
      <c r="Q83">
        <v>0.68500000000000005</v>
      </c>
      <c r="R83">
        <v>1156.2</v>
      </c>
      <c r="S83">
        <v>0.64459999999999995</v>
      </c>
      <c r="T83">
        <v>10885.2</v>
      </c>
      <c r="U83">
        <v>10885.2</v>
      </c>
      <c r="V83">
        <v>0</v>
      </c>
      <c r="W83" t="s">
        <v>437</v>
      </c>
      <c r="X83">
        <v>5958</v>
      </c>
      <c r="Y83">
        <v>2428028550</v>
      </c>
    </row>
    <row r="84" spans="1:25" x14ac:dyDescent="0.2">
      <c r="A84">
        <v>1295</v>
      </c>
      <c r="B84" t="s">
        <v>88</v>
      </c>
      <c r="C84">
        <v>391934</v>
      </c>
      <c r="D84">
        <v>1930000</v>
      </c>
      <c r="E84">
        <v>816000</v>
      </c>
      <c r="F84">
        <v>0.79690000000000005</v>
      </c>
      <c r="G84">
        <v>0.2031</v>
      </c>
      <c r="H84">
        <v>1000</v>
      </c>
      <c r="I84">
        <v>1241233</v>
      </c>
      <c r="J84">
        <v>7122864</v>
      </c>
      <c r="K84">
        <v>0.68420000000000003</v>
      </c>
      <c r="L84">
        <v>0.31580000000000003</v>
      </c>
      <c r="M84">
        <v>8729</v>
      </c>
      <c r="N84">
        <v>594939</v>
      </c>
      <c r="O84">
        <v>1223366.6200000001</v>
      </c>
      <c r="P84">
        <v>0.3412</v>
      </c>
      <c r="Q84">
        <v>0.65880000000000005</v>
      </c>
      <c r="R84">
        <v>1499.22</v>
      </c>
      <c r="S84">
        <v>0.64849999999999997</v>
      </c>
      <c r="T84">
        <v>11228.22</v>
      </c>
      <c r="U84">
        <v>11228.22</v>
      </c>
      <c r="V84">
        <v>0</v>
      </c>
      <c r="W84" t="s">
        <v>437</v>
      </c>
      <c r="X84">
        <v>816</v>
      </c>
      <c r="Y84">
        <v>319818367</v>
      </c>
    </row>
    <row r="85" spans="1:25" x14ac:dyDescent="0.2">
      <c r="A85">
        <v>1421</v>
      </c>
      <c r="B85" t="s">
        <v>484</v>
      </c>
      <c r="C85">
        <v>665352</v>
      </c>
      <c r="D85">
        <v>1930000</v>
      </c>
      <c r="E85">
        <v>552000</v>
      </c>
      <c r="F85">
        <v>0.65529999999999999</v>
      </c>
      <c r="G85">
        <v>0.34470000000000001</v>
      </c>
      <c r="H85">
        <v>1000</v>
      </c>
      <c r="I85">
        <v>1241233</v>
      </c>
      <c r="J85">
        <v>4818408</v>
      </c>
      <c r="K85">
        <v>0.46400000000000002</v>
      </c>
      <c r="L85">
        <v>0.53600000000000003</v>
      </c>
      <c r="M85">
        <v>8729</v>
      </c>
      <c r="N85">
        <v>594939</v>
      </c>
      <c r="O85">
        <v>879409.5</v>
      </c>
      <c r="P85">
        <v>-0.11840000000000001</v>
      </c>
      <c r="Q85">
        <v>1.1184000000000001</v>
      </c>
      <c r="R85">
        <v>1593.13</v>
      </c>
      <c r="S85">
        <v>0.39889999999999998</v>
      </c>
      <c r="T85">
        <v>11322.13</v>
      </c>
      <c r="U85">
        <v>11322.13</v>
      </c>
      <c r="V85" s="97">
        <v>-1.8189900000000001E-12</v>
      </c>
      <c r="W85" t="s">
        <v>437</v>
      </c>
      <c r="X85">
        <v>552</v>
      </c>
      <c r="Y85">
        <v>367274245</v>
      </c>
    </row>
    <row r="86" spans="1:25" x14ac:dyDescent="0.2">
      <c r="A86">
        <v>1309</v>
      </c>
      <c r="B86" t="s">
        <v>89</v>
      </c>
      <c r="C86">
        <v>519441</v>
      </c>
      <c r="D86">
        <v>1930000</v>
      </c>
      <c r="E86">
        <v>790000</v>
      </c>
      <c r="F86">
        <v>0.73089999999999999</v>
      </c>
      <c r="G86">
        <v>0.26910000000000001</v>
      </c>
      <c r="H86">
        <v>1000</v>
      </c>
      <c r="I86">
        <v>1241233</v>
      </c>
      <c r="J86">
        <v>6895910</v>
      </c>
      <c r="K86">
        <v>0.58150000000000002</v>
      </c>
      <c r="L86">
        <v>0.41849999999999998</v>
      </c>
      <c r="M86">
        <v>8729</v>
      </c>
      <c r="N86">
        <v>594939</v>
      </c>
      <c r="O86">
        <v>1966084.6</v>
      </c>
      <c r="P86">
        <v>0.12690000000000001</v>
      </c>
      <c r="Q86">
        <v>0.87309999999999999</v>
      </c>
      <c r="R86">
        <v>2488.71</v>
      </c>
      <c r="S86">
        <v>0.50109999999999999</v>
      </c>
      <c r="T86">
        <v>12217.71</v>
      </c>
      <c r="U86">
        <v>12217.71</v>
      </c>
      <c r="V86">
        <v>0</v>
      </c>
      <c r="W86" t="s">
        <v>437</v>
      </c>
      <c r="X86">
        <v>790</v>
      </c>
      <c r="Y86">
        <v>410358591</v>
      </c>
    </row>
    <row r="87" spans="1:25" x14ac:dyDescent="0.2">
      <c r="A87">
        <v>1316</v>
      </c>
      <c r="B87" t="s">
        <v>90</v>
      </c>
      <c r="C87">
        <v>692399</v>
      </c>
      <c r="D87">
        <v>1930000</v>
      </c>
      <c r="E87">
        <v>3679000</v>
      </c>
      <c r="F87">
        <v>0.64119999999999999</v>
      </c>
      <c r="G87">
        <v>0.35880000000000001</v>
      </c>
      <c r="H87">
        <v>1000</v>
      </c>
      <c r="I87">
        <v>1241233</v>
      </c>
      <c r="J87">
        <v>32113991</v>
      </c>
      <c r="K87">
        <v>0.44219999999999998</v>
      </c>
      <c r="L87">
        <v>0.55779999999999996</v>
      </c>
      <c r="M87">
        <v>8729</v>
      </c>
      <c r="N87">
        <v>594939</v>
      </c>
      <c r="O87">
        <v>3855436.6</v>
      </c>
      <c r="P87">
        <v>-0.1638</v>
      </c>
      <c r="Q87">
        <v>1.1637999999999999</v>
      </c>
      <c r="R87">
        <v>1047.96</v>
      </c>
      <c r="S87">
        <v>0.4017</v>
      </c>
      <c r="T87">
        <v>10776.96</v>
      </c>
      <c r="U87">
        <v>10776.96</v>
      </c>
      <c r="V87">
        <v>0</v>
      </c>
      <c r="W87" t="s">
        <v>437</v>
      </c>
      <c r="X87">
        <v>3679</v>
      </c>
      <c r="Y87">
        <v>2547335099</v>
      </c>
    </row>
    <row r="88" spans="1:25" x14ac:dyDescent="0.2">
      <c r="A88">
        <v>1380</v>
      </c>
      <c r="B88" t="s">
        <v>92</v>
      </c>
      <c r="C88">
        <v>667775</v>
      </c>
      <c r="D88">
        <v>1930000</v>
      </c>
      <c r="E88">
        <v>2608000</v>
      </c>
      <c r="F88">
        <v>0.65400000000000003</v>
      </c>
      <c r="G88">
        <v>0.34599999999999997</v>
      </c>
      <c r="H88">
        <v>1000</v>
      </c>
      <c r="I88">
        <v>1241233</v>
      </c>
      <c r="J88">
        <v>22765232</v>
      </c>
      <c r="K88">
        <v>0.46200000000000002</v>
      </c>
      <c r="L88">
        <v>0.53800000000000003</v>
      </c>
      <c r="M88">
        <v>8729</v>
      </c>
      <c r="N88">
        <v>594939</v>
      </c>
      <c r="O88">
        <v>4299967.67</v>
      </c>
      <c r="P88">
        <v>-0.12239999999999999</v>
      </c>
      <c r="Q88">
        <v>1.1224000000000001</v>
      </c>
      <c r="R88">
        <v>1648.76</v>
      </c>
      <c r="S88">
        <v>0.39419999999999999</v>
      </c>
      <c r="T88">
        <v>11377.76</v>
      </c>
      <c r="U88">
        <v>11377.76</v>
      </c>
      <c r="V88">
        <v>0</v>
      </c>
      <c r="W88" t="s">
        <v>437</v>
      </c>
      <c r="X88">
        <v>2608</v>
      </c>
      <c r="Y88">
        <v>1741557375</v>
      </c>
    </row>
    <row r="89" spans="1:25" x14ac:dyDescent="0.2">
      <c r="A89">
        <v>1407</v>
      </c>
      <c r="B89" t="s">
        <v>93</v>
      </c>
      <c r="C89">
        <v>522481</v>
      </c>
      <c r="D89">
        <v>1930000</v>
      </c>
      <c r="E89">
        <v>1457000</v>
      </c>
      <c r="F89">
        <v>0.72929999999999995</v>
      </c>
      <c r="G89">
        <v>0.2707</v>
      </c>
      <c r="H89">
        <v>1000</v>
      </c>
      <c r="I89">
        <v>1241233</v>
      </c>
      <c r="J89">
        <v>12718153</v>
      </c>
      <c r="K89">
        <v>0.57909999999999995</v>
      </c>
      <c r="L89">
        <v>0.4209</v>
      </c>
      <c r="M89">
        <v>8729</v>
      </c>
      <c r="N89">
        <v>594939</v>
      </c>
      <c r="O89">
        <v>513756.31</v>
      </c>
      <c r="P89">
        <v>0.12180000000000001</v>
      </c>
      <c r="Q89">
        <v>0.87819999999999998</v>
      </c>
      <c r="R89">
        <v>352.61</v>
      </c>
      <c r="S89">
        <v>0.57799999999999996</v>
      </c>
      <c r="T89">
        <v>10081.61</v>
      </c>
      <c r="U89">
        <v>10081.61</v>
      </c>
      <c r="V89">
        <v>0</v>
      </c>
      <c r="W89" t="s">
        <v>437</v>
      </c>
      <c r="X89">
        <v>1457</v>
      </c>
      <c r="Y89">
        <v>761254897</v>
      </c>
    </row>
    <row r="90" spans="1:25" x14ac:dyDescent="0.2">
      <c r="A90">
        <v>1414</v>
      </c>
      <c r="B90" t="s">
        <v>94</v>
      </c>
      <c r="C90">
        <v>528534</v>
      </c>
      <c r="D90">
        <v>1930000</v>
      </c>
      <c r="E90">
        <v>4004000</v>
      </c>
      <c r="F90">
        <v>0.72609999999999997</v>
      </c>
      <c r="G90">
        <v>0.27389999999999998</v>
      </c>
      <c r="H90">
        <v>1000</v>
      </c>
      <c r="I90">
        <v>1241233</v>
      </c>
      <c r="J90">
        <v>34950916</v>
      </c>
      <c r="K90">
        <v>0.57420000000000004</v>
      </c>
      <c r="L90">
        <v>0.42580000000000001</v>
      </c>
      <c r="M90">
        <v>8729</v>
      </c>
      <c r="N90">
        <v>594939</v>
      </c>
      <c r="O90">
        <v>3382285.24</v>
      </c>
      <c r="P90">
        <v>0.1116</v>
      </c>
      <c r="Q90">
        <v>0.88839999999999997</v>
      </c>
      <c r="R90">
        <v>844.73</v>
      </c>
      <c r="S90">
        <v>0.55159999999999998</v>
      </c>
      <c r="T90">
        <v>10573.73</v>
      </c>
      <c r="U90">
        <v>10573.73</v>
      </c>
      <c r="V90">
        <v>0</v>
      </c>
      <c r="W90" t="s">
        <v>437</v>
      </c>
      <c r="X90">
        <v>4004</v>
      </c>
      <c r="Y90">
        <v>2116250421</v>
      </c>
    </row>
    <row r="91" spans="1:25" x14ac:dyDescent="0.2">
      <c r="A91">
        <v>2744</v>
      </c>
      <c r="B91" t="s">
        <v>175</v>
      </c>
      <c r="C91">
        <v>410007</v>
      </c>
      <c r="D91">
        <v>1930000</v>
      </c>
      <c r="E91">
        <v>801000</v>
      </c>
      <c r="F91">
        <v>0.78759999999999997</v>
      </c>
      <c r="G91">
        <v>0.21240000000000001</v>
      </c>
      <c r="H91">
        <v>1000</v>
      </c>
      <c r="I91">
        <v>1241233</v>
      </c>
      <c r="J91">
        <v>6991929</v>
      </c>
      <c r="K91">
        <v>0.66969999999999996</v>
      </c>
      <c r="L91">
        <v>0.33029999999999998</v>
      </c>
      <c r="M91">
        <v>8729</v>
      </c>
      <c r="N91">
        <v>594939</v>
      </c>
      <c r="O91">
        <v>2193597.98</v>
      </c>
      <c r="P91">
        <v>0.31080000000000002</v>
      </c>
      <c r="Q91">
        <v>0.68920000000000003</v>
      </c>
      <c r="R91">
        <v>2738.57</v>
      </c>
      <c r="S91">
        <v>0.60029999999999994</v>
      </c>
      <c r="T91">
        <v>12467.57</v>
      </c>
      <c r="U91">
        <v>12467.57</v>
      </c>
      <c r="V91">
        <v>0</v>
      </c>
      <c r="W91" t="s">
        <v>437</v>
      </c>
      <c r="X91">
        <v>801</v>
      </c>
      <c r="Y91">
        <v>328415516</v>
      </c>
    </row>
    <row r="92" spans="1:25" x14ac:dyDescent="0.2">
      <c r="A92">
        <v>1428</v>
      </c>
      <c r="B92" t="s">
        <v>95</v>
      </c>
      <c r="C92">
        <v>566954</v>
      </c>
      <c r="D92">
        <v>1930000</v>
      </c>
      <c r="E92">
        <v>1316000</v>
      </c>
      <c r="F92">
        <v>0.70620000000000005</v>
      </c>
      <c r="G92">
        <v>0.29380000000000001</v>
      </c>
      <c r="H92">
        <v>1000</v>
      </c>
      <c r="I92">
        <v>1241233</v>
      </c>
      <c r="J92">
        <v>11487364</v>
      </c>
      <c r="K92">
        <v>0.54320000000000002</v>
      </c>
      <c r="L92">
        <v>0.45679999999999998</v>
      </c>
      <c r="M92">
        <v>8729</v>
      </c>
      <c r="N92">
        <v>594939</v>
      </c>
      <c r="O92">
        <v>2505729.02</v>
      </c>
      <c r="P92">
        <v>4.7E-2</v>
      </c>
      <c r="Q92">
        <v>0.95299999999999996</v>
      </c>
      <c r="R92">
        <v>1904.05</v>
      </c>
      <c r="S92">
        <v>0.47599999999999998</v>
      </c>
      <c r="T92">
        <v>11633.05</v>
      </c>
      <c r="U92">
        <v>11633.05</v>
      </c>
      <c r="V92">
        <v>0</v>
      </c>
      <c r="W92" t="s">
        <v>437</v>
      </c>
      <c r="X92">
        <v>1316</v>
      </c>
      <c r="Y92">
        <v>746110878</v>
      </c>
    </row>
    <row r="93" spans="1:25" x14ac:dyDescent="0.2">
      <c r="A93">
        <v>1449</v>
      </c>
      <c r="B93" t="s">
        <v>96</v>
      </c>
      <c r="C93">
        <v>877135</v>
      </c>
      <c r="D93">
        <v>2895000</v>
      </c>
      <c r="E93">
        <v>104000</v>
      </c>
      <c r="F93">
        <v>0.69699999999999995</v>
      </c>
      <c r="G93">
        <v>0.30299999999999999</v>
      </c>
      <c r="H93">
        <v>1000</v>
      </c>
      <c r="I93">
        <v>1861849</v>
      </c>
      <c r="J93">
        <v>907816</v>
      </c>
      <c r="K93">
        <v>0.52890000000000004</v>
      </c>
      <c r="L93">
        <v>0.47110000000000002</v>
      </c>
      <c r="M93">
        <v>8729</v>
      </c>
      <c r="N93">
        <v>892408</v>
      </c>
      <c r="O93">
        <v>122271.67999999999</v>
      </c>
      <c r="P93">
        <v>1.7100000000000001E-2</v>
      </c>
      <c r="Q93">
        <v>0.9829</v>
      </c>
      <c r="R93">
        <v>1175.69</v>
      </c>
      <c r="S93">
        <v>0.48909999999999998</v>
      </c>
      <c r="T93">
        <v>10904.69</v>
      </c>
      <c r="U93">
        <v>10904.69</v>
      </c>
      <c r="V93">
        <v>0</v>
      </c>
      <c r="W93" t="s">
        <v>438</v>
      </c>
      <c r="X93">
        <v>104</v>
      </c>
      <c r="Y93">
        <v>91222068</v>
      </c>
    </row>
    <row r="94" spans="1:25" x14ac:dyDescent="0.2">
      <c r="A94">
        <v>1491</v>
      </c>
      <c r="B94" t="s">
        <v>97</v>
      </c>
      <c r="C94">
        <v>3080277</v>
      </c>
      <c r="D94">
        <v>1930000</v>
      </c>
      <c r="E94">
        <v>404000</v>
      </c>
      <c r="F94">
        <v>-0.59599999999999997</v>
      </c>
      <c r="G94">
        <v>1.5960000000000001</v>
      </c>
      <c r="H94">
        <v>1000</v>
      </c>
      <c r="I94">
        <v>1241233</v>
      </c>
      <c r="J94">
        <v>3526516</v>
      </c>
      <c r="K94">
        <v>-1.4816</v>
      </c>
      <c r="L94">
        <v>2.4815999999999998</v>
      </c>
      <c r="M94">
        <v>8729</v>
      </c>
      <c r="N94">
        <v>594939</v>
      </c>
      <c r="O94">
        <v>679470.14</v>
      </c>
      <c r="P94">
        <v>-4.1775000000000002</v>
      </c>
      <c r="Q94">
        <v>5.1775000000000002</v>
      </c>
      <c r="R94">
        <v>1681.86</v>
      </c>
      <c r="S94">
        <v>0</v>
      </c>
      <c r="T94">
        <v>11410.86</v>
      </c>
      <c r="U94">
        <v>11410.86</v>
      </c>
      <c r="V94">
        <v>0</v>
      </c>
      <c r="W94" t="s">
        <v>437</v>
      </c>
      <c r="X94">
        <v>404</v>
      </c>
      <c r="Y94">
        <v>1244431949</v>
      </c>
    </row>
    <row r="95" spans="1:25" x14ac:dyDescent="0.2">
      <c r="A95">
        <v>1499</v>
      </c>
      <c r="B95" t="s">
        <v>482</v>
      </c>
      <c r="C95">
        <v>555339</v>
      </c>
      <c r="D95">
        <v>1930000</v>
      </c>
      <c r="E95">
        <v>969000</v>
      </c>
      <c r="F95">
        <v>0.71230000000000004</v>
      </c>
      <c r="G95">
        <v>0.28770000000000001</v>
      </c>
      <c r="H95">
        <v>1000</v>
      </c>
      <c r="I95">
        <v>1241233</v>
      </c>
      <c r="J95">
        <v>8458401</v>
      </c>
      <c r="K95">
        <v>0.55259999999999998</v>
      </c>
      <c r="L95">
        <v>0.44740000000000002</v>
      </c>
      <c r="M95">
        <v>8729</v>
      </c>
      <c r="N95">
        <v>594939</v>
      </c>
      <c r="O95">
        <v>962094.27</v>
      </c>
      <c r="P95">
        <v>6.6600000000000006E-2</v>
      </c>
      <c r="Q95">
        <v>0.93340000000000001</v>
      </c>
      <c r="R95">
        <v>992.87</v>
      </c>
      <c r="S95">
        <v>0.52249999999999996</v>
      </c>
      <c r="T95">
        <v>10721.87</v>
      </c>
      <c r="U95">
        <v>10721.87</v>
      </c>
      <c r="V95">
        <v>0</v>
      </c>
      <c r="W95" t="s">
        <v>437</v>
      </c>
      <c r="X95">
        <v>969</v>
      </c>
      <c r="Y95">
        <v>538123125</v>
      </c>
    </row>
    <row r="96" spans="1:25" x14ac:dyDescent="0.2">
      <c r="A96">
        <v>1540</v>
      </c>
      <c r="B96" t="s">
        <v>99</v>
      </c>
      <c r="C96">
        <v>873678</v>
      </c>
      <c r="D96">
        <v>1930000</v>
      </c>
      <c r="E96">
        <v>1758000</v>
      </c>
      <c r="F96">
        <v>0.54730000000000001</v>
      </c>
      <c r="G96">
        <v>0.45269999999999999</v>
      </c>
      <c r="H96">
        <v>1000</v>
      </c>
      <c r="I96">
        <v>1241233</v>
      </c>
      <c r="J96">
        <v>15345582</v>
      </c>
      <c r="K96">
        <v>0.29609999999999997</v>
      </c>
      <c r="L96">
        <v>0.70389999999999997</v>
      </c>
      <c r="M96">
        <v>8729</v>
      </c>
      <c r="N96">
        <v>594939</v>
      </c>
      <c r="O96">
        <v>1564073.75</v>
      </c>
      <c r="P96">
        <v>-0.46850000000000003</v>
      </c>
      <c r="Q96">
        <v>1.4684999999999999</v>
      </c>
      <c r="R96">
        <v>889.69</v>
      </c>
      <c r="S96">
        <v>0.25569999999999998</v>
      </c>
      <c r="T96">
        <v>10618.69</v>
      </c>
      <c r="U96">
        <v>10618.69</v>
      </c>
      <c r="V96">
        <v>0</v>
      </c>
      <c r="W96" t="s">
        <v>437</v>
      </c>
      <c r="X96">
        <v>1758</v>
      </c>
      <c r="Y96">
        <v>1535925968</v>
      </c>
    </row>
    <row r="97" spans="1:25" x14ac:dyDescent="0.2">
      <c r="A97">
        <v>1554</v>
      </c>
      <c r="B97" t="s">
        <v>100</v>
      </c>
      <c r="C97">
        <v>582968</v>
      </c>
      <c r="D97">
        <v>1930000</v>
      </c>
      <c r="E97">
        <v>11548000</v>
      </c>
      <c r="F97">
        <v>0.69789999999999996</v>
      </c>
      <c r="G97">
        <v>0.30209999999999998</v>
      </c>
      <c r="H97">
        <v>1000</v>
      </c>
      <c r="I97">
        <v>1241233</v>
      </c>
      <c r="J97">
        <v>100802492</v>
      </c>
      <c r="K97">
        <v>0.53029999999999999</v>
      </c>
      <c r="L97">
        <v>0.46970000000000001</v>
      </c>
      <c r="M97">
        <v>8729</v>
      </c>
      <c r="N97">
        <v>594939</v>
      </c>
      <c r="O97">
        <v>10331663.279999999</v>
      </c>
      <c r="P97">
        <v>2.01E-2</v>
      </c>
      <c r="Q97">
        <v>0.97989999999999999</v>
      </c>
      <c r="R97">
        <v>894.67</v>
      </c>
      <c r="S97">
        <v>0.50309999999999999</v>
      </c>
      <c r="T97">
        <v>10623.67</v>
      </c>
      <c r="U97">
        <v>10623.67</v>
      </c>
      <c r="V97">
        <v>0</v>
      </c>
      <c r="W97" t="s">
        <v>437</v>
      </c>
      <c r="X97">
        <v>11548</v>
      </c>
      <c r="Y97">
        <v>6732119843</v>
      </c>
    </row>
    <row r="98" spans="1:25" x14ac:dyDescent="0.2">
      <c r="A98">
        <v>1561</v>
      </c>
      <c r="B98" t="s">
        <v>101</v>
      </c>
      <c r="C98">
        <v>368894</v>
      </c>
      <c r="D98">
        <v>1930000</v>
      </c>
      <c r="E98">
        <v>602000</v>
      </c>
      <c r="F98">
        <v>0.80889999999999995</v>
      </c>
      <c r="G98">
        <v>0.19109999999999999</v>
      </c>
      <c r="H98">
        <v>1000</v>
      </c>
      <c r="I98">
        <v>1241233</v>
      </c>
      <c r="J98">
        <v>5254858</v>
      </c>
      <c r="K98">
        <v>0.70279999999999998</v>
      </c>
      <c r="L98">
        <v>0.29720000000000002</v>
      </c>
      <c r="M98">
        <v>8729</v>
      </c>
      <c r="N98">
        <v>594939</v>
      </c>
      <c r="O98">
        <v>1399486.91</v>
      </c>
      <c r="P98">
        <v>0.37990000000000002</v>
      </c>
      <c r="Q98">
        <v>0.62009999999999998</v>
      </c>
      <c r="R98">
        <v>2324.73</v>
      </c>
      <c r="S98">
        <v>0.64929999999999999</v>
      </c>
      <c r="T98">
        <v>12053.73</v>
      </c>
      <c r="U98">
        <v>12053.73</v>
      </c>
      <c r="V98">
        <v>0</v>
      </c>
      <c r="W98" t="s">
        <v>437</v>
      </c>
      <c r="X98">
        <v>602</v>
      </c>
      <c r="Y98">
        <v>222074280</v>
      </c>
    </row>
    <row r="99" spans="1:25" x14ac:dyDescent="0.2">
      <c r="A99">
        <v>1568</v>
      </c>
      <c r="B99" t="s">
        <v>102</v>
      </c>
      <c r="C99">
        <v>523923</v>
      </c>
      <c r="D99">
        <v>1930000</v>
      </c>
      <c r="E99">
        <v>1945000</v>
      </c>
      <c r="F99">
        <v>0.72850000000000004</v>
      </c>
      <c r="G99">
        <v>0.27150000000000002</v>
      </c>
      <c r="H99">
        <v>1000</v>
      </c>
      <c r="I99">
        <v>1241233</v>
      </c>
      <c r="J99">
        <v>16977905</v>
      </c>
      <c r="K99">
        <v>0.57789999999999997</v>
      </c>
      <c r="L99">
        <v>0.42209999999999998</v>
      </c>
      <c r="M99">
        <v>8729</v>
      </c>
      <c r="N99">
        <v>594939</v>
      </c>
      <c r="O99">
        <v>1616997.13</v>
      </c>
      <c r="P99">
        <v>0.11940000000000001</v>
      </c>
      <c r="Q99">
        <v>0.88060000000000005</v>
      </c>
      <c r="R99">
        <v>831.36</v>
      </c>
      <c r="S99">
        <v>0.55610000000000004</v>
      </c>
      <c r="T99">
        <v>10560.36</v>
      </c>
      <c r="U99">
        <v>10560.36</v>
      </c>
      <c r="V99">
        <v>0</v>
      </c>
      <c r="W99" t="s">
        <v>437</v>
      </c>
      <c r="X99">
        <v>1945</v>
      </c>
      <c r="Y99">
        <v>1019030178</v>
      </c>
    </row>
    <row r="100" spans="1:25" x14ac:dyDescent="0.2">
      <c r="A100">
        <v>1582</v>
      </c>
      <c r="B100" t="s">
        <v>103</v>
      </c>
      <c r="C100">
        <v>2326134</v>
      </c>
      <c r="D100">
        <v>1930000</v>
      </c>
      <c r="E100">
        <v>313000</v>
      </c>
      <c r="F100">
        <v>-0.20530000000000001</v>
      </c>
      <c r="G100">
        <v>1.2053</v>
      </c>
      <c r="H100">
        <v>1000</v>
      </c>
      <c r="I100">
        <v>1241233</v>
      </c>
      <c r="J100">
        <v>2732177</v>
      </c>
      <c r="K100">
        <v>-0.87409999999999999</v>
      </c>
      <c r="L100">
        <v>1.8741000000000001</v>
      </c>
      <c r="M100">
        <v>8729</v>
      </c>
      <c r="N100">
        <v>594939</v>
      </c>
      <c r="O100">
        <v>1940596.64</v>
      </c>
      <c r="P100">
        <v>-2.9098999999999999</v>
      </c>
      <c r="Q100">
        <v>3.9098999999999999</v>
      </c>
      <c r="R100">
        <v>6199.99</v>
      </c>
      <c r="S100">
        <v>0</v>
      </c>
      <c r="T100">
        <v>15928.99</v>
      </c>
      <c r="U100">
        <v>15928.99</v>
      </c>
      <c r="V100">
        <v>0</v>
      </c>
      <c r="W100" t="s">
        <v>437</v>
      </c>
      <c r="X100">
        <v>313</v>
      </c>
      <c r="Y100">
        <v>728079972</v>
      </c>
    </row>
    <row r="101" spans="1:25" x14ac:dyDescent="0.2">
      <c r="A101">
        <v>1600</v>
      </c>
      <c r="B101" t="s">
        <v>104</v>
      </c>
      <c r="C101">
        <v>408934</v>
      </c>
      <c r="D101">
        <v>1930000</v>
      </c>
      <c r="E101">
        <v>634000</v>
      </c>
      <c r="F101">
        <v>0.78810000000000002</v>
      </c>
      <c r="G101">
        <v>0.21190000000000001</v>
      </c>
      <c r="H101">
        <v>1000</v>
      </c>
      <c r="I101">
        <v>1241233</v>
      </c>
      <c r="J101">
        <v>5534186</v>
      </c>
      <c r="K101">
        <v>0.67049999999999998</v>
      </c>
      <c r="L101">
        <v>0.32950000000000002</v>
      </c>
      <c r="M101">
        <v>8729</v>
      </c>
      <c r="N101">
        <v>594939</v>
      </c>
      <c r="O101">
        <v>1017342.28</v>
      </c>
      <c r="P101">
        <v>0.31259999999999999</v>
      </c>
      <c r="Q101">
        <v>0.68740000000000001</v>
      </c>
      <c r="R101">
        <v>1604.64</v>
      </c>
      <c r="S101">
        <v>0.63019999999999998</v>
      </c>
      <c r="T101">
        <v>11333.64</v>
      </c>
      <c r="U101">
        <v>11333.64</v>
      </c>
      <c r="V101">
        <v>0</v>
      </c>
      <c r="W101" t="s">
        <v>437</v>
      </c>
      <c r="X101">
        <v>634</v>
      </c>
      <c r="Y101">
        <v>259263968</v>
      </c>
    </row>
    <row r="102" spans="1:25" x14ac:dyDescent="0.2">
      <c r="A102">
        <v>1645</v>
      </c>
      <c r="B102" t="s">
        <v>107</v>
      </c>
      <c r="C102">
        <v>298407</v>
      </c>
      <c r="D102">
        <v>1930000</v>
      </c>
      <c r="E102">
        <v>1134000</v>
      </c>
      <c r="F102">
        <v>0.84540000000000004</v>
      </c>
      <c r="G102">
        <v>0.15459999999999999</v>
      </c>
      <c r="H102">
        <v>1000</v>
      </c>
      <c r="I102">
        <v>1241233</v>
      </c>
      <c r="J102">
        <v>9870691.5999999996</v>
      </c>
      <c r="K102">
        <v>0.75960000000000005</v>
      </c>
      <c r="L102">
        <v>0.2404</v>
      </c>
      <c r="M102">
        <v>8704.31</v>
      </c>
      <c r="N102">
        <v>594939</v>
      </c>
      <c r="O102">
        <v>0</v>
      </c>
      <c r="P102">
        <v>0.49840000000000001</v>
      </c>
      <c r="Q102">
        <v>0.50160000000000005</v>
      </c>
      <c r="R102">
        <v>0</v>
      </c>
      <c r="S102">
        <v>0.76839999999999997</v>
      </c>
      <c r="T102">
        <v>9704.31</v>
      </c>
      <c r="U102">
        <v>9704.31</v>
      </c>
      <c r="V102">
        <v>0</v>
      </c>
      <c r="W102" t="s">
        <v>437</v>
      </c>
      <c r="X102">
        <v>1134</v>
      </c>
      <c r="Y102">
        <v>338393850</v>
      </c>
    </row>
    <row r="103" spans="1:25" x14ac:dyDescent="0.2">
      <c r="A103">
        <v>1631</v>
      </c>
      <c r="B103" t="s">
        <v>105</v>
      </c>
      <c r="C103">
        <v>1449091</v>
      </c>
      <c r="D103">
        <v>1930000</v>
      </c>
      <c r="E103">
        <v>463000</v>
      </c>
      <c r="F103">
        <v>0.2492</v>
      </c>
      <c r="G103">
        <v>0.75080000000000002</v>
      </c>
      <c r="H103">
        <v>1000</v>
      </c>
      <c r="I103">
        <v>1241233</v>
      </c>
      <c r="J103">
        <v>4041527</v>
      </c>
      <c r="K103">
        <v>-0.16750000000000001</v>
      </c>
      <c r="L103">
        <v>1.1675</v>
      </c>
      <c r="M103">
        <v>8729</v>
      </c>
      <c r="N103">
        <v>594939</v>
      </c>
      <c r="O103">
        <v>957186.5</v>
      </c>
      <c r="P103">
        <v>-1.4357</v>
      </c>
      <c r="Q103">
        <v>2.4357000000000002</v>
      </c>
      <c r="R103">
        <v>2067.36</v>
      </c>
      <c r="S103">
        <v>2.1100000000000001E-2</v>
      </c>
      <c r="T103">
        <v>11796.36</v>
      </c>
      <c r="U103">
        <v>11796.36</v>
      </c>
      <c r="V103">
        <v>0</v>
      </c>
      <c r="W103" t="s">
        <v>437</v>
      </c>
      <c r="X103">
        <v>463</v>
      </c>
      <c r="Y103">
        <v>670928993</v>
      </c>
    </row>
    <row r="104" spans="1:25" x14ac:dyDescent="0.2">
      <c r="A104">
        <v>1638</v>
      </c>
      <c r="B104" t="s">
        <v>106</v>
      </c>
      <c r="C104">
        <v>627068</v>
      </c>
      <c r="D104">
        <v>1930000</v>
      </c>
      <c r="E104">
        <v>3125000</v>
      </c>
      <c r="F104">
        <v>0.67510000000000003</v>
      </c>
      <c r="G104">
        <v>0.32490000000000002</v>
      </c>
      <c r="H104">
        <v>1000</v>
      </c>
      <c r="I104">
        <v>1241233</v>
      </c>
      <c r="J104">
        <v>27278125</v>
      </c>
      <c r="K104">
        <v>0.49480000000000002</v>
      </c>
      <c r="L104">
        <v>0.50519999999999998</v>
      </c>
      <c r="M104">
        <v>8729</v>
      </c>
      <c r="N104">
        <v>594939</v>
      </c>
      <c r="O104">
        <v>3996524.75</v>
      </c>
      <c r="P104">
        <v>-5.3999999999999999E-2</v>
      </c>
      <c r="Q104">
        <v>1.054</v>
      </c>
      <c r="R104">
        <v>1278.8900000000001</v>
      </c>
      <c r="S104">
        <v>0.44740000000000002</v>
      </c>
      <c r="T104">
        <v>11007.89</v>
      </c>
      <c r="U104">
        <v>11007.89</v>
      </c>
      <c r="V104">
        <v>0</v>
      </c>
      <c r="W104" t="s">
        <v>437</v>
      </c>
      <c r="X104">
        <v>3125</v>
      </c>
      <c r="Y104">
        <v>1959588915</v>
      </c>
    </row>
    <row r="105" spans="1:25" x14ac:dyDescent="0.2">
      <c r="A105">
        <v>1659</v>
      </c>
      <c r="B105" t="s">
        <v>108</v>
      </c>
      <c r="C105">
        <v>533399</v>
      </c>
      <c r="D105">
        <v>1930000</v>
      </c>
      <c r="E105">
        <v>1699000</v>
      </c>
      <c r="F105">
        <v>0.72360000000000002</v>
      </c>
      <c r="G105">
        <v>0.27639999999999998</v>
      </c>
      <c r="H105">
        <v>1000</v>
      </c>
      <c r="I105">
        <v>1241233</v>
      </c>
      <c r="J105">
        <v>14830571</v>
      </c>
      <c r="K105">
        <v>0.57030000000000003</v>
      </c>
      <c r="L105">
        <v>0.42970000000000003</v>
      </c>
      <c r="M105">
        <v>8729</v>
      </c>
      <c r="N105">
        <v>594939</v>
      </c>
      <c r="O105">
        <v>2360277.4900000002</v>
      </c>
      <c r="P105">
        <v>0.10340000000000001</v>
      </c>
      <c r="Q105">
        <v>0.89659999999999995</v>
      </c>
      <c r="R105">
        <v>1389.22</v>
      </c>
      <c r="S105">
        <v>0.52569999999999995</v>
      </c>
      <c r="T105">
        <v>11118.22</v>
      </c>
      <c r="U105">
        <v>11118.22</v>
      </c>
      <c r="V105">
        <v>0</v>
      </c>
      <c r="W105" t="s">
        <v>437</v>
      </c>
      <c r="X105">
        <v>1699</v>
      </c>
      <c r="Y105">
        <v>906245394</v>
      </c>
    </row>
    <row r="106" spans="1:25" x14ac:dyDescent="0.2">
      <c r="A106">
        <v>714</v>
      </c>
      <c r="B106" t="s">
        <v>58</v>
      </c>
      <c r="C106">
        <v>1128555</v>
      </c>
      <c r="D106">
        <v>1930000</v>
      </c>
      <c r="E106">
        <v>7158000</v>
      </c>
      <c r="F106">
        <v>0.4153</v>
      </c>
      <c r="G106">
        <v>0.5847</v>
      </c>
      <c r="H106">
        <v>1000</v>
      </c>
      <c r="I106">
        <v>1241233</v>
      </c>
      <c r="J106">
        <v>62482182</v>
      </c>
      <c r="K106">
        <v>9.0800000000000006E-2</v>
      </c>
      <c r="L106">
        <v>0.90920000000000001</v>
      </c>
      <c r="M106">
        <v>8729</v>
      </c>
      <c r="N106">
        <v>594939</v>
      </c>
      <c r="O106">
        <v>7827867.4199999999</v>
      </c>
      <c r="P106">
        <v>-0.89690000000000003</v>
      </c>
      <c r="Q106">
        <v>1.8969</v>
      </c>
      <c r="R106">
        <v>1093.58</v>
      </c>
      <c r="S106">
        <v>3.8399999999999997E-2</v>
      </c>
      <c r="T106">
        <v>10822.58</v>
      </c>
      <c r="U106">
        <v>10822.58</v>
      </c>
      <c r="V106">
        <v>0</v>
      </c>
      <c r="W106" t="s">
        <v>437</v>
      </c>
      <c r="X106">
        <v>7158</v>
      </c>
      <c r="Y106">
        <v>8078199917</v>
      </c>
    </row>
    <row r="107" spans="1:25" x14ac:dyDescent="0.2">
      <c r="A107">
        <v>1666</v>
      </c>
      <c r="B107" t="s">
        <v>109</v>
      </c>
      <c r="C107">
        <v>453892</v>
      </c>
      <c r="D107">
        <v>1930000</v>
      </c>
      <c r="E107">
        <v>317000</v>
      </c>
      <c r="F107">
        <v>0.76480000000000004</v>
      </c>
      <c r="G107">
        <v>0.23519999999999999</v>
      </c>
      <c r="H107">
        <v>1000</v>
      </c>
      <c r="I107">
        <v>1241233</v>
      </c>
      <c r="J107">
        <v>2767093</v>
      </c>
      <c r="K107">
        <v>0.63429999999999997</v>
      </c>
      <c r="L107">
        <v>0.36570000000000003</v>
      </c>
      <c r="M107">
        <v>8729</v>
      </c>
      <c r="N107">
        <v>594939</v>
      </c>
      <c r="O107">
        <v>1428863.52</v>
      </c>
      <c r="P107">
        <v>0.23710000000000001</v>
      </c>
      <c r="Q107">
        <v>0.76290000000000002</v>
      </c>
      <c r="R107">
        <v>4507.46</v>
      </c>
      <c r="S107">
        <v>0.51770000000000005</v>
      </c>
      <c r="T107">
        <v>14236.46</v>
      </c>
      <c r="U107">
        <v>14236.46</v>
      </c>
      <c r="V107">
        <v>0</v>
      </c>
      <c r="W107" t="s">
        <v>437</v>
      </c>
      <c r="X107">
        <v>317</v>
      </c>
      <c r="Y107">
        <v>143883902</v>
      </c>
    </row>
    <row r="108" spans="1:25" x14ac:dyDescent="0.2">
      <c r="A108">
        <v>1687</v>
      </c>
      <c r="B108" t="s">
        <v>111</v>
      </c>
      <c r="C108">
        <v>1847003</v>
      </c>
      <c r="D108">
        <v>2895000</v>
      </c>
      <c r="E108">
        <v>227000</v>
      </c>
      <c r="F108">
        <v>0.36199999999999999</v>
      </c>
      <c r="G108">
        <v>0.63800000000000001</v>
      </c>
      <c r="H108">
        <v>1000</v>
      </c>
      <c r="I108">
        <v>1861849</v>
      </c>
      <c r="J108">
        <v>1946324.14</v>
      </c>
      <c r="K108">
        <v>8.0000000000000002E-3</v>
      </c>
      <c r="L108">
        <v>0.99199999999999999</v>
      </c>
      <c r="M108">
        <v>8574.1200000000008</v>
      </c>
      <c r="N108">
        <v>892408</v>
      </c>
      <c r="O108">
        <v>0</v>
      </c>
      <c r="P108">
        <v>-1.0697000000000001</v>
      </c>
      <c r="Q108">
        <v>2.0697000000000001</v>
      </c>
      <c r="R108">
        <v>0</v>
      </c>
      <c r="S108">
        <v>4.4999999999999998E-2</v>
      </c>
      <c r="T108">
        <v>9574.1200000000008</v>
      </c>
      <c r="U108">
        <v>9574.1200000000008</v>
      </c>
      <c r="V108">
        <v>0</v>
      </c>
      <c r="W108" t="s">
        <v>438</v>
      </c>
      <c r="X108">
        <v>227</v>
      </c>
      <c r="Y108">
        <v>419269692</v>
      </c>
    </row>
    <row r="109" spans="1:25" x14ac:dyDescent="0.2">
      <c r="A109">
        <v>1694</v>
      </c>
      <c r="B109" t="s">
        <v>112</v>
      </c>
      <c r="C109">
        <v>396722</v>
      </c>
      <c r="D109">
        <v>1930000</v>
      </c>
      <c r="E109">
        <v>1845000</v>
      </c>
      <c r="F109">
        <v>0.7944</v>
      </c>
      <c r="G109">
        <v>0.2056</v>
      </c>
      <c r="H109">
        <v>1000</v>
      </c>
      <c r="I109">
        <v>1241233</v>
      </c>
      <c r="J109">
        <v>16105005</v>
      </c>
      <c r="K109">
        <v>0.6804</v>
      </c>
      <c r="L109">
        <v>0.3196</v>
      </c>
      <c r="M109">
        <v>8729</v>
      </c>
      <c r="N109">
        <v>594939</v>
      </c>
      <c r="O109">
        <v>3765934.69</v>
      </c>
      <c r="P109">
        <v>0.3332</v>
      </c>
      <c r="Q109">
        <v>0.66679999999999995</v>
      </c>
      <c r="R109">
        <v>2041.16</v>
      </c>
      <c r="S109">
        <v>0.62990000000000002</v>
      </c>
      <c r="T109">
        <v>11770.16</v>
      </c>
      <c r="U109">
        <v>11770.16</v>
      </c>
      <c r="V109">
        <v>0</v>
      </c>
      <c r="W109" t="s">
        <v>437</v>
      </c>
      <c r="X109">
        <v>1845</v>
      </c>
      <c r="Y109">
        <v>731952792</v>
      </c>
    </row>
    <row r="110" spans="1:25" x14ac:dyDescent="0.2">
      <c r="A110">
        <v>1729</v>
      </c>
      <c r="B110" t="s">
        <v>113</v>
      </c>
      <c r="C110">
        <v>404433</v>
      </c>
      <c r="D110">
        <v>1930000</v>
      </c>
      <c r="E110">
        <v>798000</v>
      </c>
      <c r="F110">
        <v>0.79039999999999999</v>
      </c>
      <c r="G110">
        <v>0.20960000000000001</v>
      </c>
      <c r="H110">
        <v>1000</v>
      </c>
      <c r="I110">
        <v>1241233</v>
      </c>
      <c r="J110">
        <v>6965742</v>
      </c>
      <c r="K110">
        <v>0.67420000000000002</v>
      </c>
      <c r="L110">
        <v>0.32579999999999998</v>
      </c>
      <c r="M110">
        <v>8729</v>
      </c>
      <c r="N110">
        <v>594939</v>
      </c>
      <c r="O110">
        <v>357446.54</v>
      </c>
      <c r="P110">
        <v>0.32019999999999998</v>
      </c>
      <c r="Q110">
        <v>0.67979999999999996</v>
      </c>
      <c r="R110">
        <v>447.93</v>
      </c>
      <c r="S110">
        <v>0.67</v>
      </c>
      <c r="T110">
        <v>10176.93</v>
      </c>
      <c r="U110">
        <v>10176.93</v>
      </c>
      <c r="V110">
        <v>0</v>
      </c>
      <c r="W110" t="s">
        <v>437</v>
      </c>
      <c r="X110">
        <v>798</v>
      </c>
      <c r="Y110">
        <v>322737502</v>
      </c>
    </row>
    <row r="111" spans="1:25" x14ac:dyDescent="0.2">
      <c r="A111">
        <v>1736</v>
      </c>
      <c r="B111" t="s">
        <v>114</v>
      </c>
      <c r="C111">
        <v>485160</v>
      </c>
      <c r="D111">
        <v>1930000</v>
      </c>
      <c r="E111">
        <v>531000</v>
      </c>
      <c r="F111">
        <v>0.74860000000000004</v>
      </c>
      <c r="G111">
        <v>0.25140000000000001</v>
      </c>
      <c r="H111">
        <v>1000</v>
      </c>
      <c r="I111">
        <v>1241233</v>
      </c>
      <c r="J111">
        <v>4635099</v>
      </c>
      <c r="K111">
        <v>0.60909999999999997</v>
      </c>
      <c r="L111">
        <v>0.39090000000000003</v>
      </c>
      <c r="M111">
        <v>8729</v>
      </c>
      <c r="N111">
        <v>594939</v>
      </c>
      <c r="O111">
        <v>568408.81000000006</v>
      </c>
      <c r="P111">
        <v>0.1845</v>
      </c>
      <c r="Q111">
        <v>0.8155</v>
      </c>
      <c r="R111">
        <v>1070.45</v>
      </c>
      <c r="S111">
        <v>0.57999999999999996</v>
      </c>
      <c r="T111">
        <v>10799.45</v>
      </c>
      <c r="U111">
        <v>10799.45</v>
      </c>
      <c r="V111">
        <v>0</v>
      </c>
      <c r="W111" t="s">
        <v>437</v>
      </c>
      <c r="X111">
        <v>531</v>
      </c>
      <c r="Y111">
        <v>257619836</v>
      </c>
    </row>
    <row r="112" spans="1:25" x14ac:dyDescent="0.2">
      <c r="A112">
        <v>1813</v>
      </c>
      <c r="B112" t="s">
        <v>115</v>
      </c>
      <c r="C112">
        <v>328275</v>
      </c>
      <c r="D112">
        <v>1930000</v>
      </c>
      <c r="E112">
        <v>762000</v>
      </c>
      <c r="F112">
        <v>0.82989999999999997</v>
      </c>
      <c r="G112">
        <v>0.1701</v>
      </c>
      <c r="H112">
        <v>1000</v>
      </c>
      <c r="I112">
        <v>1241233</v>
      </c>
      <c r="J112">
        <v>6651498</v>
      </c>
      <c r="K112">
        <v>0.73550000000000004</v>
      </c>
      <c r="L112">
        <v>0.26450000000000001</v>
      </c>
      <c r="M112">
        <v>8729</v>
      </c>
      <c r="N112">
        <v>594939</v>
      </c>
      <c r="O112">
        <v>702923.14</v>
      </c>
      <c r="P112">
        <v>0.44819999999999999</v>
      </c>
      <c r="Q112">
        <v>0.55179999999999996</v>
      </c>
      <c r="R112">
        <v>922.47</v>
      </c>
      <c r="S112">
        <v>0.71950000000000003</v>
      </c>
      <c r="T112">
        <v>10651.47</v>
      </c>
      <c r="U112">
        <v>10651.47</v>
      </c>
      <c r="V112">
        <v>0</v>
      </c>
      <c r="W112" t="s">
        <v>437</v>
      </c>
      <c r="X112">
        <v>762</v>
      </c>
      <c r="Y112">
        <v>250145690</v>
      </c>
    </row>
    <row r="113" spans="1:25" x14ac:dyDescent="0.2">
      <c r="A113">
        <v>5757</v>
      </c>
      <c r="B113" t="s">
        <v>362</v>
      </c>
      <c r="C113">
        <v>468984</v>
      </c>
      <c r="D113">
        <v>1930000</v>
      </c>
      <c r="E113">
        <v>617000</v>
      </c>
      <c r="F113">
        <v>0.75700000000000001</v>
      </c>
      <c r="G113">
        <v>0.24299999999999999</v>
      </c>
      <c r="H113">
        <v>1000</v>
      </c>
      <c r="I113">
        <v>1241233</v>
      </c>
      <c r="J113">
        <v>5385793</v>
      </c>
      <c r="K113">
        <v>0.62219999999999998</v>
      </c>
      <c r="L113">
        <v>0.37780000000000002</v>
      </c>
      <c r="M113">
        <v>8729</v>
      </c>
      <c r="N113">
        <v>594939</v>
      </c>
      <c r="O113">
        <v>1025659.63</v>
      </c>
      <c r="P113">
        <v>0.2117</v>
      </c>
      <c r="Q113">
        <v>0.7883</v>
      </c>
      <c r="R113">
        <v>1662.33</v>
      </c>
      <c r="S113">
        <v>0.57410000000000005</v>
      </c>
      <c r="T113">
        <v>11391.33</v>
      </c>
      <c r="U113">
        <v>11391.33</v>
      </c>
      <c r="V113">
        <v>0</v>
      </c>
      <c r="W113" t="s">
        <v>437</v>
      </c>
      <c r="X113">
        <v>617</v>
      </c>
      <c r="Y113">
        <v>289363130</v>
      </c>
    </row>
    <row r="114" spans="1:25" x14ac:dyDescent="0.2">
      <c r="A114">
        <v>1855</v>
      </c>
      <c r="B114" t="s">
        <v>117</v>
      </c>
      <c r="C114">
        <v>1325373</v>
      </c>
      <c r="D114">
        <v>1930000</v>
      </c>
      <c r="E114">
        <v>471000</v>
      </c>
      <c r="F114">
        <v>0.31330000000000002</v>
      </c>
      <c r="G114">
        <v>0.68669999999999998</v>
      </c>
      <c r="H114">
        <v>1000</v>
      </c>
      <c r="I114">
        <v>1241233</v>
      </c>
      <c r="J114">
        <v>4111359</v>
      </c>
      <c r="K114">
        <v>-6.7799999999999999E-2</v>
      </c>
      <c r="L114">
        <v>1.0678000000000001</v>
      </c>
      <c r="M114">
        <v>8729</v>
      </c>
      <c r="N114">
        <v>594939</v>
      </c>
      <c r="O114">
        <v>1489968.01</v>
      </c>
      <c r="P114">
        <v>-1.2277</v>
      </c>
      <c r="Q114">
        <v>2.2277</v>
      </c>
      <c r="R114">
        <v>3163.41</v>
      </c>
      <c r="S114">
        <v>2.4299999999999999E-2</v>
      </c>
      <c r="T114">
        <v>12892.41</v>
      </c>
      <c r="U114">
        <v>12892.41</v>
      </c>
      <c r="V114">
        <v>0</v>
      </c>
      <c r="W114" t="s">
        <v>437</v>
      </c>
      <c r="X114">
        <v>471</v>
      </c>
      <c r="Y114">
        <v>624250900</v>
      </c>
    </row>
    <row r="115" spans="1:25" x14ac:dyDescent="0.2">
      <c r="A115">
        <v>1862</v>
      </c>
      <c r="B115" t="s">
        <v>118</v>
      </c>
      <c r="C115">
        <v>486119</v>
      </c>
      <c r="D115">
        <v>1930000</v>
      </c>
      <c r="E115">
        <v>7537000</v>
      </c>
      <c r="F115">
        <v>0.74809999999999999</v>
      </c>
      <c r="G115">
        <v>0.25190000000000001</v>
      </c>
      <c r="H115">
        <v>1000</v>
      </c>
      <c r="I115">
        <v>1241233</v>
      </c>
      <c r="J115">
        <v>65790473</v>
      </c>
      <c r="K115">
        <v>0.60840000000000005</v>
      </c>
      <c r="L115">
        <v>0.3916</v>
      </c>
      <c r="M115">
        <v>8729</v>
      </c>
      <c r="N115">
        <v>594939</v>
      </c>
      <c r="O115">
        <v>478826.01</v>
      </c>
      <c r="P115">
        <v>0.18290000000000001</v>
      </c>
      <c r="Q115">
        <v>0.81710000000000005</v>
      </c>
      <c r="R115">
        <v>63.53</v>
      </c>
      <c r="S115">
        <v>0.61990000000000001</v>
      </c>
      <c r="T115">
        <v>9792.5300000000007</v>
      </c>
      <c r="U115">
        <v>9792.5300000000007</v>
      </c>
      <c r="V115">
        <v>0</v>
      </c>
      <c r="W115" t="s">
        <v>437</v>
      </c>
      <c r="X115">
        <v>7537</v>
      </c>
      <c r="Y115">
        <v>3663879758</v>
      </c>
    </row>
    <row r="116" spans="1:25" x14ac:dyDescent="0.2">
      <c r="A116">
        <v>1870</v>
      </c>
      <c r="B116" t="s">
        <v>119</v>
      </c>
      <c r="C116">
        <v>7167404</v>
      </c>
      <c r="D116">
        <v>2895000</v>
      </c>
      <c r="E116">
        <v>164000</v>
      </c>
      <c r="F116">
        <v>-1.4758</v>
      </c>
      <c r="G116">
        <v>2.4758</v>
      </c>
      <c r="H116">
        <v>1000</v>
      </c>
      <c r="I116">
        <v>1861849</v>
      </c>
      <c r="J116">
        <v>1431556</v>
      </c>
      <c r="K116">
        <v>-2.8496000000000001</v>
      </c>
      <c r="L116">
        <v>3.8496000000000001</v>
      </c>
      <c r="M116">
        <v>8729</v>
      </c>
      <c r="N116">
        <v>892408</v>
      </c>
      <c r="O116">
        <v>1352181.3</v>
      </c>
      <c r="P116">
        <v>-7.0315000000000003</v>
      </c>
      <c r="Q116">
        <v>8.0314999999999994</v>
      </c>
      <c r="R116">
        <v>8245.01</v>
      </c>
      <c r="S116">
        <v>0</v>
      </c>
      <c r="T116">
        <v>17974.009999999998</v>
      </c>
      <c r="U116">
        <v>17974.009999999998</v>
      </c>
      <c r="V116" s="97">
        <v>-3.6379800000000002E-12</v>
      </c>
      <c r="W116" t="s">
        <v>438</v>
      </c>
      <c r="X116">
        <v>164</v>
      </c>
      <c r="Y116">
        <v>1175454178</v>
      </c>
    </row>
    <row r="117" spans="1:25" x14ac:dyDescent="0.2">
      <c r="A117">
        <v>1883</v>
      </c>
      <c r="B117" t="s">
        <v>120</v>
      </c>
      <c r="C117">
        <v>515103</v>
      </c>
      <c r="D117">
        <v>1930000</v>
      </c>
      <c r="E117">
        <v>2858000</v>
      </c>
      <c r="F117">
        <v>0.73309999999999997</v>
      </c>
      <c r="G117">
        <v>0.26690000000000003</v>
      </c>
      <c r="H117">
        <v>1000</v>
      </c>
      <c r="I117">
        <v>1241233</v>
      </c>
      <c r="J117">
        <v>24947482</v>
      </c>
      <c r="K117">
        <v>0.58499999999999996</v>
      </c>
      <c r="L117">
        <v>0.41499999999999998</v>
      </c>
      <c r="M117">
        <v>8729</v>
      </c>
      <c r="N117">
        <v>594939</v>
      </c>
      <c r="O117">
        <v>3516743.1</v>
      </c>
      <c r="P117">
        <v>0.13420000000000001</v>
      </c>
      <c r="Q117">
        <v>0.86580000000000001</v>
      </c>
      <c r="R117">
        <v>1230.49</v>
      </c>
      <c r="S117">
        <v>0.54790000000000005</v>
      </c>
      <c r="T117">
        <v>10959.49</v>
      </c>
      <c r="U117">
        <v>10959.49</v>
      </c>
      <c r="V117">
        <v>0</v>
      </c>
      <c r="W117" t="s">
        <v>437</v>
      </c>
      <c r="X117">
        <v>2858</v>
      </c>
      <c r="Y117">
        <v>1472164406</v>
      </c>
    </row>
    <row r="118" spans="1:25" x14ac:dyDescent="0.2">
      <c r="A118">
        <v>1890</v>
      </c>
      <c r="B118" t="s">
        <v>121</v>
      </c>
      <c r="C118">
        <v>1821259</v>
      </c>
      <c r="D118">
        <v>2895000</v>
      </c>
      <c r="E118">
        <v>683000</v>
      </c>
      <c r="F118">
        <v>0.37090000000000001</v>
      </c>
      <c r="G118">
        <v>0.62909999999999999</v>
      </c>
      <c r="H118">
        <v>1000</v>
      </c>
      <c r="I118">
        <v>1861849</v>
      </c>
      <c r="J118">
        <v>5961907</v>
      </c>
      <c r="K118">
        <v>2.18E-2</v>
      </c>
      <c r="L118">
        <v>0.97819999999999996</v>
      </c>
      <c r="M118">
        <v>8729</v>
      </c>
      <c r="N118">
        <v>892408</v>
      </c>
      <c r="O118">
        <v>3775950.94</v>
      </c>
      <c r="P118">
        <v>-1.0407999999999999</v>
      </c>
      <c r="Q118">
        <v>2.0407999999999999</v>
      </c>
      <c r="R118">
        <v>5528.48</v>
      </c>
      <c r="S118">
        <v>2.4299999999999999E-2</v>
      </c>
      <c r="T118">
        <v>15257.48</v>
      </c>
      <c r="U118">
        <v>15257.48</v>
      </c>
      <c r="V118">
        <v>0</v>
      </c>
      <c r="W118" t="s">
        <v>438</v>
      </c>
      <c r="X118">
        <v>683</v>
      </c>
      <c r="Y118">
        <v>1243919999</v>
      </c>
    </row>
    <row r="119" spans="1:25" x14ac:dyDescent="0.2">
      <c r="A119">
        <v>1900</v>
      </c>
      <c r="B119" t="s">
        <v>123</v>
      </c>
      <c r="C119">
        <v>686750</v>
      </c>
      <c r="D119">
        <v>1930000</v>
      </c>
      <c r="E119">
        <v>4280000</v>
      </c>
      <c r="F119">
        <v>0.64419999999999999</v>
      </c>
      <c r="G119">
        <v>0.35580000000000001</v>
      </c>
      <c r="H119">
        <v>1000</v>
      </c>
      <c r="I119">
        <v>1241233</v>
      </c>
      <c r="J119">
        <v>37360120</v>
      </c>
      <c r="K119">
        <v>0.44669999999999999</v>
      </c>
      <c r="L119">
        <v>0.55330000000000001</v>
      </c>
      <c r="M119">
        <v>8729</v>
      </c>
      <c r="N119">
        <v>594939</v>
      </c>
      <c r="O119">
        <v>7235894.4900000002</v>
      </c>
      <c r="P119">
        <v>-0.15429999999999999</v>
      </c>
      <c r="Q119">
        <v>1.1543000000000001</v>
      </c>
      <c r="R119">
        <v>1690.63</v>
      </c>
      <c r="S119">
        <v>0.375</v>
      </c>
      <c r="T119">
        <v>11419.63</v>
      </c>
      <c r="U119">
        <v>11419.63</v>
      </c>
      <c r="V119" s="97">
        <v>-1.8189900000000001E-12</v>
      </c>
      <c r="W119" t="s">
        <v>437</v>
      </c>
      <c r="X119">
        <v>4280</v>
      </c>
      <c r="Y119">
        <v>2939288495</v>
      </c>
    </row>
    <row r="120" spans="1:25" x14ac:dyDescent="0.2">
      <c r="A120">
        <v>1939</v>
      </c>
      <c r="B120" t="s">
        <v>124</v>
      </c>
      <c r="C120">
        <v>550157</v>
      </c>
      <c r="D120">
        <v>1930000</v>
      </c>
      <c r="E120">
        <v>544000</v>
      </c>
      <c r="F120">
        <v>0.71489999999999998</v>
      </c>
      <c r="G120">
        <v>0.28510000000000002</v>
      </c>
      <c r="H120">
        <v>1000</v>
      </c>
      <c r="I120">
        <v>1241233</v>
      </c>
      <c r="J120">
        <v>4748576</v>
      </c>
      <c r="K120">
        <v>0.55679999999999996</v>
      </c>
      <c r="L120">
        <v>0.44319999999999998</v>
      </c>
      <c r="M120">
        <v>8729</v>
      </c>
      <c r="N120">
        <v>594939</v>
      </c>
      <c r="O120">
        <v>565926.15</v>
      </c>
      <c r="P120">
        <v>7.5300000000000006E-2</v>
      </c>
      <c r="Q120">
        <v>0.92469999999999997</v>
      </c>
      <c r="R120">
        <v>1040.31</v>
      </c>
      <c r="S120">
        <v>0.52490000000000003</v>
      </c>
      <c r="T120">
        <v>10769.31</v>
      </c>
      <c r="U120">
        <v>10769.31</v>
      </c>
      <c r="V120">
        <v>0</v>
      </c>
      <c r="W120" t="s">
        <v>437</v>
      </c>
      <c r="X120">
        <v>544</v>
      </c>
      <c r="Y120">
        <v>299285394</v>
      </c>
    </row>
    <row r="121" spans="1:25" x14ac:dyDescent="0.2">
      <c r="A121">
        <v>1953</v>
      </c>
      <c r="B121" t="s">
        <v>126</v>
      </c>
      <c r="C121">
        <v>510952</v>
      </c>
      <c r="D121">
        <v>1930000</v>
      </c>
      <c r="E121">
        <v>1692000</v>
      </c>
      <c r="F121">
        <v>0.73529999999999995</v>
      </c>
      <c r="G121">
        <v>0.26469999999999999</v>
      </c>
      <c r="H121">
        <v>1000</v>
      </c>
      <c r="I121">
        <v>1241233</v>
      </c>
      <c r="J121">
        <v>14180283.23</v>
      </c>
      <c r="K121">
        <v>0.58840000000000003</v>
      </c>
      <c r="L121">
        <v>0.41160000000000002</v>
      </c>
      <c r="M121">
        <v>8380.7800000000007</v>
      </c>
      <c r="N121">
        <v>594939</v>
      </c>
      <c r="O121">
        <v>0</v>
      </c>
      <c r="P121">
        <v>0.14119999999999999</v>
      </c>
      <c r="Q121">
        <v>0.85880000000000001</v>
      </c>
      <c r="R121">
        <v>0</v>
      </c>
      <c r="S121">
        <v>0.60399999999999998</v>
      </c>
      <c r="T121">
        <v>9380.7800000000007</v>
      </c>
      <c r="U121">
        <v>9380.7800000000007</v>
      </c>
      <c r="V121">
        <v>0</v>
      </c>
      <c r="W121" t="s">
        <v>437</v>
      </c>
      <c r="X121">
        <v>1692</v>
      </c>
      <c r="Y121">
        <v>864531199</v>
      </c>
    </row>
    <row r="122" spans="1:25" x14ac:dyDescent="0.2">
      <c r="A122">
        <v>4843</v>
      </c>
      <c r="B122" t="s">
        <v>313</v>
      </c>
      <c r="C122">
        <v>2662520</v>
      </c>
      <c r="D122">
        <v>3329250</v>
      </c>
      <c r="E122">
        <v>148350</v>
      </c>
      <c r="F122">
        <v>0.20030000000000001</v>
      </c>
      <c r="G122">
        <v>0.79969999999999997</v>
      </c>
      <c r="H122">
        <v>1150</v>
      </c>
      <c r="I122">
        <v>2141125</v>
      </c>
      <c r="J122">
        <v>1294902</v>
      </c>
      <c r="K122">
        <v>-0.24349999999999999</v>
      </c>
      <c r="L122">
        <v>1.2435</v>
      </c>
      <c r="M122">
        <v>10038</v>
      </c>
      <c r="N122">
        <v>1026268</v>
      </c>
      <c r="O122">
        <v>264008.38</v>
      </c>
      <c r="P122">
        <v>-1.5944</v>
      </c>
      <c r="Q122">
        <v>2.5943999999999998</v>
      </c>
      <c r="R122">
        <v>2046.58</v>
      </c>
      <c r="S122">
        <v>1.7399999999999999E-2</v>
      </c>
      <c r="T122">
        <v>13234.58</v>
      </c>
      <c r="U122">
        <v>13234.58</v>
      </c>
      <c r="V122">
        <v>0</v>
      </c>
      <c r="W122" t="s">
        <v>438</v>
      </c>
      <c r="X122">
        <v>129</v>
      </c>
      <c r="Y122">
        <v>343465135</v>
      </c>
    </row>
    <row r="123" spans="1:25" x14ac:dyDescent="0.2">
      <c r="A123">
        <v>2009</v>
      </c>
      <c r="B123" t="s">
        <v>485</v>
      </c>
      <c r="C123">
        <v>474182</v>
      </c>
      <c r="D123">
        <v>1930000</v>
      </c>
      <c r="E123">
        <v>1470000</v>
      </c>
      <c r="F123">
        <v>0.75429999999999997</v>
      </c>
      <c r="G123">
        <v>0.2457</v>
      </c>
      <c r="H123">
        <v>1000</v>
      </c>
      <c r="I123">
        <v>1241233</v>
      </c>
      <c r="J123">
        <v>12831630</v>
      </c>
      <c r="K123">
        <v>0.61799999999999999</v>
      </c>
      <c r="L123">
        <v>0.38200000000000001</v>
      </c>
      <c r="M123">
        <v>8729</v>
      </c>
      <c r="N123">
        <v>594939</v>
      </c>
      <c r="O123">
        <v>1942874.33</v>
      </c>
      <c r="P123">
        <v>0.20300000000000001</v>
      </c>
      <c r="Q123">
        <v>0.79700000000000004</v>
      </c>
      <c r="R123">
        <v>1321.68</v>
      </c>
      <c r="S123">
        <v>0.58069999999999999</v>
      </c>
      <c r="T123">
        <v>11050.68</v>
      </c>
      <c r="U123">
        <v>11050.68</v>
      </c>
      <c r="V123">
        <v>0</v>
      </c>
      <c r="W123" t="s">
        <v>437</v>
      </c>
      <c r="X123">
        <v>1470</v>
      </c>
      <c r="Y123">
        <v>697047736</v>
      </c>
    </row>
    <row r="124" spans="1:25" x14ac:dyDescent="0.2">
      <c r="A124">
        <v>2044</v>
      </c>
      <c r="B124" t="s">
        <v>128</v>
      </c>
      <c r="C124">
        <v>4414566</v>
      </c>
      <c r="D124">
        <v>2895000</v>
      </c>
      <c r="E124">
        <v>120000</v>
      </c>
      <c r="F124">
        <v>-0.52490000000000003</v>
      </c>
      <c r="G124">
        <v>1.5248999999999999</v>
      </c>
      <c r="H124">
        <v>1000</v>
      </c>
      <c r="I124">
        <v>1861849</v>
      </c>
      <c r="J124">
        <v>1047480</v>
      </c>
      <c r="K124">
        <v>-1.3711</v>
      </c>
      <c r="L124">
        <v>2.3711000000000002</v>
      </c>
      <c r="M124">
        <v>8729</v>
      </c>
      <c r="N124">
        <v>892408</v>
      </c>
      <c r="O124">
        <v>1010682.26</v>
      </c>
      <c r="P124">
        <v>-3.9468000000000001</v>
      </c>
      <c r="Q124">
        <v>4.9467999999999996</v>
      </c>
      <c r="R124">
        <v>8422.35</v>
      </c>
      <c r="S124">
        <v>0</v>
      </c>
      <c r="T124">
        <v>18151.349999999999</v>
      </c>
      <c r="U124">
        <v>18151.349999999999</v>
      </c>
      <c r="V124">
        <v>0</v>
      </c>
      <c r="W124" t="s">
        <v>438</v>
      </c>
      <c r="X124">
        <v>120</v>
      </c>
      <c r="Y124">
        <v>529747885</v>
      </c>
    </row>
    <row r="125" spans="1:25" x14ac:dyDescent="0.2">
      <c r="A125">
        <v>2051</v>
      </c>
      <c r="B125" t="s">
        <v>129</v>
      </c>
      <c r="C125">
        <v>597621</v>
      </c>
      <c r="D125">
        <v>2895000</v>
      </c>
      <c r="E125">
        <v>644000</v>
      </c>
      <c r="F125">
        <v>0.79359999999999997</v>
      </c>
      <c r="G125">
        <v>0.2064</v>
      </c>
      <c r="H125">
        <v>1000</v>
      </c>
      <c r="I125">
        <v>1861849</v>
      </c>
      <c r="J125">
        <v>5621476</v>
      </c>
      <c r="K125">
        <v>0.67900000000000005</v>
      </c>
      <c r="L125">
        <v>0.32100000000000001</v>
      </c>
      <c r="M125">
        <v>8729</v>
      </c>
      <c r="N125">
        <v>892408</v>
      </c>
      <c r="O125">
        <v>1173812.32</v>
      </c>
      <c r="P125">
        <v>0.33029999999999998</v>
      </c>
      <c r="Q125">
        <v>0.66969999999999996</v>
      </c>
      <c r="R125">
        <v>1822.69</v>
      </c>
      <c r="S125">
        <v>0.63390000000000002</v>
      </c>
      <c r="T125">
        <v>11551.69</v>
      </c>
      <c r="U125">
        <v>11551.69</v>
      </c>
      <c r="V125">
        <v>0</v>
      </c>
      <c r="W125" t="s">
        <v>438</v>
      </c>
      <c r="X125">
        <v>644</v>
      </c>
      <c r="Y125">
        <v>384867602</v>
      </c>
    </row>
    <row r="126" spans="1:25" x14ac:dyDescent="0.2">
      <c r="A126">
        <v>2058</v>
      </c>
      <c r="B126" t="s">
        <v>130</v>
      </c>
      <c r="C126">
        <v>857213</v>
      </c>
      <c r="D126">
        <v>1930000</v>
      </c>
      <c r="E126">
        <v>3935000</v>
      </c>
      <c r="F126">
        <v>0.55579999999999996</v>
      </c>
      <c r="G126">
        <v>0.44419999999999998</v>
      </c>
      <c r="H126">
        <v>1000</v>
      </c>
      <c r="I126">
        <v>1241233</v>
      </c>
      <c r="J126">
        <v>34348615</v>
      </c>
      <c r="K126">
        <v>0.30940000000000001</v>
      </c>
      <c r="L126">
        <v>0.69059999999999999</v>
      </c>
      <c r="M126">
        <v>8729</v>
      </c>
      <c r="N126">
        <v>594939</v>
      </c>
      <c r="O126">
        <v>6817231.4500000002</v>
      </c>
      <c r="P126">
        <v>-0.44080000000000003</v>
      </c>
      <c r="Q126">
        <v>1.4408000000000001</v>
      </c>
      <c r="R126">
        <v>1732.46</v>
      </c>
      <c r="S126">
        <v>0.2175</v>
      </c>
      <c r="T126">
        <v>11461.46</v>
      </c>
      <c r="U126">
        <v>11461.46</v>
      </c>
      <c r="V126">
        <v>0</v>
      </c>
      <c r="W126" t="s">
        <v>437</v>
      </c>
      <c r="X126">
        <v>3935</v>
      </c>
      <c r="Y126">
        <v>3373134294</v>
      </c>
    </row>
    <row r="127" spans="1:25" x14ac:dyDescent="0.2">
      <c r="A127">
        <v>2114</v>
      </c>
      <c r="B127" t="s">
        <v>131</v>
      </c>
      <c r="C127">
        <v>6514526</v>
      </c>
      <c r="D127">
        <v>1930000</v>
      </c>
      <c r="E127">
        <v>523000</v>
      </c>
      <c r="F127">
        <v>-2.3754</v>
      </c>
      <c r="G127">
        <v>3.3754</v>
      </c>
      <c r="H127">
        <v>1000</v>
      </c>
      <c r="I127">
        <v>1241233</v>
      </c>
      <c r="J127">
        <v>4565267</v>
      </c>
      <c r="K127">
        <v>-4.2484000000000002</v>
      </c>
      <c r="L127">
        <v>5.2484000000000002</v>
      </c>
      <c r="M127">
        <v>8729</v>
      </c>
      <c r="N127">
        <v>594939</v>
      </c>
      <c r="O127">
        <v>5143209.82</v>
      </c>
      <c r="P127">
        <v>-9.9498999999999995</v>
      </c>
      <c r="Q127">
        <v>10.9499</v>
      </c>
      <c r="R127">
        <v>9834.0499999999993</v>
      </c>
      <c r="S127">
        <v>0</v>
      </c>
      <c r="T127">
        <v>19563.05</v>
      </c>
      <c r="U127">
        <v>19563.05</v>
      </c>
      <c r="V127">
        <v>0</v>
      </c>
      <c r="W127" t="s">
        <v>437</v>
      </c>
      <c r="X127">
        <v>523</v>
      </c>
      <c r="Y127">
        <v>3407096970</v>
      </c>
    </row>
    <row r="128" spans="1:25" x14ac:dyDescent="0.2">
      <c r="A128">
        <v>2128</v>
      </c>
      <c r="B128" t="s">
        <v>132</v>
      </c>
      <c r="C128">
        <v>476841</v>
      </c>
      <c r="D128">
        <v>1930000</v>
      </c>
      <c r="E128">
        <v>623000</v>
      </c>
      <c r="F128">
        <v>0.75290000000000001</v>
      </c>
      <c r="G128">
        <v>0.24709999999999999</v>
      </c>
      <c r="H128">
        <v>1000</v>
      </c>
      <c r="I128">
        <v>1241233</v>
      </c>
      <c r="J128">
        <v>5438167</v>
      </c>
      <c r="K128">
        <v>0.61580000000000001</v>
      </c>
      <c r="L128">
        <v>0.38419999999999999</v>
      </c>
      <c r="M128">
        <v>8729</v>
      </c>
      <c r="N128">
        <v>594939</v>
      </c>
      <c r="O128">
        <v>33708.620000000003</v>
      </c>
      <c r="P128">
        <v>0.19850000000000001</v>
      </c>
      <c r="Q128">
        <v>0.80149999999999999</v>
      </c>
      <c r="R128">
        <v>54.11</v>
      </c>
      <c r="S128">
        <v>0.62749999999999995</v>
      </c>
      <c r="T128">
        <v>9783.11</v>
      </c>
      <c r="U128">
        <v>9783.11</v>
      </c>
      <c r="V128">
        <v>0</v>
      </c>
      <c r="W128" t="s">
        <v>437</v>
      </c>
      <c r="X128">
        <v>623</v>
      </c>
      <c r="Y128">
        <v>297071884</v>
      </c>
    </row>
    <row r="129" spans="1:25" x14ac:dyDescent="0.2">
      <c r="A129">
        <v>2135</v>
      </c>
      <c r="B129" t="s">
        <v>133</v>
      </c>
      <c r="C129">
        <v>600094</v>
      </c>
      <c r="D129">
        <v>1930000</v>
      </c>
      <c r="E129">
        <v>400000</v>
      </c>
      <c r="F129">
        <v>0.68910000000000005</v>
      </c>
      <c r="G129">
        <v>0.31090000000000001</v>
      </c>
      <c r="H129">
        <v>1000</v>
      </c>
      <c r="I129">
        <v>1241233</v>
      </c>
      <c r="J129">
        <v>3491600</v>
      </c>
      <c r="K129">
        <v>0.51649999999999996</v>
      </c>
      <c r="L129">
        <v>0.48349999999999999</v>
      </c>
      <c r="M129">
        <v>8729</v>
      </c>
      <c r="N129">
        <v>594939</v>
      </c>
      <c r="O129">
        <v>1264388.24</v>
      </c>
      <c r="P129">
        <v>-8.6999999999999994E-3</v>
      </c>
      <c r="Q129">
        <v>1.0086999999999999</v>
      </c>
      <c r="R129">
        <v>3160.97</v>
      </c>
      <c r="S129">
        <v>0.40110000000000001</v>
      </c>
      <c r="T129">
        <v>12889.97</v>
      </c>
      <c r="U129">
        <v>12889.97</v>
      </c>
      <c r="V129">
        <v>0</v>
      </c>
      <c r="W129" t="s">
        <v>437</v>
      </c>
      <c r="X129">
        <v>400</v>
      </c>
      <c r="Y129">
        <v>240037425</v>
      </c>
    </row>
    <row r="130" spans="1:25" x14ac:dyDescent="0.2">
      <c r="A130">
        <v>2142</v>
      </c>
      <c r="B130" t="s">
        <v>134</v>
      </c>
      <c r="C130">
        <v>582734</v>
      </c>
      <c r="D130">
        <v>1930000</v>
      </c>
      <c r="E130">
        <v>167000</v>
      </c>
      <c r="F130">
        <v>0.69810000000000005</v>
      </c>
      <c r="G130">
        <v>0.3019</v>
      </c>
      <c r="H130">
        <v>1000</v>
      </c>
      <c r="I130">
        <v>1241233</v>
      </c>
      <c r="J130">
        <v>1457743</v>
      </c>
      <c r="K130">
        <v>0.53049999999999997</v>
      </c>
      <c r="L130">
        <v>0.46949999999999997</v>
      </c>
      <c r="M130">
        <v>8729</v>
      </c>
      <c r="N130">
        <v>594939</v>
      </c>
      <c r="O130">
        <v>671534.45</v>
      </c>
      <c r="P130">
        <v>2.0500000000000001E-2</v>
      </c>
      <c r="Q130">
        <v>0.97950000000000004</v>
      </c>
      <c r="R130">
        <v>4021.16</v>
      </c>
      <c r="S130">
        <v>0.39360000000000001</v>
      </c>
      <c r="T130">
        <v>13750.16</v>
      </c>
      <c r="U130">
        <v>13750.16</v>
      </c>
      <c r="V130">
        <v>0</v>
      </c>
      <c r="W130" t="s">
        <v>437</v>
      </c>
      <c r="X130">
        <v>167</v>
      </c>
      <c r="Y130">
        <v>97316640</v>
      </c>
    </row>
    <row r="131" spans="1:25" x14ac:dyDescent="0.2">
      <c r="A131">
        <v>2184</v>
      </c>
      <c r="B131" t="s">
        <v>136</v>
      </c>
      <c r="C131">
        <v>1908462</v>
      </c>
      <c r="D131">
        <v>2895000</v>
      </c>
      <c r="E131">
        <v>962000</v>
      </c>
      <c r="F131">
        <v>0.34079999999999999</v>
      </c>
      <c r="G131">
        <v>0.65920000000000001</v>
      </c>
      <c r="H131">
        <v>1000</v>
      </c>
      <c r="I131">
        <v>1861849</v>
      </c>
      <c r="J131">
        <v>8397298</v>
      </c>
      <c r="K131">
        <v>-2.5000000000000001E-2</v>
      </c>
      <c r="L131">
        <v>1.0249999999999999</v>
      </c>
      <c r="M131">
        <v>8729</v>
      </c>
      <c r="N131">
        <v>892408</v>
      </c>
      <c r="O131">
        <v>4218648.3099999996</v>
      </c>
      <c r="P131">
        <v>-1.1386000000000001</v>
      </c>
      <c r="Q131">
        <v>2.1385999999999998</v>
      </c>
      <c r="R131">
        <v>4385.29</v>
      </c>
      <c r="S131">
        <v>2.41E-2</v>
      </c>
      <c r="T131">
        <v>14114.29</v>
      </c>
      <c r="U131">
        <v>14114.29</v>
      </c>
      <c r="V131">
        <v>0</v>
      </c>
      <c r="W131" t="s">
        <v>438</v>
      </c>
      <c r="X131">
        <v>962</v>
      </c>
      <c r="Y131">
        <v>1835940888</v>
      </c>
    </row>
    <row r="132" spans="1:25" x14ac:dyDescent="0.2">
      <c r="A132">
        <v>2198</v>
      </c>
      <c r="B132" t="s">
        <v>137</v>
      </c>
      <c r="C132">
        <v>346095</v>
      </c>
      <c r="D132">
        <v>1930000</v>
      </c>
      <c r="E132">
        <v>726000</v>
      </c>
      <c r="F132">
        <v>0.82069999999999999</v>
      </c>
      <c r="G132">
        <v>0.17929999999999999</v>
      </c>
      <c r="H132">
        <v>1000</v>
      </c>
      <c r="I132">
        <v>1241233</v>
      </c>
      <c r="J132">
        <v>6337254</v>
      </c>
      <c r="K132">
        <v>0.72119999999999995</v>
      </c>
      <c r="L132">
        <v>0.27879999999999999</v>
      </c>
      <c r="M132">
        <v>8729</v>
      </c>
      <c r="N132">
        <v>594939</v>
      </c>
      <c r="O132">
        <v>831236.15</v>
      </c>
      <c r="P132">
        <v>0.41830000000000001</v>
      </c>
      <c r="Q132">
        <v>0.58169999999999999</v>
      </c>
      <c r="R132">
        <v>1144.95</v>
      </c>
      <c r="S132">
        <v>0.69840000000000002</v>
      </c>
      <c r="T132">
        <v>10873.95</v>
      </c>
      <c r="U132">
        <v>10873.95</v>
      </c>
      <c r="V132">
        <v>0</v>
      </c>
      <c r="W132" t="s">
        <v>437</v>
      </c>
      <c r="X132">
        <v>726</v>
      </c>
      <c r="Y132">
        <v>251264963</v>
      </c>
    </row>
    <row r="133" spans="1:25" x14ac:dyDescent="0.2">
      <c r="A133">
        <v>2212</v>
      </c>
      <c r="B133" t="s">
        <v>138</v>
      </c>
      <c r="C133">
        <v>1016989</v>
      </c>
      <c r="D133">
        <v>1930000</v>
      </c>
      <c r="E133">
        <v>114000</v>
      </c>
      <c r="F133">
        <v>0.47310000000000002</v>
      </c>
      <c r="G133">
        <v>0.52690000000000003</v>
      </c>
      <c r="H133">
        <v>1000</v>
      </c>
      <c r="I133">
        <v>1241233</v>
      </c>
      <c r="J133">
        <v>995106</v>
      </c>
      <c r="K133">
        <v>0.1807</v>
      </c>
      <c r="L133">
        <v>0.81930000000000003</v>
      </c>
      <c r="M133">
        <v>8729</v>
      </c>
      <c r="N133">
        <v>594939</v>
      </c>
      <c r="O133">
        <v>651923.84</v>
      </c>
      <c r="P133">
        <v>-0.70940000000000003</v>
      </c>
      <c r="Q133">
        <v>1.7094</v>
      </c>
      <c r="R133">
        <v>5718.63</v>
      </c>
      <c r="S133">
        <v>3.0599999999999999E-2</v>
      </c>
      <c r="T133">
        <v>15447.63</v>
      </c>
      <c r="U133">
        <v>15447.63</v>
      </c>
      <c r="V133" s="97">
        <v>-1.8189900000000001E-12</v>
      </c>
      <c r="W133" t="s">
        <v>437</v>
      </c>
      <c r="X133">
        <v>114</v>
      </c>
      <c r="Y133">
        <v>115936800</v>
      </c>
    </row>
    <row r="134" spans="1:25" x14ac:dyDescent="0.2">
      <c r="A134">
        <v>2217</v>
      </c>
      <c r="B134" t="s">
        <v>139</v>
      </c>
      <c r="C134">
        <v>811404</v>
      </c>
      <c r="D134">
        <v>1930000</v>
      </c>
      <c r="E134">
        <v>2044000</v>
      </c>
      <c r="F134">
        <v>0.5796</v>
      </c>
      <c r="G134">
        <v>0.4204</v>
      </c>
      <c r="H134">
        <v>1000</v>
      </c>
      <c r="I134">
        <v>1241233</v>
      </c>
      <c r="J134">
        <v>17842076</v>
      </c>
      <c r="K134">
        <v>0.3463</v>
      </c>
      <c r="L134">
        <v>0.65369999999999995</v>
      </c>
      <c r="M134">
        <v>8729</v>
      </c>
      <c r="N134">
        <v>594939</v>
      </c>
      <c r="O134">
        <v>3052178.49</v>
      </c>
      <c r="P134">
        <v>-0.36380000000000001</v>
      </c>
      <c r="Q134">
        <v>1.3637999999999999</v>
      </c>
      <c r="R134">
        <v>1493.24</v>
      </c>
      <c r="S134">
        <v>0.27260000000000001</v>
      </c>
      <c r="T134">
        <v>11222.24</v>
      </c>
      <c r="U134">
        <v>11222.24</v>
      </c>
      <c r="V134">
        <v>0</v>
      </c>
      <c r="W134" t="s">
        <v>437</v>
      </c>
      <c r="X134">
        <v>2044</v>
      </c>
      <c r="Y134">
        <v>1658509465</v>
      </c>
    </row>
    <row r="135" spans="1:25" x14ac:dyDescent="0.2">
      <c r="A135">
        <v>2226</v>
      </c>
      <c r="B135" t="s">
        <v>140</v>
      </c>
      <c r="C135">
        <v>436739</v>
      </c>
      <c r="D135">
        <v>1930000</v>
      </c>
      <c r="E135">
        <v>245000</v>
      </c>
      <c r="F135">
        <v>0.77370000000000005</v>
      </c>
      <c r="G135">
        <v>0.2263</v>
      </c>
      <c r="H135">
        <v>1000</v>
      </c>
      <c r="I135">
        <v>1241233</v>
      </c>
      <c r="J135">
        <v>2138605</v>
      </c>
      <c r="K135">
        <v>0.64810000000000001</v>
      </c>
      <c r="L135">
        <v>0.35189999999999999</v>
      </c>
      <c r="M135">
        <v>8729</v>
      </c>
      <c r="N135">
        <v>594939</v>
      </c>
      <c r="O135">
        <v>393589.55</v>
      </c>
      <c r="P135">
        <v>0.26590000000000003</v>
      </c>
      <c r="Q135">
        <v>0.73409999999999997</v>
      </c>
      <c r="R135">
        <v>1606.49</v>
      </c>
      <c r="S135">
        <v>0.60499999999999998</v>
      </c>
      <c r="T135">
        <v>11335.49</v>
      </c>
      <c r="U135">
        <v>11335.49</v>
      </c>
      <c r="V135">
        <v>0</v>
      </c>
      <c r="W135" t="s">
        <v>437</v>
      </c>
      <c r="X135">
        <v>245</v>
      </c>
      <c r="Y135">
        <v>107001039</v>
      </c>
    </row>
    <row r="136" spans="1:25" x14ac:dyDescent="0.2">
      <c r="A136">
        <v>2233</v>
      </c>
      <c r="B136" t="s">
        <v>141</v>
      </c>
      <c r="C136">
        <v>444175</v>
      </c>
      <c r="D136">
        <v>1930000</v>
      </c>
      <c r="E136">
        <v>893000</v>
      </c>
      <c r="F136">
        <v>0.76990000000000003</v>
      </c>
      <c r="G136">
        <v>0.2301</v>
      </c>
      <c r="H136">
        <v>1000</v>
      </c>
      <c r="I136">
        <v>1241233</v>
      </c>
      <c r="J136">
        <v>7295667.2999999998</v>
      </c>
      <c r="K136">
        <v>0.64219999999999999</v>
      </c>
      <c r="L136">
        <v>0.35780000000000001</v>
      </c>
      <c r="M136">
        <v>8169.84</v>
      </c>
      <c r="N136">
        <v>594939</v>
      </c>
      <c r="O136">
        <v>0</v>
      </c>
      <c r="P136">
        <v>0.25340000000000001</v>
      </c>
      <c r="Q136">
        <v>0.74660000000000004</v>
      </c>
      <c r="R136">
        <v>0</v>
      </c>
      <c r="S136">
        <v>0.65610000000000002</v>
      </c>
      <c r="T136">
        <v>9169.84</v>
      </c>
      <c r="U136">
        <v>9169.84</v>
      </c>
      <c r="V136">
        <v>0</v>
      </c>
      <c r="W136" t="s">
        <v>437</v>
      </c>
      <c r="X136">
        <v>893</v>
      </c>
      <c r="Y136">
        <v>396648452</v>
      </c>
    </row>
    <row r="137" spans="1:25" x14ac:dyDescent="0.2">
      <c r="A137">
        <v>2289</v>
      </c>
      <c r="B137" t="s">
        <v>143</v>
      </c>
      <c r="C137">
        <v>385020</v>
      </c>
      <c r="D137">
        <v>1930000</v>
      </c>
      <c r="E137">
        <v>22538000</v>
      </c>
      <c r="F137">
        <v>0.80049999999999999</v>
      </c>
      <c r="G137">
        <v>0.19950000000000001</v>
      </c>
      <c r="H137">
        <v>1000</v>
      </c>
      <c r="I137">
        <v>1241233</v>
      </c>
      <c r="J137">
        <v>196734202</v>
      </c>
      <c r="K137">
        <v>0.68979999999999997</v>
      </c>
      <c r="L137">
        <v>0.31019999999999998</v>
      </c>
      <c r="M137">
        <v>8729</v>
      </c>
      <c r="N137">
        <v>594939</v>
      </c>
      <c r="O137">
        <v>15803958.960000001</v>
      </c>
      <c r="P137">
        <v>0.3528</v>
      </c>
      <c r="Q137">
        <v>0.6472</v>
      </c>
      <c r="R137">
        <v>701.21</v>
      </c>
      <c r="S137">
        <v>0.67779999999999996</v>
      </c>
      <c r="T137">
        <v>10430.209999999999</v>
      </c>
      <c r="U137">
        <v>10430.209999999999</v>
      </c>
      <c r="V137">
        <v>0</v>
      </c>
      <c r="W137" t="s">
        <v>437</v>
      </c>
      <c r="X137">
        <v>22538</v>
      </c>
      <c r="Y137">
        <v>8677590531</v>
      </c>
    </row>
    <row r="138" spans="1:25" x14ac:dyDescent="0.2">
      <c r="A138">
        <v>2310</v>
      </c>
      <c r="B138" t="s">
        <v>146</v>
      </c>
      <c r="C138">
        <v>3433961</v>
      </c>
      <c r="D138">
        <v>1930000</v>
      </c>
      <c r="E138">
        <v>254000</v>
      </c>
      <c r="F138">
        <v>-0.77929999999999999</v>
      </c>
      <c r="G138">
        <v>1.7793000000000001</v>
      </c>
      <c r="H138">
        <v>1000</v>
      </c>
      <c r="I138">
        <v>1241233</v>
      </c>
      <c r="J138">
        <v>2217166</v>
      </c>
      <c r="K138">
        <v>-1.7665999999999999</v>
      </c>
      <c r="L138">
        <v>2.7665999999999999</v>
      </c>
      <c r="M138">
        <v>8729</v>
      </c>
      <c r="N138">
        <v>594939</v>
      </c>
      <c r="O138">
        <v>1309919.68</v>
      </c>
      <c r="P138">
        <v>-4.7720000000000002</v>
      </c>
      <c r="Q138">
        <v>5.7720000000000002</v>
      </c>
      <c r="R138">
        <v>5157.16</v>
      </c>
      <c r="S138">
        <v>0</v>
      </c>
      <c r="T138">
        <v>14886.16</v>
      </c>
      <c r="U138">
        <v>14886.16</v>
      </c>
      <c r="V138">
        <v>0</v>
      </c>
      <c r="W138" t="s">
        <v>437</v>
      </c>
      <c r="X138">
        <v>254</v>
      </c>
      <c r="Y138">
        <v>872225995</v>
      </c>
    </row>
    <row r="139" spans="1:25" x14ac:dyDescent="0.2">
      <c r="A139">
        <v>2296</v>
      </c>
      <c r="B139" t="s">
        <v>144</v>
      </c>
      <c r="C139">
        <v>539489</v>
      </c>
      <c r="D139">
        <v>1930000</v>
      </c>
      <c r="E139">
        <v>2426000</v>
      </c>
      <c r="F139">
        <v>0.72050000000000003</v>
      </c>
      <c r="G139">
        <v>0.27950000000000003</v>
      </c>
      <c r="H139">
        <v>1000</v>
      </c>
      <c r="I139">
        <v>1241233</v>
      </c>
      <c r="J139">
        <v>21176554</v>
      </c>
      <c r="K139">
        <v>0.56540000000000001</v>
      </c>
      <c r="L139">
        <v>0.43459999999999999</v>
      </c>
      <c r="M139">
        <v>8729</v>
      </c>
      <c r="N139">
        <v>594939</v>
      </c>
      <c r="O139">
        <v>3149597.5</v>
      </c>
      <c r="P139">
        <v>9.3200000000000005E-2</v>
      </c>
      <c r="Q139">
        <v>0.90680000000000005</v>
      </c>
      <c r="R139">
        <v>1298.27</v>
      </c>
      <c r="S139">
        <v>0.52380000000000004</v>
      </c>
      <c r="T139">
        <v>11027.27</v>
      </c>
      <c r="U139">
        <v>11027.27</v>
      </c>
      <c r="V139">
        <v>0</v>
      </c>
      <c r="W139" t="s">
        <v>437</v>
      </c>
      <c r="X139">
        <v>2426</v>
      </c>
      <c r="Y139">
        <v>1308799900</v>
      </c>
    </row>
    <row r="140" spans="1:25" x14ac:dyDescent="0.2">
      <c r="A140">
        <v>2303</v>
      </c>
      <c r="B140" t="s">
        <v>145</v>
      </c>
      <c r="C140">
        <v>581967</v>
      </c>
      <c r="D140">
        <v>1930000</v>
      </c>
      <c r="E140">
        <v>3432000</v>
      </c>
      <c r="F140">
        <v>0.69850000000000001</v>
      </c>
      <c r="G140">
        <v>0.30149999999999999</v>
      </c>
      <c r="H140">
        <v>1000</v>
      </c>
      <c r="I140">
        <v>1241233</v>
      </c>
      <c r="J140">
        <v>29957928</v>
      </c>
      <c r="K140">
        <v>0.53110000000000002</v>
      </c>
      <c r="L140">
        <v>0.46889999999999998</v>
      </c>
      <c r="M140">
        <v>8729</v>
      </c>
      <c r="N140">
        <v>594939</v>
      </c>
      <c r="O140">
        <v>5292818.41</v>
      </c>
      <c r="P140">
        <v>2.18E-2</v>
      </c>
      <c r="Q140">
        <v>0.97819999999999996</v>
      </c>
      <c r="R140">
        <v>1542.2</v>
      </c>
      <c r="S140">
        <v>0.4763</v>
      </c>
      <c r="T140">
        <v>11271.2</v>
      </c>
      <c r="U140">
        <v>11271.2</v>
      </c>
      <c r="V140">
        <v>0</v>
      </c>
      <c r="W140" t="s">
        <v>437</v>
      </c>
      <c r="X140">
        <v>3432</v>
      </c>
      <c r="Y140">
        <v>1997310526</v>
      </c>
    </row>
    <row r="141" spans="1:25" x14ac:dyDescent="0.2">
      <c r="A141">
        <v>2394</v>
      </c>
      <c r="B141" t="s">
        <v>147</v>
      </c>
      <c r="C141">
        <v>502349</v>
      </c>
      <c r="D141">
        <v>1930000</v>
      </c>
      <c r="E141">
        <v>427000</v>
      </c>
      <c r="F141">
        <v>0.73970000000000002</v>
      </c>
      <c r="G141">
        <v>0.26029999999999998</v>
      </c>
      <c r="H141">
        <v>1000</v>
      </c>
      <c r="I141">
        <v>1241233</v>
      </c>
      <c r="J141">
        <v>3727283</v>
      </c>
      <c r="K141">
        <v>0.59530000000000005</v>
      </c>
      <c r="L141">
        <v>0.4047</v>
      </c>
      <c r="M141">
        <v>8729</v>
      </c>
      <c r="N141">
        <v>594939</v>
      </c>
      <c r="O141">
        <v>658971.92000000004</v>
      </c>
      <c r="P141">
        <v>0.15559999999999999</v>
      </c>
      <c r="Q141">
        <v>0.84440000000000004</v>
      </c>
      <c r="R141">
        <v>1543.26</v>
      </c>
      <c r="S141">
        <v>0.54790000000000005</v>
      </c>
      <c r="T141">
        <v>11272.26</v>
      </c>
      <c r="U141">
        <v>11272.26</v>
      </c>
      <c r="V141">
        <v>0</v>
      </c>
      <c r="W141" t="s">
        <v>437</v>
      </c>
      <c r="X141">
        <v>427</v>
      </c>
      <c r="Y141">
        <v>214503056</v>
      </c>
    </row>
    <row r="142" spans="1:25" x14ac:dyDescent="0.2">
      <c r="A142">
        <v>2415</v>
      </c>
      <c r="B142" t="s">
        <v>469</v>
      </c>
      <c r="C142">
        <v>488333</v>
      </c>
      <c r="D142">
        <v>1930000</v>
      </c>
      <c r="E142">
        <v>270000</v>
      </c>
      <c r="F142">
        <v>0.747</v>
      </c>
      <c r="G142">
        <v>0.253</v>
      </c>
      <c r="H142">
        <v>1000</v>
      </c>
      <c r="I142">
        <v>1241233</v>
      </c>
      <c r="J142">
        <v>2356830</v>
      </c>
      <c r="K142">
        <v>0.60660000000000003</v>
      </c>
      <c r="L142">
        <v>0.39340000000000003</v>
      </c>
      <c r="M142">
        <v>8729</v>
      </c>
      <c r="N142">
        <v>594939</v>
      </c>
      <c r="O142">
        <v>569114.91</v>
      </c>
      <c r="P142">
        <v>0.1792</v>
      </c>
      <c r="Q142">
        <v>0.82079999999999997</v>
      </c>
      <c r="R142">
        <v>2107.83</v>
      </c>
      <c r="S142">
        <v>0.5423</v>
      </c>
      <c r="T142">
        <v>11836.83</v>
      </c>
      <c r="U142">
        <v>11836.83</v>
      </c>
      <c r="V142">
        <v>0</v>
      </c>
      <c r="W142" t="s">
        <v>437</v>
      </c>
      <c r="X142">
        <v>270</v>
      </c>
      <c r="Y142">
        <v>131849909</v>
      </c>
    </row>
    <row r="143" spans="1:25" x14ac:dyDescent="0.2">
      <c r="A143">
        <v>2420</v>
      </c>
      <c r="B143" t="s">
        <v>148</v>
      </c>
      <c r="C143">
        <v>698494</v>
      </c>
      <c r="D143">
        <v>1930000</v>
      </c>
      <c r="E143">
        <v>4853000</v>
      </c>
      <c r="F143">
        <v>0.6381</v>
      </c>
      <c r="G143">
        <v>0.3619</v>
      </c>
      <c r="H143">
        <v>1000</v>
      </c>
      <c r="I143">
        <v>1241233</v>
      </c>
      <c r="J143">
        <v>41190238.770000003</v>
      </c>
      <c r="K143">
        <v>0.43730000000000002</v>
      </c>
      <c r="L143">
        <v>0.56269999999999998</v>
      </c>
      <c r="M143">
        <v>8487.58</v>
      </c>
      <c r="N143">
        <v>594939</v>
      </c>
      <c r="O143">
        <v>0</v>
      </c>
      <c r="P143">
        <v>-0.1741</v>
      </c>
      <c r="Q143">
        <v>1.1740999999999999</v>
      </c>
      <c r="R143">
        <v>0</v>
      </c>
      <c r="S143">
        <v>0.45839999999999997</v>
      </c>
      <c r="T143">
        <v>9487.58</v>
      </c>
      <c r="U143">
        <v>9487.58</v>
      </c>
      <c r="V143">
        <v>0</v>
      </c>
      <c r="W143" t="s">
        <v>437</v>
      </c>
      <c r="X143">
        <v>4853</v>
      </c>
      <c r="Y143">
        <v>3389792873</v>
      </c>
    </row>
    <row r="144" spans="1:25" x14ac:dyDescent="0.2">
      <c r="A144">
        <v>2443</v>
      </c>
      <c r="B144" t="s">
        <v>151</v>
      </c>
      <c r="C144">
        <v>799959</v>
      </c>
      <c r="D144">
        <v>2895000</v>
      </c>
      <c r="E144">
        <v>2050000</v>
      </c>
      <c r="F144">
        <v>0.72370000000000001</v>
      </c>
      <c r="G144">
        <v>0.27629999999999999</v>
      </c>
      <c r="H144">
        <v>1000</v>
      </c>
      <c r="I144">
        <v>1861849</v>
      </c>
      <c r="J144">
        <v>17894450</v>
      </c>
      <c r="K144">
        <v>0.57030000000000003</v>
      </c>
      <c r="L144">
        <v>0.42970000000000003</v>
      </c>
      <c r="M144">
        <v>8729</v>
      </c>
      <c r="N144">
        <v>892408</v>
      </c>
      <c r="O144">
        <v>1435270</v>
      </c>
      <c r="P144">
        <v>0.1036</v>
      </c>
      <c r="Q144">
        <v>0.89639999999999997</v>
      </c>
      <c r="R144">
        <v>700.13</v>
      </c>
      <c r="S144">
        <v>0.55369999999999997</v>
      </c>
      <c r="T144">
        <v>10429.129999999999</v>
      </c>
      <c r="U144">
        <v>10429.129999999999</v>
      </c>
      <c r="V144">
        <v>0</v>
      </c>
      <c r="W144" t="s">
        <v>438</v>
      </c>
      <c r="X144">
        <v>2050</v>
      </c>
      <c r="Y144">
        <v>1639915808</v>
      </c>
    </row>
    <row r="145" spans="1:25" x14ac:dyDescent="0.2">
      <c r="A145">
        <v>2436</v>
      </c>
      <c r="B145" t="s">
        <v>150</v>
      </c>
      <c r="C145">
        <v>2292336</v>
      </c>
      <c r="D145">
        <v>5790000</v>
      </c>
      <c r="E145">
        <v>1514000</v>
      </c>
      <c r="F145">
        <v>0.60409999999999997</v>
      </c>
      <c r="G145">
        <v>0.39589999999999997</v>
      </c>
      <c r="H145">
        <v>1000</v>
      </c>
      <c r="I145">
        <v>3723699</v>
      </c>
      <c r="J145">
        <v>13215706</v>
      </c>
      <c r="K145">
        <v>0.38440000000000002</v>
      </c>
      <c r="L145">
        <v>0.61560000000000004</v>
      </c>
      <c r="M145">
        <v>8729</v>
      </c>
      <c r="N145">
        <v>1784817</v>
      </c>
      <c r="O145">
        <v>1971774.32</v>
      </c>
      <c r="P145">
        <v>-0.28439999999999999</v>
      </c>
      <c r="Q145">
        <v>1.2844</v>
      </c>
      <c r="R145">
        <v>1302.3599999999999</v>
      </c>
      <c r="S145">
        <v>0.32540000000000002</v>
      </c>
      <c r="T145">
        <v>11031.36</v>
      </c>
      <c r="U145">
        <v>11031.36</v>
      </c>
      <c r="V145">
        <v>0</v>
      </c>
      <c r="W145" t="s">
        <v>439</v>
      </c>
      <c r="X145">
        <v>1514</v>
      </c>
      <c r="Y145">
        <v>3470596583</v>
      </c>
    </row>
    <row r="146" spans="1:25" x14ac:dyDescent="0.2">
      <c r="A146">
        <v>2460</v>
      </c>
      <c r="B146" t="s">
        <v>153</v>
      </c>
      <c r="C146">
        <v>1281203</v>
      </c>
      <c r="D146">
        <v>2895000</v>
      </c>
      <c r="E146">
        <v>1235000</v>
      </c>
      <c r="F146">
        <v>0.55740000000000001</v>
      </c>
      <c r="G146">
        <v>0.44259999999999999</v>
      </c>
      <c r="H146">
        <v>1000</v>
      </c>
      <c r="I146">
        <v>1861849</v>
      </c>
      <c r="J146">
        <v>10780315</v>
      </c>
      <c r="K146">
        <v>0.31190000000000001</v>
      </c>
      <c r="L146">
        <v>0.68810000000000004</v>
      </c>
      <c r="M146">
        <v>8729</v>
      </c>
      <c r="N146">
        <v>892408</v>
      </c>
      <c r="O146">
        <v>323899.61</v>
      </c>
      <c r="P146">
        <v>-0.43569999999999998</v>
      </c>
      <c r="Q146">
        <v>1.4357</v>
      </c>
      <c r="R146">
        <v>262.27</v>
      </c>
      <c r="S146">
        <v>0.31680000000000003</v>
      </c>
      <c r="T146">
        <v>9991.27</v>
      </c>
      <c r="U146">
        <v>9991.27</v>
      </c>
      <c r="V146">
        <v>0</v>
      </c>
      <c r="W146" t="s">
        <v>438</v>
      </c>
      <c r="X146">
        <v>1235</v>
      </c>
      <c r="Y146">
        <v>1582285308</v>
      </c>
    </row>
    <row r="147" spans="1:25" x14ac:dyDescent="0.2">
      <c r="A147">
        <v>2478</v>
      </c>
      <c r="B147" t="s">
        <v>154</v>
      </c>
      <c r="C147">
        <v>1580352</v>
      </c>
      <c r="D147">
        <v>1930000</v>
      </c>
      <c r="E147">
        <v>1812000</v>
      </c>
      <c r="F147">
        <v>0.1812</v>
      </c>
      <c r="G147">
        <v>0.81879999999999997</v>
      </c>
      <c r="H147">
        <v>1000</v>
      </c>
      <c r="I147">
        <v>1241233</v>
      </c>
      <c r="J147">
        <v>15753633.539999999</v>
      </c>
      <c r="K147">
        <v>-0.2732</v>
      </c>
      <c r="L147">
        <v>1.2732000000000001</v>
      </c>
      <c r="M147">
        <v>8694.06</v>
      </c>
      <c r="N147">
        <v>594939</v>
      </c>
      <c r="O147">
        <v>0</v>
      </c>
      <c r="P147">
        <v>-1.6563000000000001</v>
      </c>
      <c r="Q147">
        <v>2.6562999999999999</v>
      </c>
      <c r="R147">
        <v>0</v>
      </c>
      <c r="S147">
        <v>1.8700000000000001E-2</v>
      </c>
      <c r="T147">
        <v>9694.06</v>
      </c>
      <c r="U147">
        <v>9694.06</v>
      </c>
      <c r="V147">
        <v>0</v>
      </c>
      <c r="W147" t="s">
        <v>437</v>
      </c>
      <c r="X147">
        <v>1812</v>
      </c>
      <c r="Y147">
        <v>2863597871</v>
      </c>
    </row>
    <row r="148" spans="1:25" x14ac:dyDescent="0.2">
      <c r="A148">
        <v>2525</v>
      </c>
      <c r="B148" t="s">
        <v>483</v>
      </c>
      <c r="C148">
        <v>1205417</v>
      </c>
      <c r="D148">
        <v>3329250</v>
      </c>
      <c r="E148">
        <v>397900</v>
      </c>
      <c r="F148">
        <v>0.63790000000000002</v>
      </c>
      <c r="G148">
        <v>0.36209999999999998</v>
      </c>
      <c r="H148">
        <v>1150</v>
      </c>
      <c r="I148">
        <v>2141125</v>
      </c>
      <c r="J148">
        <v>3473148</v>
      </c>
      <c r="K148">
        <v>0.437</v>
      </c>
      <c r="L148">
        <v>0.56299999999999994</v>
      </c>
      <c r="M148">
        <v>10038</v>
      </c>
      <c r="N148">
        <v>1026268</v>
      </c>
      <c r="O148">
        <v>788930.17</v>
      </c>
      <c r="P148">
        <v>-0.17460000000000001</v>
      </c>
      <c r="Q148">
        <v>1.1746000000000001</v>
      </c>
      <c r="R148">
        <v>2280.15</v>
      </c>
      <c r="S148">
        <v>0.35060000000000002</v>
      </c>
      <c r="T148">
        <v>13468.15</v>
      </c>
      <c r="U148">
        <v>13468.15</v>
      </c>
      <c r="V148">
        <v>0</v>
      </c>
      <c r="W148" t="s">
        <v>438</v>
      </c>
      <c r="X148">
        <v>346</v>
      </c>
      <c r="Y148">
        <v>417074127</v>
      </c>
    </row>
    <row r="149" spans="1:25" x14ac:dyDescent="0.2">
      <c r="A149">
        <v>2527</v>
      </c>
      <c r="B149" t="s">
        <v>156</v>
      </c>
      <c r="C149">
        <v>339353</v>
      </c>
      <c r="D149">
        <v>1930000</v>
      </c>
      <c r="E149">
        <v>311000</v>
      </c>
      <c r="F149">
        <v>0.82420000000000004</v>
      </c>
      <c r="G149">
        <v>0.17580000000000001</v>
      </c>
      <c r="H149">
        <v>1000</v>
      </c>
      <c r="I149">
        <v>1241233</v>
      </c>
      <c r="J149">
        <v>2714719</v>
      </c>
      <c r="K149">
        <v>0.72660000000000002</v>
      </c>
      <c r="L149">
        <v>0.27339999999999998</v>
      </c>
      <c r="M149">
        <v>8729</v>
      </c>
      <c r="N149">
        <v>594939</v>
      </c>
      <c r="O149">
        <v>799980.4</v>
      </c>
      <c r="P149">
        <v>0.42959999999999998</v>
      </c>
      <c r="Q149">
        <v>0.57040000000000002</v>
      </c>
      <c r="R149">
        <v>2572.2800000000002</v>
      </c>
      <c r="S149">
        <v>0.6724</v>
      </c>
      <c r="T149">
        <v>12301.28</v>
      </c>
      <c r="U149">
        <v>12301.28</v>
      </c>
      <c r="V149">
        <v>0</v>
      </c>
      <c r="W149" t="s">
        <v>437</v>
      </c>
      <c r="X149">
        <v>311</v>
      </c>
      <c r="Y149">
        <v>105538758</v>
      </c>
    </row>
    <row r="150" spans="1:25" x14ac:dyDescent="0.2">
      <c r="A150">
        <v>2534</v>
      </c>
      <c r="B150" t="s">
        <v>157</v>
      </c>
      <c r="C150">
        <v>486523</v>
      </c>
      <c r="D150">
        <v>1930000</v>
      </c>
      <c r="E150">
        <v>457000</v>
      </c>
      <c r="F150">
        <v>0.74790000000000001</v>
      </c>
      <c r="G150">
        <v>0.25209999999999999</v>
      </c>
      <c r="H150">
        <v>1000</v>
      </c>
      <c r="I150">
        <v>1241233</v>
      </c>
      <c r="J150">
        <v>3989153</v>
      </c>
      <c r="K150">
        <v>0.60799999999999998</v>
      </c>
      <c r="L150">
        <v>0.39200000000000002</v>
      </c>
      <c r="M150">
        <v>8729</v>
      </c>
      <c r="N150">
        <v>594939</v>
      </c>
      <c r="O150">
        <v>800554.96</v>
      </c>
      <c r="P150">
        <v>0.1822</v>
      </c>
      <c r="Q150">
        <v>0.81779999999999997</v>
      </c>
      <c r="R150">
        <v>1751.76</v>
      </c>
      <c r="S150">
        <v>0.55520000000000003</v>
      </c>
      <c r="T150">
        <v>11480.76</v>
      </c>
      <c r="U150">
        <v>11480.76</v>
      </c>
      <c r="V150">
        <v>0</v>
      </c>
      <c r="W150" t="s">
        <v>437</v>
      </c>
      <c r="X150">
        <v>457</v>
      </c>
      <c r="Y150">
        <v>222340947</v>
      </c>
    </row>
    <row r="151" spans="1:25" x14ac:dyDescent="0.2">
      <c r="A151">
        <v>2541</v>
      </c>
      <c r="B151" t="s">
        <v>158</v>
      </c>
      <c r="C151">
        <v>396205</v>
      </c>
      <c r="D151">
        <v>1930000</v>
      </c>
      <c r="E151">
        <v>541000</v>
      </c>
      <c r="F151">
        <v>0.79469999999999996</v>
      </c>
      <c r="G151">
        <v>0.20530000000000001</v>
      </c>
      <c r="H151">
        <v>1000</v>
      </c>
      <c r="I151">
        <v>1241233</v>
      </c>
      <c r="J151">
        <v>4722389</v>
      </c>
      <c r="K151">
        <v>0.68079999999999996</v>
      </c>
      <c r="L151">
        <v>0.31919999999999998</v>
      </c>
      <c r="M151">
        <v>8729</v>
      </c>
      <c r="N151">
        <v>594939</v>
      </c>
      <c r="O151">
        <v>590349.94999999995</v>
      </c>
      <c r="P151">
        <v>0.33400000000000002</v>
      </c>
      <c r="Q151">
        <v>0.66600000000000004</v>
      </c>
      <c r="R151">
        <v>1091.22</v>
      </c>
      <c r="S151">
        <v>0.65639999999999998</v>
      </c>
      <c r="T151">
        <v>10820.22</v>
      </c>
      <c r="U151">
        <v>10820.22</v>
      </c>
      <c r="V151">
        <v>0</v>
      </c>
      <c r="W151" t="s">
        <v>437</v>
      </c>
      <c r="X151">
        <v>541</v>
      </c>
      <c r="Y151">
        <v>214346972</v>
      </c>
    </row>
    <row r="152" spans="1:25" x14ac:dyDescent="0.2">
      <c r="A152">
        <v>2562</v>
      </c>
      <c r="B152" t="s">
        <v>159</v>
      </c>
      <c r="C152">
        <v>393179</v>
      </c>
      <c r="D152">
        <v>1930000</v>
      </c>
      <c r="E152">
        <v>4160000</v>
      </c>
      <c r="F152">
        <v>0.79630000000000001</v>
      </c>
      <c r="G152">
        <v>0.20369999999999999</v>
      </c>
      <c r="H152">
        <v>1000</v>
      </c>
      <c r="I152">
        <v>1241233</v>
      </c>
      <c r="J152">
        <v>36312640</v>
      </c>
      <c r="K152">
        <v>0.68320000000000003</v>
      </c>
      <c r="L152">
        <v>0.31680000000000003</v>
      </c>
      <c r="M152">
        <v>8729</v>
      </c>
      <c r="N152">
        <v>594939</v>
      </c>
      <c r="O152">
        <v>5245642.5199999996</v>
      </c>
      <c r="P152">
        <v>0.33910000000000001</v>
      </c>
      <c r="Q152">
        <v>0.66090000000000004</v>
      </c>
      <c r="R152">
        <v>1260.97</v>
      </c>
      <c r="S152">
        <v>0.65400000000000003</v>
      </c>
      <c r="T152">
        <v>10989.97</v>
      </c>
      <c r="U152">
        <v>10989.97</v>
      </c>
      <c r="V152">
        <v>0</v>
      </c>
      <c r="W152" t="s">
        <v>437</v>
      </c>
      <c r="X152">
        <v>4160</v>
      </c>
      <c r="Y152">
        <v>1635622961</v>
      </c>
    </row>
    <row r="153" spans="1:25" x14ac:dyDescent="0.2">
      <c r="A153">
        <v>2576</v>
      </c>
      <c r="B153" t="s">
        <v>160</v>
      </c>
      <c r="C153">
        <v>528902</v>
      </c>
      <c r="D153">
        <v>1930000</v>
      </c>
      <c r="E153">
        <v>828000</v>
      </c>
      <c r="F153">
        <v>0.72599999999999998</v>
      </c>
      <c r="G153">
        <v>0.27400000000000002</v>
      </c>
      <c r="H153">
        <v>1000</v>
      </c>
      <c r="I153">
        <v>1241233</v>
      </c>
      <c r="J153">
        <v>7227612</v>
      </c>
      <c r="K153">
        <v>0.57389999999999997</v>
      </c>
      <c r="L153">
        <v>0.42609999999999998</v>
      </c>
      <c r="M153">
        <v>8729</v>
      </c>
      <c r="N153">
        <v>594939</v>
      </c>
      <c r="O153">
        <v>554995.72</v>
      </c>
      <c r="P153">
        <v>0.111</v>
      </c>
      <c r="Q153">
        <v>0.88900000000000001</v>
      </c>
      <c r="R153">
        <v>670.28</v>
      </c>
      <c r="S153">
        <v>0.55869999999999997</v>
      </c>
      <c r="T153">
        <v>10399.280000000001</v>
      </c>
      <c r="U153">
        <v>10399.280000000001</v>
      </c>
      <c r="V153">
        <v>0</v>
      </c>
      <c r="W153" t="s">
        <v>437</v>
      </c>
      <c r="X153">
        <v>828</v>
      </c>
      <c r="Y153">
        <v>437930580</v>
      </c>
    </row>
    <row r="154" spans="1:25" x14ac:dyDescent="0.2">
      <c r="A154">
        <v>2583</v>
      </c>
      <c r="B154" t="s">
        <v>161</v>
      </c>
      <c r="C154">
        <v>550662</v>
      </c>
      <c r="D154">
        <v>1930000</v>
      </c>
      <c r="E154">
        <v>3859000</v>
      </c>
      <c r="F154">
        <v>0.7147</v>
      </c>
      <c r="G154">
        <v>0.2853</v>
      </c>
      <c r="H154">
        <v>1000</v>
      </c>
      <c r="I154">
        <v>1241233</v>
      </c>
      <c r="J154">
        <v>33685211</v>
      </c>
      <c r="K154">
        <v>0.55640000000000001</v>
      </c>
      <c r="L154">
        <v>0.44359999999999999</v>
      </c>
      <c r="M154">
        <v>8729</v>
      </c>
      <c r="N154">
        <v>594939</v>
      </c>
      <c r="O154">
        <v>604665.32999999996</v>
      </c>
      <c r="P154">
        <v>7.4399999999999994E-2</v>
      </c>
      <c r="Q154">
        <v>0.92559999999999998</v>
      </c>
      <c r="R154">
        <v>156.69</v>
      </c>
      <c r="S154">
        <v>0.56469999999999998</v>
      </c>
      <c r="T154">
        <v>9885.69</v>
      </c>
      <c r="U154">
        <v>9885.69</v>
      </c>
      <c r="V154">
        <v>0</v>
      </c>
      <c r="W154" t="s">
        <v>437</v>
      </c>
      <c r="X154">
        <v>3859</v>
      </c>
      <c r="Y154">
        <v>2125005531</v>
      </c>
    </row>
    <row r="155" spans="1:25" x14ac:dyDescent="0.2">
      <c r="A155">
        <v>2605</v>
      </c>
      <c r="B155" t="s">
        <v>163</v>
      </c>
      <c r="C155">
        <v>558213</v>
      </c>
      <c r="D155">
        <v>1930000</v>
      </c>
      <c r="E155">
        <v>849000</v>
      </c>
      <c r="F155">
        <v>0.71079999999999999</v>
      </c>
      <c r="G155">
        <v>0.28920000000000001</v>
      </c>
      <c r="H155">
        <v>1000</v>
      </c>
      <c r="I155">
        <v>1241233</v>
      </c>
      <c r="J155">
        <v>7410921</v>
      </c>
      <c r="K155">
        <v>0.55030000000000001</v>
      </c>
      <c r="L155">
        <v>0.44969999999999999</v>
      </c>
      <c r="M155">
        <v>8729</v>
      </c>
      <c r="N155">
        <v>594939</v>
      </c>
      <c r="O155">
        <v>807224.4</v>
      </c>
      <c r="P155">
        <v>6.1699999999999998E-2</v>
      </c>
      <c r="Q155">
        <v>0.93830000000000002</v>
      </c>
      <c r="R155">
        <v>950.79</v>
      </c>
      <c r="S155">
        <v>0.52180000000000004</v>
      </c>
      <c r="T155">
        <v>10679.79</v>
      </c>
      <c r="U155">
        <v>10679.79</v>
      </c>
      <c r="V155">
        <v>0</v>
      </c>
      <c r="W155" t="s">
        <v>437</v>
      </c>
      <c r="X155">
        <v>849</v>
      </c>
      <c r="Y155">
        <v>473922878</v>
      </c>
    </row>
    <row r="156" spans="1:25" x14ac:dyDescent="0.2">
      <c r="A156">
        <v>2604</v>
      </c>
      <c r="B156" t="s">
        <v>162</v>
      </c>
      <c r="C156">
        <v>484116</v>
      </c>
      <c r="D156">
        <v>1930000</v>
      </c>
      <c r="E156">
        <v>5666000</v>
      </c>
      <c r="F156">
        <v>0.74919999999999998</v>
      </c>
      <c r="G156">
        <v>0.25080000000000002</v>
      </c>
      <c r="H156">
        <v>1000</v>
      </c>
      <c r="I156">
        <v>1241233</v>
      </c>
      <c r="J156">
        <v>47523759.369999997</v>
      </c>
      <c r="K156">
        <v>0.61</v>
      </c>
      <c r="L156">
        <v>0.39</v>
      </c>
      <c r="M156">
        <v>8387.5300000000007</v>
      </c>
      <c r="N156">
        <v>594939</v>
      </c>
      <c r="O156">
        <v>0</v>
      </c>
      <c r="P156">
        <v>0.18629999999999999</v>
      </c>
      <c r="Q156">
        <v>0.81369999999999998</v>
      </c>
      <c r="R156">
        <v>0</v>
      </c>
      <c r="S156">
        <v>0.62480000000000002</v>
      </c>
      <c r="T156">
        <v>9387.5300000000007</v>
      </c>
      <c r="U156">
        <v>9387.5300000000007</v>
      </c>
      <c r="V156">
        <v>0</v>
      </c>
      <c r="W156" t="s">
        <v>437</v>
      </c>
      <c r="X156">
        <v>5666</v>
      </c>
      <c r="Y156">
        <v>2742998794</v>
      </c>
    </row>
    <row r="157" spans="1:25" x14ac:dyDescent="0.2">
      <c r="A157">
        <v>2611</v>
      </c>
      <c r="B157" t="s">
        <v>164</v>
      </c>
      <c r="C157">
        <v>720646</v>
      </c>
      <c r="D157">
        <v>1930000</v>
      </c>
      <c r="E157">
        <v>5668000</v>
      </c>
      <c r="F157">
        <v>0.62660000000000005</v>
      </c>
      <c r="G157">
        <v>0.37340000000000001</v>
      </c>
      <c r="H157">
        <v>1000</v>
      </c>
      <c r="I157">
        <v>1241233</v>
      </c>
      <c r="J157">
        <v>49475972</v>
      </c>
      <c r="K157">
        <v>0.4194</v>
      </c>
      <c r="L157">
        <v>0.5806</v>
      </c>
      <c r="M157">
        <v>8729</v>
      </c>
      <c r="N157">
        <v>594939</v>
      </c>
      <c r="O157">
        <v>8518614.6500000004</v>
      </c>
      <c r="P157">
        <v>-0.21129999999999999</v>
      </c>
      <c r="Q157">
        <v>1.2113</v>
      </c>
      <c r="R157">
        <v>1502.93</v>
      </c>
      <c r="S157">
        <v>0.35349999999999998</v>
      </c>
      <c r="T157">
        <v>11231.93</v>
      </c>
      <c r="U157">
        <v>11231.93</v>
      </c>
      <c r="V157">
        <v>0</v>
      </c>
      <c r="W157" t="s">
        <v>437</v>
      </c>
      <c r="X157">
        <v>5668</v>
      </c>
      <c r="Y157">
        <v>4084619173</v>
      </c>
    </row>
    <row r="158" spans="1:25" x14ac:dyDescent="0.2">
      <c r="A158">
        <v>2618</v>
      </c>
      <c r="B158" t="s">
        <v>165</v>
      </c>
      <c r="C158">
        <v>662169</v>
      </c>
      <c r="D158">
        <v>1930000</v>
      </c>
      <c r="E158">
        <v>555000</v>
      </c>
      <c r="F158">
        <v>0.65690000000000004</v>
      </c>
      <c r="G158">
        <v>0.34310000000000002</v>
      </c>
      <c r="H158">
        <v>1000</v>
      </c>
      <c r="I158">
        <v>1241233</v>
      </c>
      <c r="J158">
        <v>4844595</v>
      </c>
      <c r="K158">
        <v>0.46650000000000003</v>
      </c>
      <c r="L158">
        <v>0.53349999999999997</v>
      </c>
      <c r="M158">
        <v>8729</v>
      </c>
      <c r="N158">
        <v>594939</v>
      </c>
      <c r="O158">
        <v>496649.97</v>
      </c>
      <c r="P158">
        <v>-0.113</v>
      </c>
      <c r="Q158">
        <v>1.113</v>
      </c>
      <c r="R158">
        <v>894.86</v>
      </c>
      <c r="S158">
        <v>0.43559999999999999</v>
      </c>
      <c r="T158">
        <v>10623.86</v>
      </c>
      <c r="U158">
        <v>10623.86</v>
      </c>
      <c r="V158">
        <v>0</v>
      </c>
      <c r="W158" t="s">
        <v>437</v>
      </c>
      <c r="X158">
        <v>555</v>
      </c>
      <c r="Y158">
        <v>367504042</v>
      </c>
    </row>
    <row r="159" spans="1:25" x14ac:dyDescent="0.2">
      <c r="A159">
        <v>2625</v>
      </c>
      <c r="B159" t="s">
        <v>166</v>
      </c>
      <c r="C159">
        <v>720862</v>
      </c>
      <c r="D159">
        <v>1930000</v>
      </c>
      <c r="E159">
        <v>441000</v>
      </c>
      <c r="F159">
        <v>0.62649999999999995</v>
      </c>
      <c r="G159">
        <v>0.3735</v>
      </c>
      <c r="H159">
        <v>1000</v>
      </c>
      <c r="I159">
        <v>1241233</v>
      </c>
      <c r="J159">
        <v>3849489</v>
      </c>
      <c r="K159">
        <v>0.41920000000000002</v>
      </c>
      <c r="L159">
        <v>0.58079999999999998</v>
      </c>
      <c r="M159">
        <v>8729</v>
      </c>
      <c r="N159">
        <v>594939</v>
      </c>
      <c r="O159">
        <v>215651.59</v>
      </c>
      <c r="P159">
        <v>-0.2117</v>
      </c>
      <c r="Q159">
        <v>1.2117</v>
      </c>
      <c r="R159">
        <v>489.01</v>
      </c>
      <c r="S159">
        <v>0.4093</v>
      </c>
      <c r="T159">
        <v>10218.01</v>
      </c>
      <c r="U159">
        <v>10218.01</v>
      </c>
      <c r="V159">
        <v>0</v>
      </c>
      <c r="W159" t="s">
        <v>437</v>
      </c>
      <c r="X159">
        <v>441</v>
      </c>
      <c r="Y159">
        <v>317900093</v>
      </c>
    </row>
    <row r="160" spans="1:25" x14ac:dyDescent="0.2">
      <c r="A160">
        <v>2632</v>
      </c>
      <c r="B160" t="s">
        <v>167</v>
      </c>
      <c r="C160">
        <v>454472</v>
      </c>
      <c r="D160">
        <v>1930000</v>
      </c>
      <c r="E160">
        <v>405000</v>
      </c>
      <c r="F160">
        <v>0.76449999999999996</v>
      </c>
      <c r="G160">
        <v>0.23549999999999999</v>
      </c>
      <c r="H160">
        <v>1000</v>
      </c>
      <c r="I160">
        <v>1241233</v>
      </c>
      <c r="J160">
        <v>3535245</v>
      </c>
      <c r="K160">
        <v>0.63390000000000002</v>
      </c>
      <c r="L160">
        <v>0.36609999999999998</v>
      </c>
      <c r="M160">
        <v>8729</v>
      </c>
      <c r="N160">
        <v>594939</v>
      </c>
      <c r="O160">
        <v>780556.86</v>
      </c>
      <c r="P160">
        <v>0.2361</v>
      </c>
      <c r="Q160">
        <v>0.76390000000000002</v>
      </c>
      <c r="R160">
        <v>1927.3</v>
      </c>
      <c r="S160">
        <v>0.57930000000000004</v>
      </c>
      <c r="T160">
        <v>11656.3</v>
      </c>
      <c r="U160">
        <v>11656.3</v>
      </c>
      <c r="V160">
        <v>0</v>
      </c>
      <c r="W160" t="s">
        <v>437</v>
      </c>
      <c r="X160">
        <v>405</v>
      </c>
      <c r="Y160">
        <v>184061334</v>
      </c>
    </row>
    <row r="161" spans="1:25" x14ac:dyDescent="0.2">
      <c r="A161">
        <v>2639</v>
      </c>
      <c r="B161" t="s">
        <v>168</v>
      </c>
      <c r="C161">
        <v>574504</v>
      </c>
      <c r="D161">
        <v>1930000</v>
      </c>
      <c r="E161">
        <v>696000</v>
      </c>
      <c r="F161">
        <v>0.70230000000000004</v>
      </c>
      <c r="G161">
        <v>0.29770000000000002</v>
      </c>
      <c r="H161">
        <v>1000</v>
      </c>
      <c r="I161">
        <v>1241233</v>
      </c>
      <c r="J161">
        <v>6075384</v>
      </c>
      <c r="K161">
        <v>0.53720000000000001</v>
      </c>
      <c r="L161">
        <v>0.46279999999999999</v>
      </c>
      <c r="M161">
        <v>8729</v>
      </c>
      <c r="N161">
        <v>594939</v>
      </c>
      <c r="O161">
        <v>942106.72</v>
      </c>
      <c r="P161">
        <v>3.4299999999999997E-2</v>
      </c>
      <c r="Q161">
        <v>0.9657</v>
      </c>
      <c r="R161">
        <v>1353.6</v>
      </c>
      <c r="S161">
        <v>0.49059999999999998</v>
      </c>
      <c r="T161">
        <v>11082.6</v>
      </c>
      <c r="U161">
        <v>11082.6</v>
      </c>
      <c r="V161">
        <v>0</v>
      </c>
      <c r="W161" t="s">
        <v>437</v>
      </c>
      <c r="X161">
        <v>696</v>
      </c>
      <c r="Y161">
        <v>399854466</v>
      </c>
    </row>
    <row r="162" spans="1:25" x14ac:dyDescent="0.2">
      <c r="A162">
        <v>2646</v>
      </c>
      <c r="B162" t="s">
        <v>169</v>
      </c>
      <c r="C162">
        <v>340376</v>
      </c>
      <c r="D162">
        <v>1930000</v>
      </c>
      <c r="E162">
        <v>741000</v>
      </c>
      <c r="F162">
        <v>0.8236</v>
      </c>
      <c r="G162">
        <v>0.1764</v>
      </c>
      <c r="H162">
        <v>1000</v>
      </c>
      <c r="I162">
        <v>1241233</v>
      </c>
      <c r="J162">
        <v>6468189</v>
      </c>
      <c r="K162">
        <v>0.7258</v>
      </c>
      <c r="L162">
        <v>0.2742</v>
      </c>
      <c r="M162">
        <v>8729</v>
      </c>
      <c r="N162">
        <v>594939</v>
      </c>
      <c r="O162">
        <v>1673842.17</v>
      </c>
      <c r="P162">
        <v>0.4279</v>
      </c>
      <c r="Q162">
        <v>0.57210000000000005</v>
      </c>
      <c r="R162">
        <v>2258.9</v>
      </c>
      <c r="S162">
        <v>0.67779999999999996</v>
      </c>
      <c r="T162">
        <v>11987.9</v>
      </c>
      <c r="U162">
        <v>11987.9</v>
      </c>
      <c r="V162">
        <v>0</v>
      </c>
      <c r="W162" t="s">
        <v>437</v>
      </c>
      <c r="X162">
        <v>741</v>
      </c>
      <c r="Y162">
        <v>252218284</v>
      </c>
    </row>
    <row r="163" spans="1:25" x14ac:dyDescent="0.2">
      <c r="A163">
        <v>2660</v>
      </c>
      <c r="B163" t="s">
        <v>170</v>
      </c>
      <c r="C163">
        <v>374397</v>
      </c>
      <c r="D163">
        <v>1930000</v>
      </c>
      <c r="E163">
        <v>322000</v>
      </c>
      <c r="F163">
        <v>0.80600000000000005</v>
      </c>
      <c r="G163">
        <v>0.19400000000000001</v>
      </c>
      <c r="H163">
        <v>1000</v>
      </c>
      <c r="I163">
        <v>1241233</v>
      </c>
      <c r="J163">
        <v>2810738</v>
      </c>
      <c r="K163">
        <v>0.69840000000000002</v>
      </c>
      <c r="L163">
        <v>0.30159999999999998</v>
      </c>
      <c r="M163">
        <v>8729</v>
      </c>
      <c r="N163">
        <v>594939</v>
      </c>
      <c r="O163">
        <v>631764.18999999994</v>
      </c>
      <c r="P163">
        <v>0.37069999999999997</v>
      </c>
      <c r="Q163">
        <v>0.62929999999999997</v>
      </c>
      <c r="R163">
        <v>1962</v>
      </c>
      <c r="S163">
        <v>0.65259999999999996</v>
      </c>
      <c r="T163">
        <v>11691</v>
      </c>
      <c r="U163">
        <v>11691</v>
      </c>
      <c r="V163">
        <v>0</v>
      </c>
      <c r="W163" t="s">
        <v>437</v>
      </c>
      <c r="X163">
        <v>322</v>
      </c>
      <c r="Y163">
        <v>120555854</v>
      </c>
    </row>
    <row r="164" spans="1:25" x14ac:dyDescent="0.2">
      <c r="A164">
        <v>2695</v>
      </c>
      <c r="B164" t="s">
        <v>171</v>
      </c>
      <c r="C164">
        <v>424132</v>
      </c>
      <c r="D164">
        <v>1930000</v>
      </c>
      <c r="E164">
        <v>9890000</v>
      </c>
      <c r="F164">
        <v>0.7802</v>
      </c>
      <c r="G164">
        <v>0.2198</v>
      </c>
      <c r="H164">
        <v>1000</v>
      </c>
      <c r="I164">
        <v>1241233</v>
      </c>
      <c r="J164">
        <v>86329810</v>
      </c>
      <c r="K164">
        <v>0.6583</v>
      </c>
      <c r="L164">
        <v>0.3417</v>
      </c>
      <c r="M164">
        <v>8729</v>
      </c>
      <c r="N164">
        <v>594939</v>
      </c>
      <c r="O164">
        <v>7757875.3600000003</v>
      </c>
      <c r="P164">
        <v>0.28710000000000002</v>
      </c>
      <c r="Q164">
        <v>0.71289999999999998</v>
      </c>
      <c r="R164">
        <v>784.42</v>
      </c>
      <c r="S164">
        <v>0.64219999999999999</v>
      </c>
      <c r="T164">
        <v>10513.42</v>
      </c>
      <c r="U164">
        <v>10513.42</v>
      </c>
      <c r="V164">
        <v>0</v>
      </c>
      <c r="W164" t="s">
        <v>437</v>
      </c>
      <c r="X164">
        <v>9890</v>
      </c>
      <c r="Y164">
        <v>4194663160</v>
      </c>
    </row>
    <row r="165" spans="1:25" x14ac:dyDescent="0.2">
      <c r="A165">
        <v>2702</v>
      </c>
      <c r="B165" t="s">
        <v>172</v>
      </c>
      <c r="C165">
        <v>497081</v>
      </c>
      <c r="D165">
        <v>1930000</v>
      </c>
      <c r="E165">
        <v>1988000</v>
      </c>
      <c r="F165">
        <v>0.74239999999999995</v>
      </c>
      <c r="G165">
        <v>0.2576</v>
      </c>
      <c r="H165">
        <v>1000</v>
      </c>
      <c r="I165">
        <v>1241233</v>
      </c>
      <c r="J165">
        <v>17353252</v>
      </c>
      <c r="K165">
        <v>0.59950000000000003</v>
      </c>
      <c r="L165">
        <v>0.40050000000000002</v>
      </c>
      <c r="M165">
        <v>8729</v>
      </c>
      <c r="N165">
        <v>594939</v>
      </c>
      <c r="O165">
        <v>3791036.77</v>
      </c>
      <c r="P165">
        <v>0.16450000000000001</v>
      </c>
      <c r="Q165">
        <v>0.83550000000000002</v>
      </c>
      <c r="R165">
        <v>1906.96</v>
      </c>
      <c r="S165">
        <v>0.54049999999999998</v>
      </c>
      <c r="T165">
        <v>11635.96</v>
      </c>
      <c r="U165">
        <v>11635.96</v>
      </c>
      <c r="V165">
        <v>0</v>
      </c>
      <c r="W165" t="s">
        <v>437</v>
      </c>
      <c r="X165">
        <v>1988</v>
      </c>
      <c r="Y165">
        <v>988196632</v>
      </c>
    </row>
    <row r="166" spans="1:25" x14ac:dyDescent="0.2">
      <c r="A166">
        <v>2730</v>
      </c>
      <c r="B166" t="s">
        <v>173</v>
      </c>
      <c r="C166">
        <v>523703</v>
      </c>
      <c r="D166">
        <v>1930000</v>
      </c>
      <c r="E166">
        <v>745000</v>
      </c>
      <c r="F166">
        <v>0.72870000000000001</v>
      </c>
      <c r="G166">
        <v>0.27129999999999999</v>
      </c>
      <c r="H166">
        <v>1000</v>
      </c>
      <c r="I166">
        <v>1241233</v>
      </c>
      <c r="J166">
        <v>6503105</v>
      </c>
      <c r="K166">
        <v>0.57809999999999995</v>
      </c>
      <c r="L166">
        <v>0.4219</v>
      </c>
      <c r="M166">
        <v>8729</v>
      </c>
      <c r="N166">
        <v>594939</v>
      </c>
      <c r="O166">
        <v>1473269.58</v>
      </c>
      <c r="P166">
        <v>0.1197</v>
      </c>
      <c r="Q166">
        <v>0.88029999999999997</v>
      </c>
      <c r="R166">
        <v>1977.54</v>
      </c>
      <c r="S166">
        <v>0.51349999999999996</v>
      </c>
      <c r="T166">
        <v>11706.54</v>
      </c>
      <c r="U166">
        <v>11706.54</v>
      </c>
      <c r="V166">
        <v>0</v>
      </c>
      <c r="W166" t="s">
        <v>437</v>
      </c>
      <c r="X166">
        <v>745</v>
      </c>
      <c r="Y166">
        <v>390158930</v>
      </c>
    </row>
    <row r="167" spans="1:25" x14ac:dyDescent="0.2">
      <c r="A167">
        <v>2737</v>
      </c>
      <c r="B167" t="s">
        <v>174</v>
      </c>
      <c r="C167">
        <v>450918</v>
      </c>
      <c r="D167">
        <v>1930000</v>
      </c>
      <c r="E167">
        <v>247000</v>
      </c>
      <c r="F167">
        <v>0.76639999999999997</v>
      </c>
      <c r="G167">
        <v>0.2336</v>
      </c>
      <c r="H167">
        <v>1000</v>
      </c>
      <c r="I167">
        <v>1241233</v>
      </c>
      <c r="J167">
        <v>2156063</v>
      </c>
      <c r="K167">
        <v>0.63670000000000004</v>
      </c>
      <c r="L167">
        <v>0.36330000000000001</v>
      </c>
      <c r="M167">
        <v>8729</v>
      </c>
      <c r="N167">
        <v>594939</v>
      </c>
      <c r="O167">
        <v>623149.69999999995</v>
      </c>
      <c r="P167">
        <v>0.24210000000000001</v>
      </c>
      <c r="Q167">
        <v>0.75790000000000002</v>
      </c>
      <c r="R167">
        <v>2522.87</v>
      </c>
      <c r="S167">
        <v>0.56599999999999995</v>
      </c>
      <c r="T167">
        <v>12251.87</v>
      </c>
      <c r="U167">
        <v>12251.87</v>
      </c>
      <c r="V167" s="97">
        <v>1.8189889999999999E-12</v>
      </c>
      <c r="W167" t="s">
        <v>437</v>
      </c>
      <c r="X167">
        <v>247</v>
      </c>
      <c r="Y167">
        <v>111376664</v>
      </c>
    </row>
    <row r="168" spans="1:25" x14ac:dyDescent="0.2">
      <c r="A168">
        <v>2758</v>
      </c>
      <c r="B168" t="s">
        <v>176</v>
      </c>
      <c r="C168">
        <v>457033</v>
      </c>
      <c r="D168">
        <v>1930000</v>
      </c>
      <c r="E168">
        <v>4678000</v>
      </c>
      <c r="F168">
        <v>0.76319999999999999</v>
      </c>
      <c r="G168">
        <v>0.23680000000000001</v>
      </c>
      <c r="H168">
        <v>1000</v>
      </c>
      <c r="I168">
        <v>1241233</v>
      </c>
      <c r="J168">
        <v>40834262</v>
      </c>
      <c r="K168">
        <v>0.63180000000000003</v>
      </c>
      <c r="L168">
        <v>0.36820000000000003</v>
      </c>
      <c r="M168">
        <v>8729</v>
      </c>
      <c r="N168">
        <v>594939</v>
      </c>
      <c r="O168">
        <v>974252.5</v>
      </c>
      <c r="P168">
        <v>0.23180000000000001</v>
      </c>
      <c r="Q168">
        <v>0.76819999999999999</v>
      </c>
      <c r="R168">
        <v>208.26</v>
      </c>
      <c r="S168">
        <v>0.63660000000000005</v>
      </c>
      <c r="T168">
        <v>9937.26</v>
      </c>
      <c r="U168">
        <v>9937.26</v>
      </c>
      <c r="V168">
        <v>0</v>
      </c>
      <c r="W168" t="s">
        <v>437</v>
      </c>
      <c r="X168">
        <v>4678</v>
      </c>
      <c r="Y168">
        <v>2137998530</v>
      </c>
    </row>
    <row r="169" spans="1:25" x14ac:dyDescent="0.2">
      <c r="A169">
        <v>2793</v>
      </c>
      <c r="B169" t="s">
        <v>177</v>
      </c>
      <c r="C169">
        <v>408514</v>
      </c>
      <c r="D169">
        <v>1930000</v>
      </c>
      <c r="E169">
        <v>21837000</v>
      </c>
      <c r="F169">
        <v>0.7883</v>
      </c>
      <c r="G169">
        <v>0.2117</v>
      </c>
      <c r="H169">
        <v>1000</v>
      </c>
      <c r="I169">
        <v>1241233</v>
      </c>
      <c r="J169">
        <v>190615173</v>
      </c>
      <c r="K169">
        <v>0.67090000000000005</v>
      </c>
      <c r="L169">
        <v>0.3291</v>
      </c>
      <c r="M169">
        <v>8729</v>
      </c>
      <c r="N169">
        <v>594939</v>
      </c>
      <c r="O169">
        <v>22956885.93</v>
      </c>
      <c r="P169">
        <v>0.31340000000000001</v>
      </c>
      <c r="Q169">
        <v>0.68659999999999999</v>
      </c>
      <c r="R169">
        <v>1051.28</v>
      </c>
      <c r="S169">
        <v>0.64690000000000003</v>
      </c>
      <c r="T169">
        <v>10780.28</v>
      </c>
      <c r="U169">
        <v>10780.28</v>
      </c>
      <c r="V169">
        <v>0</v>
      </c>
      <c r="W169" t="s">
        <v>437</v>
      </c>
      <c r="X169">
        <v>21837</v>
      </c>
      <c r="Y169">
        <v>8920730694</v>
      </c>
    </row>
    <row r="170" spans="1:25" x14ac:dyDescent="0.2">
      <c r="A170">
        <v>1376</v>
      </c>
      <c r="B170" t="s">
        <v>91</v>
      </c>
      <c r="C170">
        <v>968504</v>
      </c>
      <c r="D170">
        <v>1930000</v>
      </c>
      <c r="E170">
        <v>3709000</v>
      </c>
      <c r="F170">
        <v>0.49819999999999998</v>
      </c>
      <c r="G170">
        <v>0.50180000000000002</v>
      </c>
      <c r="H170">
        <v>1000</v>
      </c>
      <c r="I170">
        <v>1241233</v>
      </c>
      <c r="J170">
        <v>32375861</v>
      </c>
      <c r="K170">
        <v>0.21970000000000001</v>
      </c>
      <c r="L170">
        <v>0.78029999999999999</v>
      </c>
      <c r="M170">
        <v>8729</v>
      </c>
      <c r="N170">
        <v>594939</v>
      </c>
      <c r="O170">
        <v>8031143.1200000001</v>
      </c>
      <c r="P170">
        <v>-0.62790000000000001</v>
      </c>
      <c r="Q170">
        <v>1.6278999999999999</v>
      </c>
      <c r="R170">
        <v>2165.31</v>
      </c>
      <c r="S170">
        <v>8.8800000000000004E-2</v>
      </c>
      <c r="T170">
        <v>11894.31</v>
      </c>
      <c r="U170">
        <v>11894.31</v>
      </c>
      <c r="V170">
        <v>0</v>
      </c>
      <c r="W170" t="s">
        <v>437</v>
      </c>
      <c r="X170">
        <v>3709</v>
      </c>
      <c r="Y170">
        <v>3592182325</v>
      </c>
    </row>
    <row r="171" spans="1:25" x14ac:dyDescent="0.2">
      <c r="A171">
        <v>2800</v>
      </c>
      <c r="B171" t="s">
        <v>178</v>
      </c>
      <c r="C171">
        <v>684591</v>
      </c>
      <c r="D171">
        <v>1930000</v>
      </c>
      <c r="E171">
        <v>1884000</v>
      </c>
      <c r="F171">
        <v>0.64529999999999998</v>
      </c>
      <c r="G171">
        <v>0.35470000000000002</v>
      </c>
      <c r="H171">
        <v>1000</v>
      </c>
      <c r="I171">
        <v>1241233</v>
      </c>
      <c r="J171">
        <v>16445436</v>
      </c>
      <c r="K171">
        <v>0.44850000000000001</v>
      </c>
      <c r="L171">
        <v>0.55149999999999999</v>
      </c>
      <c r="M171">
        <v>8729</v>
      </c>
      <c r="N171">
        <v>594939</v>
      </c>
      <c r="O171">
        <v>1606215.33</v>
      </c>
      <c r="P171">
        <v>-0.1507</v>
      </c>
      <c r="Q171">
        <v>1.1507000000000001</v>
      </c>
      <c r="R171">
        <v>852.56</v>
      </c>
      <c r="S171">
        <v>0.41880000000000001</v>
      </c>
      <c r="T171">
        <v>10581.56</v>
      </c>
      <c r="U171">
        <v>10581.56</v>
      </c>
      <c r="V171">
        <v>0</v>
      </c>
      <c r="W171" t="s">
        <v>437</v>
      </c>
      <c r="X171">
        <v>1884</v>
      </c>
      <c r="Y171">
        <v>1289768793</v>
      </c>
    </row>
    <row r="172" spans="1:25" x14ac:dyDescent="0.2">
      <c r="A172">
        <v>2814</v>
      </c>
      <c r="B172" t="s">
        <v>179</v>
      </c>
      <c r="C172">
        <v>543935</v>
      </c>
      <c r="D172">
        <v>1930000</v>
      </c>
      <c r="E172">
        <v>1011000</v>
      </c>
      <c r="F172">
        <v>0.71819999999999995</v>
      </c>
      <c r="G172">
        <v>0.28179999999999999</v>
      </c>
      <c r="H172">
        <v>1000</v>
      </c>
      <c r="I172">
        <v>1241233</v>
      </c>
      <c r="J172">
        <v>8825019</v>
      </c>
      <c r="K172">
        <v>0.56179999999999997</v>
      </c>
      <c r="L172">
        <v>0.43819999999999998</v>
      </c>
      <c r="M172">
        <v>8729</v>
      </c>
      <c r="N172">
        <v>594939</v>
      </c>
      <c r="O172">
        <v>475578.69</v>
      </c>
      <c r="P172">
        <v>8.5699999999999998E-2</v>
      </c>
      <c r="Q172">
        <v>0.9143</v>
      </c>
      <c r="R172">
        <v>470.4</v>
      </c>
      <c r="S172">
        <v>0.55520000000000003</v>
      </c>
      <c r="T172">
        <v>10199.4</v>
      </c>
      <c r="U172">
        <v>10199.4</v>
      </c>
      <c r="V172">
        <v>0</v>
      </c>
      <c r="W172" t="s">
        <v>437</v>
      </c>
      <c r="X172">
        <v>1011</v>
      </c>
      <c r="Y172">
        <v>549918686</v>
      </c>
    </row>
    <row r="173" spans="1:25" x14ac:dyDescent="0.2">
      <c r="A173">
        <v>5960</v>
      </c>
      <c r="B173" t="s">
        <v>370</v>
      </c>
      <c r="C173">
        <v>405643</v>
      </c>
      <c r="D173">
        <v>1930000</v>
      </c>
      <c r="E173">
        <v>480000</v>
      </c>
      <c r="F173">
        <v>0.78979999999999995</v>
      </c>
      <c r="G173">
        <v>0.2102</v>
      </c>
      <c r="H173">
        <v>1000</v>
      </c>
      <c r="I173">
        <v>1241233</v>
      </c>
      <c r="J173">
        <v>4189920</v>
      </c>
      <c r="K173">
        <v>0.67320000000000002</v>
      </c>
      <c r="L173">
        <v>0.32679999999999998</v>
      </c>
      <c r="M173">
        <v>8729</v>
      </c>
      <c r="N173">
        <v>594939</v>
      </c>
      <c r="O173">
        <v>262044.41</v>
      </c>
      <c r="P173">
        <v>0.31819999999999998</v>
      </c>
      <c r="Q173">
        <v>0.68179999999999996</v>
      </c>
      <c r="R173">
        <v>545.92999999999995</v>
      </c>
      <c r="S173">
        <v>0.66569999999999996</v>
      </c>
      <c r="T173">
        <v>10274.93</v>
      </c>
      <c r="U173">
        <v>10274.93</v>
      </c>
      <c r="V173">
        <v>0</v>
      </c>
      <c r="W173" t="s">
        <v>437</v>
      </c>
      <c r="X173">
        <v>480</v>
      </c>
      <c r="Y173">
        <v>194708486</v>
      </c>
    </row>
    <row r="174" spans="1:25" x14ac:dyDescent="0.2">
      <c r="A174">
        <v>2828</v>
      </c>
      <c r="B174" t="s">
        <v>180</v>
      </c>
      <c r="C174">
        <v>537040</v>
      </c>
      <c r="D174">
        <v>1930000</v>
      </c>
      <c r="E174">
        <v>1322000</v>
      </c>
      <c r="F174">
        <v>0.72170000000000001</v>
      </c>
      <c r="G174">
        <v>0.27829999999999999</v>
      </c>
      <c r="H174">
        <v>1000</v>
      </c>
      <c r="I174">
        <v>1241233</v>
      </c>
      <c r="J174">
        <v>11539738</v>
      </c>
      <c r="K174">
        <v>0.56730000000000003</v>
      </c>
      <c r="L174">
        <v>0.43269999999999997</v>
      </c>
      <c r="M174">
        <v>8729</v>
      </c>
      <c r="N174">
        <v>594939</v>
      </c>
      <c r="O174">
        <v>1391401.49</v>
      </c>
      <c r="P174">
        <v>9.7299999999999998E-2</v>
      </c>
      <c r="Q174">
        <v>0.90269999999999995</v>
      </c>
      <c r="R174">
        <v>1052.5</v>
      </c>
      <c r="S174">
        <v>0.53580000000000005</v>
      </c>
      <c r="T174">
        <v>10781.5</v>
      </c>
      <c r="U174">
        <v>10781.5</v>
      </c>
      <c r="V174">
        <v>0</v>
      </c>
      <c r="W174" t="s">
        <v>437</v>
      </c>
      <c r="X174">
        <v>1322</v>
      </c>
      <c r="Y174">
        <v>709966516</v>
      </c>
    </row>
    <row r="175" spans="1:25" x14ac:dyDescent="0.2">
      <c r="A175">
        <v>2835</v>
      </c>
      <c r="B175" t="s">
        <v>181</v>
      </c>
      <c r="C175">
        <v>382770</v>
      </c>
      <c r="D175">
        <v>1930000</v>
      </c>
      <c r="E175">
        <v>4873000</v>
      </c>
      <c r="F175">
        <v>0.80169999999999997</v>
      </c>
      <c r="G175">
        <v>0.1983</v>
      </c>
      <c r="H175">
        <v>1000</v>
      </c>
      <c r="I175">
        <v>1241233</v>
      </c>
      <c r="J175">
        <v>42536417</v>
      </c>
      <c r="K175">
        <v>0.69159999999999999</v>
      </c>
      <c r="L175">
        <v>0.30840000000000001</v>
      </c>
      <c r="M175">
        <v>8729</v>
      </c>
      <c r="N175">
        <v>594939</v>
      </c>
      <c r="O175">
        <v>1547074.03</v>
      </c>
      <c r="P175">
        <v>0.35659999999999997</v>
      </c>
      <c r="Q175">
        <v>0.64339999999999997</v>
      </c>
      <c r="R175">
        <v>317.48</v>
      </c>
      <c r="S175">
        <v>0.69199999999999995</v>
      </c>
      <c r="T175">
        <v>10046.48</v>
      </c>
      <c r="U175">
        <v>10046.48</v>
      </c>
      <c r="V175">
        <v>0</v>
      </c>
      <c r="W175" t="s">
        <v>437</v>
      </c>
      <c r="X175">
        <v>4873</v>
      </c>
      <c r="Y175">
        <v>1865239753</v>
      </c>
    </row>
    <row r="176" spans="1:25" x14ac:dyDescent="0.2">
      <c r="A176">
        <v>2842</v>
      </c>
      <c r="B176" t="s">
        <v>182</v>
      </c>
      <c r="C176">
        <v>1415512</v>
      </c>
      <c r="D176">
        <v>1930000</v>
      </c>
      <c r="E176">
        <v>508000</v>
      </c>
      <c r="F176">
        <v>0.2666</v>
      </c>
      <c r="G176">
        <v>0.73340000000000005</v>
      </c>
      <c r="H176">
        <v>1000</v>
      </c>
      <c r="I176">
        <v>1241233</v>
      </c>
      <c r="J176">
        <v>4434332</v>
      </c>
      <c r="K176">
        <v>-0.1404</v>
      </c>
      <c r="L176">
        <v>1.1404000000000001</v>
      </c>
      <c r="M176">
        <v>8729</v>
      </c>
      <c r="N176">
        <v>594939</v>
      </c>
      <c r="O176">
        <v>1023356.05</v>
      </c>
      <c r="P176">
        <v>-1.3793</v>
      </c>
      <c r="Q176">
        <v>2.3793000000000002</v>
      </c>
      <c r="R176">
        <v>2014.48</v>
      </c>
      <c r="S176">
        <v>2.2700000000000001E-2</v>
      </c>
      <c r="T176">
        <v>11743.48</v>
      </c>
      <c r="U176">
        <v>11743.48</v>
      </c>
      <c r="V176">
        <v>0</v>
      </c>
      <c r="W176" t="s">
        <v>437</v>
      </c>
      <c r="X176">
        <v>508</v>
      </c>
      <c r="Y176">
        <v>719080175</v>
      </c>
    </row>
    <row r="177" spans="1:25" x14ac:dyDescent="0.2">
      <c r="A177">
        <v>1848</v>
      </c>
      <c r="B177" t="s">
        <v>116</v>
      </c>
      <c r="C177">
        <v>1565578</v>
      </c>
      <c r="D177">
        <v>2895000</v>
      </c>
      <c r="E177">
        <v>557000</v>
      </c>
      <c r="F177">
        <v>0.4592</v>
      </c>
      <c r="G177">
        <v>0.54079999999999995</v>
      </c>
      <c r="H177">
        <v>1000</v>
      </c>
      <c r="I177">
        <v>1861849</v>
      </c>
      <c r="J177">
        <v>4862053</v>
      </c>
      <c r="K177">
        <v>0.15909999999999999</v>
      </c>
      <c r="L177">
        <v>0.84089999999999998</v>
      </c>
      <c r="M177">
        <v>8729</v>
      </c>
      <c r="N177">
        <v>892408</v>
      </c>
      <c r="O177">
        <v>1692747.55</v>
      </c>
      <c r="P177">
        <v>-0.75429999999999997</v>
      </c>
      <c r="Q177">
        <v>1.7543</v>
      </c>
      <c r="R177">
        <v>3039.04</v>
      </c>
      <c r="S177">
        <v>3.5999999999999997E-2</v>
      </c>
      <c r="T177">
        <v>12768.04</v>
      </c>
      <c r="U177">
        <v>12768.04</v>
      </c>
      <c r="V177">
        <v>0</v>
      </c>
      <c r="W177" t="s">
        <v>438</v>
      </c>
      <c r="X177">
        <v>557</v>
      </c>
      <c r="Y177">
        <v>872027200</v>
      </c>
    </row>
    <row r="178" spans="1:25" x14ac:dyDescent="0.2">
      <c r="A178">
        <v>2849</v>
      </c>
      <c r="B178" t="s">
        <v>183</v>
      </c>
      <c r="C178">
        <v>655066</v>
      </c>
      <c r="D178">
        <v>1930000</v>
      </c>
      <c r="E178">
        <v>6659000</v>
      </c>
      <c r="F178">
        <v>0.66059999999999997</v>
      </c>
      <c r="G178">
        <v>0.33939999999999998</v>
      </c>
      <c r="H178">
        <v>1000</v>
      </c>
      <c r="I178">
        <v>1241233</v>
      </c>
      <c r="J178">
        <v>58126411</v>
      </c>
      <c r="K178">
        <v>0.47220000000000001</v>
      </c>
      <c r="L178">
        <v>0.52780000000000005</v>
      </c>
      <c r="M178">
        <v>8729</v>
      </c>
      <c r="N178">
        <v>594939</v>
      </c>
      <c r="O178">
        <v>14728570.119999999</v>
      </c>
      <c r="P178">
        <v>-0.1011</v>
      </c>
      <c r="Q178">
        <v>1.1011</v>
      </c>
      <c r="R178">
        <v>2211.83</v>
      </c>
      <c r="S178">
        <v>0.38179999999999997</v>
      </c>
      <c r="T178">
        <v>11940.83</v>
      </c>
      <c r="U178">
        <v>11940.83</v>
      </c>
      <c r="V178">
        <v>0</v>
      </c>
      <c r="W178" t="s">
        <v>437</v>
      </c>
      <c r="X178">
        <v>6659</v>
      </c>
      <c r="Y178">
        <v>4362086302</v>
      </c>
    </row>
    <row r="179" spans="1:25" x14ac:dyDescent="0.2">
      <c r="A179">
        <v>2856</v>
      </c>
      <c r="B179" t="s">
        <v>475</v>
      </c>
      <c r="C179">
        <v>353589</v>
      </c>
      <c r="D179">
        <v>1930000</v>
      </c>
      <c r="E179">
        <v>759000</v>
      </c>
      <c r="F179">
        <v>0.81679999999999997</v>
      </c>
      <c r="G179">
        <v>0.1832</v>
      </c>
      <c r="H179">
        <v>1000</v>
      </c>
      <c r="I179">
        <v>1241233</v>
      </c>
      <c r="J179">
        <v>6625311</v>
      </c>
      <c r="K179">
        <v>0.71509999999999996</v>
      </c>
      <c r="L179">
        <v>0.28489999999999999</v>
      </c>
      <c r="M179">
        <v>8729</v>
      </c>
      <c r="N179">
        <v>594939</v>
      </c>
      <c r="O179">
        <v>2433673.9700000002</v>
      </c>
      <c r="P179">
        <v>0.40570000000000001</v>
      </c>
      <c r="Q179">
        <v>0.59430000000000005</v>
      </c>
      <c r="R179">
        <v>3206.42</v>
      </c>
      <c r="S179">
        <v>0.64629999999999999</v>
      </c>
      <c r="T179">
        <v>12935.42</v>
      </c>
      <c r="U179">
        <v>12935.42</v>
      </c>
      <c r="V179">
        <v>0</v>
      </c>
      <c r="W179" t="s">
        <v>437</v>
      </c>
      <c r="X179">
        <v>759</v>
      </c>
      <c r="Y179">
        <v>268374135</v>
      </c>
    </row>
    <row r="180" spans="1:25" x14ac:dyDescent="0.2">
      <c r="A180">
        <v>2863</v>
      </c>
      <c r="B180" t="s">
        <v>184</v>
      </c>
      <c r="C180">
        <v>432064</v>
      </c>
      <c r="D180">
        <v>1930000</v>
      </c>
      <c r="E180">
        <v>242000</v>
      </c>
      <c r="F180">
        <v>0.77610000000000001</v>
      </c>
      <c r="G180">
        <v>0.22389999999999999</v>
      </c>
      <c r="H180">
        <v>1000</v>
      </c>
      <c r="I180">
        <v>1241233</v>
      </c>
      <c r="J180">
        <v>2112418</v>
      </c>
      <c r="K180">
        <v>0.65190000000000003</v>
      </c>
      <c r="L180">
        <v>0.34810000000000002</v>
      </c>
      <c r="M180">
        <v>8729</v>
      </c>
      <c r="N180">
        <v>594939</v>
      </c>
      <c r="O180">
        <v>396006.6</v>
      </c>
      <c r="P180">
        <v>0.27379999999999999</v>
      </c>
      <c r="Q180">
        <v>0.72619999999999996</v>
      </c>
      <c r="R180">
        <v>1636.39</v>
      </c>
      <c r="S180">
        <v>0.60840000000000005</v>
      </c>
      <c r="T180">
        <v>11365.39</v>
      </c>
      <c r="U180">
        <v>11365.39</v>
      </c>
      <c r="V180">
        <v>0</v>
      </c>
      <c r="W180" t="s">
        <v>437</v>
      </c>
      <c r="X180">
        <v>242</v>
      </c>
      <c r="Y180">
        <v>104559523</v>
      </c>
    </row>
    <row r="181" spans="1:25" x14ac:dyDescent="0.2">
      <c r="A181">
        <v>3862</v>
      </c>
      <c r="B181" t="s">
        <v>245</v>
      </c>
      <c r="C181">
        <v>2806366</v>
      </c>
      <c r="D181">
        <v>2895000</v>
      </c>
      <c r="E181">
        <v>368000</v>
      </c>
      <c r="F181">
        <v>3.0599999999999999E-2</v>
      </c>
      <c r="G181">
        <v>0.96940000000000004</v>
      </c>
      <c r="H181">
        <v>1000</v>
      </c>
      <c r="I181">
        <v>1861849</v>
      </c>
      <c r="J181">
        <v>3212272</v>
      </c>
      <c r="K181">
        <v>-0.50729999999999997</v>
      </c>
      <c r="L181">
        <v>1.5073000000000001</v>
      </c>
      <c r="M181">
        <v>8729</v>
      </c>
      <c r="N181">
        <v>892408</v>
      </c>
      <c r="O181">
        <v>498470.05</v>
      </c>
      <c r="P181">
        <v>-2.1446999999999998</v>
      </c>
      <c r="Q181">
        <v>3.1446999999999998</v>
      </c>
      <c r="R181">
        <v>1354.54</v>
      </c>
      <c r="S181">
        <v>2.8E-3</v>
      </c>
      <c r="T181">
        <v>11083.54</v>
      </c>
      <c r="U181">
        <v>11083.54</v>
      </c>
      <c r="V181">
        <v>0</v>
      </c>
      <c r="W181" t="s">
        <v>438</v>
      </c>
      <c r="X181">
        <v>368</v>
      </c>
      <c r="Y181">
        <v>1032742822</v>
      </c>
    </row>
    <row r="182" spans="1:25" x14ac:dyDescent="0.2">
      <c r="A182">
        <v>2885</v>
      </c>
      <c r="B182" t="s">
        <v>186</v>
      </c>
      <c r="C182">
        <v>1262478</v>
      </c>
      <c r="D182">
        <v>2895000</v>
      </c>
      <c r="E182">
        <v>1901000</v>
      </c>
      <c r="F182">
        <v>0.56389999999999996</v>
      </c>
      <c r="G182">
        <v>0.43609999999999999</v>
      </c>
      <c r="H182">
        <v>1000</v>
      </c>
      <c r="I182">
        <v>1861849</v>
      </c>
      <c r="J182">
        <v>16593829</v>
      </c>
      <c r="K182">
        <v>0.32190000000000002</v>
      </c>
      <c r="L182">
        <v>0.67810000000000004</v>
      </c>
      <c r="M182">
        <v>8729</v>
      </c>
      <c r="N182">
        <v>892408</v>
      </c>
      <c r="O182">
        <v>4786263.68</v>
      </c>
      <c r="P182">
        <v>-0.41470000000000001</v>
      </c>
      <c r="Q182">
        <v>1.4147000000000001</v>
      </c>
      <c r="R182">
        <v>2517.7600000000002</v>
      </c>
      <c r="S182">
        <v>0.19020000000000001</v>
      </c>
      <c r="T182">
        <v>12246.76</v>
      </c>
      <c r="U182">
        <v>12246.76</v>
      </c>
      <c r="V182">
        <v>0</v>
      </c>
      <c r="W182" t="s">
        <v>438</v>
      </c>
      <c r="X182">
        <v>1901</v>
      </c>
      <c r="Y182">
        <v>2399969913</v>
      </c>
    </row>
    <row r="183" spans="1:25" x14ac:dyDescent="0.2">
      <c r="A183">
        <v>2884</v>
      </c>
      <c r="B183" t="s">
        <v>185</v>
      </c>
      <c r="C183">
        <v>2767762</v>
      </c>
      <c r="D183">
        <v>5790000</v>
      </c>
      <c r="E183">
        <v>1371000</v>
      </c>
      <c r="F183">
        <v>0.52200000000000002</v>
      </c>
      <c r="G183">
        <v>0.47799999999999998</v>
      </c>
      <c r="H183">
        <v>1000</v>
      </c>
      <c r="I183">
        <v>3723699</v>
      </c>
      <c r="J183">
        <v>11967459</v>
      </c>
      <c r="K183">
        <v>0.25669999999999998</v>
      </c>
      <c r="L183">
        <v>0.74329999999999996</v>
      </c>
      <c r="M183">
        <v>8729</v>
      </c>
      <c r="N183">
        <v>1784817</v>
      </c>
      <c r="O183">
        <v>6153267.5700000003</v>
      </c>
      <c r="P183">
        <v>-0.55069999999999997</v>
      </c>
      <c r="Q183">
        <v>1.5507</v>
      </c>
      <c r="R183">
        <v>4488.16</v>
      </c>
      <c r="S183">
        <v>3.6700000000000003E-2</v>
      </c>
      <c r="T183">
        <v>14217.16</v>
      </c>
      <c r="U183">
        <v>14217.16</v>
      </c>
      <c r="V183">
        <v>0</v>
      </c>
      <c r="W183" t="s">
        <v>439</v>
      </c>
      <c r="X183">
        <v>1371</v>
      </c>
      <c r="Y183">
        <v>3794602001</v>
      </c>
    </row>
    <row r="184" spans="1:25" x14ac:dyDescent="0.2">
      <c r="A184">
        <v>2891</v>
      </c>
      <c r="B184" t="s">
        <v>187</v>
      </c>
      <c r="C184">
        <v>1284507</v>
      </c>
      <c r="D184">
        <v>1930000</v>
      </c>
      <c r="E184">
        <v>308000</v>
      </c>
      <c r="F184">
        <v>0.33450000000000002</v>
      </c>
      <c r="G184">
        <v>0.66549999999999998</v>
      </c>
      <c r="H184">
        <v>1000</v>
      </c>
      <c r="I184">
        <v>1241233</v>
      </c>
      <c r="J184">
        <v>2688532</v>
      </c>
      <c r="K184">
        <v>-3.49E-2</v>
      </c>
      <c r="L184">
        <v>1.0348999999999999</v>
      </c>
      <c r="M184">
        <v>8729</v>
      </c>
      <c r="N184">
        <v>594939</v>
      </c>
      <c r="O184">
        <v>893473.04</v>
      </c>
      <c r="P184">
        <v>-1.1591</v>
      </c>
      <c r="Q184">
        <v>2.1591</v>
      </c>
      <c r="R184">
        <v>2900.89</v>
      </c>
      <c r="S184">
        <v>2.6499999999999999E-2</v>
      </c>
      <c r="T184">
        <v>12629.89</v>
      </c>
      <c r="U184">
        <v>12629.89</v>
      </c>
      <c r="V184">
        <v>0</v>
      </c>
      <c r="W184" t="s">
        <v>437</v>
      </c>
      <c r="X184">
        <v>308</v>
      </c>
      <c r="Y184">
        <v>395628299</v>
      </c>
    </row>
    <row r="185" spans="1:25" x14ac:dyDescent="0.2">
      <c r="A185">
        <v>2898</v>
      </c>
      <c r="B185" t="s">
        <v>188</v>
      </c>
      <c r="C185">
        <v>608445</v>
      </c>
      <c r="D185">
        <v>1930000</v>
      </c>
      <c r="E185">
        <v>1582000</v>
      </c>
      <c r="F185">
        <v>0.68469999999999998</v>
      </c>
      <c r="G185">
        <v>0.31530000000000002</v>
      </c>
      <c r="H185">
        <v>1000</v>
      </c>
      <c r="I185">
        <v>1241233</v>
      </c>
      <c r="J185">
        <v>13809278</v>
      </c>
      <c r="K185">
        <v>0.50980000000000003</v>
      </c>
      <c r="L185">
        <v>0.49020000000000002</v>
      </c>
      <c r="M185">
        <v>8729</v>
      </c>
      <c r="N185">
        <v>594939</v>
      </c>
      <c r="O185">
        <v>1674991.51</v>
      </c>
      <c r="P185">
        <v>-2.2700000000000001E-2</v>
      </c>
      <c r="Q185">
        <v>1.0226999999999999</v>
      </c>
      <c r="R185">
        <v>1058.78</v>
      </c>
      <c r="S185">
        <v>0.4738</v>
      </c>
      <c r="T185">
        <v>10787.78</v>
      </c>
      <c r="U185">
        <v>10787.78</v>
      </c>
      <c r="V185">
        <v>0</v>
      </c>
      <c r="W185" t="s">
        <v>437</v>
      </c>
      <c r="X185">
        <v>1582</v>
      </c>
      <c r="Y185">
        <v>962560465</v>
      </c>
    </row>
    <row r="186" spans="1:25" x14ac:dyDescent="0.2">
      <c r="A186">
        <v>3647</v>
      </c>
      <c r="B186" t="s">
        <v>232</v>
      </c>
      <c r="C186">
        <v>8258078</v>
      </c>
      <c r="D186">
        <v>5790000</v>
      </c>
      <c r="E186">
        <v>708000</v>
      </c>
      <c r="F186">
        <v>-0.42630000000000001</v>
      </c>
      <c r="G186">
        <v>1.4262999999999999</v>
      </c>
      <c r="H186">
        <v>1000</v>
      </c>
      <c r="I186">
        <v>3723699</v>
      </c>
      <c r="J186">
        <v>6180132</v>
      </c>
      <c r="K186">
        <v>-1.2177</v>
      </c>
      <c r="L186">
        <v>2.2176999999999998</v>
      </c>
      <c r="M186">
        <v>8729</v>
      </c>
      <c r="N186">
        <v>1784817</v>
      </c>
      <c r="O186">
        <v>4850325.3499999996</v>
      </c>
      <c r="P186">
        <v>-3.6267999999999998</v>
      </c>
      <c r="Q186">
        <v>4.6268000000000002</v>
      </c>
      <c r="R186">
        <v>6850.74</v>
      </c>
      <c r="S186">
        <v>0</v>
      </c>
      <c r="T186">
        <v>16579.740000000002</v>
      </c>
      <c r="U186">
        <v>16579.740000000002</v>
      </c>
      <c r="V186" s="97">
        <v>3.6379789999999996E-12</v>
      </c>
      <c r="W186" t="s">
        <v>439</v>
      </c>
      <c r="X186">
        <v>708</v>
      </c>
      <c r="Y186">
        <v>5846719476</v>
      </c>
    </row>
    <row r="187" spans="1:25" x14ac:dyDescent="0.2">
      <c r="A187">
        <v>2912</v>
      </c>
      <c r="B187" t="s">
        <v>189</v>
      </c>
      <c r="C187">
        <v>425045</v>
      </c>
      <c r="D187">
        <v>1930000</v>
      </c>
      <c r="E187">
        <v>965000</v>
      </c>
      <c r="F187">
        <v>0.77980000000000005</v>
      </c>
      <c r="G187">
        <v>0.22020000000000001</v>
      </c>
      <c r="H187">
        <v>1000</v>
      </c>
      <c r="I187">
        <v>1241233</v>
      </c>
      <c r="J187">
        <v>8423485</v>
      </c>
      <c r="K187">
        <v>0.65759999999999996</v>
      </c>
      <c r="L187">
        <v>0.34239999999999998</v>
      </c>
      <c r="M187">
        <v>8729</v>
      </c>
      <c r="N187">
        <v>594939</v>
      </c>
      <c r="O187">
        <v>862462.04</v>
      </c>
      <c r="P187">
        <v>0.28560000000000002</v>
      </c>
      <c r="Q187">
        <v>0.71440000000000003</v>
      </c>
      <c r="R187">
        <v>893.74</v>
      </c>
      <c r="S187">
        <v>0.63780000000000003</v>
      </c>
      <c r="T187">
        <v>10622.74</v>
      </c>
      <c r="U187">
        <v>10622.74</v>
      </c>
      <c r="V187">
        <v>0</v>
      </c>
      <c r="W187" t="s">
        <v>437</v>
      </c>
      <c r="X187">
        <v>965</v>
      </c>
      <c r="Y187">
        <v>410168152</v>
      </c>
    </row>
    <row r="188" spans="1:25" x14ac:dyDescent="0.2">
      <c r="A188">
        <v>2940</v>
      </c>
      <c r="B188" t="s">
        <v>190</v>
      </c>
      <c r="C188">
        <v>640041</v>
      </c>
      <c r="D188">
        <v>1930000</v>
      </c>
      <c r="E188">
        <v>222000</v>
      </c>
      <c r="F188">
        <v>0.66839999999999999</v>
      </c>
      <c r="G188">
        <v>0.33160000000000001</v>
      </c>
      <c r="H188">
        <v>1000</v>
      </c>
      <c r="I188">
        <v>1241233</v>
      </c>
      <c r="J188">
        <v>1937838</v>
      </c>
      <c r="K188">
        <v>0.4844</v>
      </c>
      <c r="L188">
        <v>0.51559999999999995</v>
      </c>
      <c r="M188">
        <v>8729</v>
      </c>
      <c r="N188">
        <v>594939</v>
      </c>
      <c r="O188">
        <v>725089.17</v>
      </c>
      <c r="P188">
        <v>-7.5800000000000006E-2</v>
      </c>
      <c r="Q188">
        <v>1.0758000000000001</v>
      </c>
      <c r="R188">
        <v>3266.17</v>
      </c>
      <c r="S188">
        <v>0.35770000000000002</v>
      </c>
      <c r="T188">
        <v>12995.17</v>
      </c>
      <c r="U188">
        <v>12995.17</v>
      </c>
      <c r="V188">
        <v>0</v>
      </c>
      <c r="W188" t="s">
        <v>437</v>
      </c>
      <c r="X188">
        <v>222</v>
      </c>
      <c r="Y188">
        <v>142089171</v>
      </c>
    </row>
    <row r="189" spans="1:25" x14ac:dyDescent="0.2">
      <c r="A189">
        <v>2961</v>
      </c>
      <c r="B189" t="s">
        <v>191</v>
      </c>
      <c r="C189">
        <v>444069</v>
      </c>
      <c r="D189">
        <v>1930000</v>
      </c>
      <c r="E189">
        <v>417000</v>
      </c>
      <c r="F189">
        <v>0.76990000000000003</v>
      </c>
      <c r="G189">
        <v>0.2301</v>
      </c>
      <c r="H189">
        <v>1000</v>
      </c>
      <c r="I189">
        <v>1241233</v>
      </c>
      <c r="J189">
        <v>3639993</v>
      </c>
      <c r="K189">
        <v>0.64219999999999999</v>
      </c>
      <c r="L189">
        <v>0.35780000000000001</v>
      </c>
      <c r="M189">
        <v>8729</v>
      </c>
      <c r="N189">
        <v>594939</v>
      </c>
      <c r="O189">
        <v>514898.06</v>
      </c>
      <c r="P189">
        <v>0.25359999999999999</v>
      </c>
      <c r="Q189">
        <v>0.74639999999999995</v>
      </c>
      <c r="R189">
        <v>1234.77</v>
      </c>
      <c r="S189">
        <v>0.61009999999999998</v>
      </c>
      <c r="T189">
        <v>10963.77</v>
      </c>
      <c r="U189">
        <v>10963.77</v>
      </c>
      <c r="V189">
        <v>0</v>
      </c>
      <c r="W189" t="s">
        <v>437</v>
      </c>
      <c r="X189">
        <v>417</v>
      </c>
      <c r="Y189">
        <v>185176743</v>
      </c>
    </row>
    <row r="190" spans="1:25" x14ac:dyDescent="0.2">
      <c r="A190">
        <v>3087</v>
      </c>
      <c r="B190" t="s">
        <v>192</v>
      </c>
      <c r="C190">
        <v>4660355</v>
      </c>
      <c r="D190">
        <v>2895000</v>
      </c>
      <c r="E190">
        <v>103000</v>
      </c>
      <c r="F190">
        <v>-0.60980000000000001</v>
      </c>
      <c r="G190">
        <v>1.6097999999999999</v>
      </c>
      <c r="H190">
        <v>1000</v>
      </c>
      <c r="I190">
        <v>1861849</v>
      </c>
      <c r="J190">
        <v>899087</v>
      </c>
      <c r="K190">
        <v>-1.5031000000000001</v>
      </c>
      <c r="L190">
        <v>2.5030999999999999</v>
      </c>
      <c r="M190">
        <v>8729</v>
      </c>
      <c r="N190">
        <v>892408</v>
      </c>
      <c r="O190">
        <v>1006724.68</v>
      </c>
      <c r="P190">
        <v>-4.2222</v>
      </c>
      <c r="Q190">
        <v>5.2222</v>
      </c>
      <c r="R190">
        <v>9774.0300000000007</v>
      </c>
      <c r="S190">
        <v>0</v>
      </c>
      <c r="T190">
        <v>19503.03</v>
      </c>
      <c r="U190">
        <v>19503.03</v>
      </c>
      <c r="V190">
        <v>0</v>
      </c>
      <c r="W190" t="s">
        <v>438</v>
      </c>
      <c r="X190">
        <v>103</v>
      </c>
      <c r="Y190">
        <v>480016601</v>
      </c>
    </row>
    <row r="191" spans="1:25" x14ac:dyDescent="0.2">
      <c r="A191">
        <v>3094</v>
      </c>
      <c r="B191" t="s">
        <v>193</v>
      </c>
      <c r="C191">
        <v>8736543</v>
      </c>
      <c r="D191">
        <v>2895000</v>
      </c>
      <c r="E191">
        <v>88000</v>
      </c>
      <c r="F191">
        <v>-2.0177999999999998</v>
      </c>
      <c r="G191">
        <v>3.0177999999999998</v>
      </c>
      <c r="H191">
        <v>1000</v>
      </c>
      <c r="I191">
        <v>1861849</v>
      </c>
      <c r="J191">
        <v>768152</v>
      </c>
      <c r="K191">
        <v>-3.6924000000000001</v>
      </c>
      <c r="L191">
        <v>4.6924000000000001</v>
      </c>
      <c r="M191">
        <v>8729</v>
      </c>
      <c r="N191">
        <v>892408</v>
      </c>
      <c r="O191">
        <v>723975.79</v>
      </c>
      <c r="P191">
        <v>-8.7898999999999994</v>
      </c>
      <c r="Q191">
        <v>9.7898999999999994</v>
      </c>
      <c r="R191">
        <v>8227</v>
      </c>
      <c r="S191">
        <v>0</v>
      </c>
      <c r="T191">
        <v>17956</v>
      </c>
      <c r="U191">
        <v>17956</v>
      </c>
      <c r="V191">
        <v>0</v>
      </c>
      <c r="W191" t="s">
        <v>438</v>
      </c>
      <c r="X191">
        <v>88</v>
      </c>
      <c r="Y191">
        <v>768815782</v>
      </c>
    </row>
    <row r="192" spans="1:25" x14ac:dyDescent="0.2">
      <c r="A192">
        <v>3129</v>
      </c>
      <c r="B192" t="s">
        <v>195</v>
      </c>
      <c r="C192">
        <v>387878</v>
      </c>
      <c r="D192">
        <v>1930000</v>
      </c>
      <c r="E192">
        <v>1295000</v>
      </c>
      <c r="F192">
        <v>0.79900000000000004</v>
      </c>
      <c r="G192">
        <v>0.20100000000000001</v>
      </c>
      <c r="H192">
        <v>1000</v>
      </c>
      <c r="I192">
        <v>1241233</v>
      </c>
      <c r="J192">
        <v>11304055</v>
      </c>
      <c r="K192">
        <v>0.6875</v>
      </c>
      <c r="L192">
        <v>0.3125</v>
      </c>
      <c r="M192">
        <v>8729</v>
      </c>
      <c r="N192">
        <v>594939</v>
      </c>
      <c r="O192">
        <v>1184150.56</v>
      </c>
      <c r="P192">
        <v>0.34799999999999998</v>
      </c>
      <c r="Q192">
        <v>0.65200000000000002</v>
      </c>
      <c r="R192">
        <v>914.4</v>
      </c>
      <c r="S192">
        <v>0.66879999999999995</v>
      </c>
      <c r="T192">
        <v>10643.4</v>
      </c>
      <c r="U192">
        <v>10643.4</v>
      </c>
      <c r="V192">
        <v>0</v>
      </c>
      <c r="W192" t="s">
        <v>437</v>
      </c>
      <c r="X192">
        <v>1295</v>
      </c>
      <c r="Y192">
        <v>502302016</v>
      </c>
    </row>
    <row r="193" spans="1:25" x14ac:dyDescent="0.2">
      <c r="A193">
        <v>3150</v>
      </c>
      <c r="B193" t="s">
        <v>196</v>
      </c>
      <c r="C193">
        <v>769388</v>
      </c>
      <c r="D193">
        <v>1930000</v>
      </c>
      <c r="E193">
        <v>1538000</v>
      </c>
      <c r="F193">
        <v>0.60140000000000005</v>
      </c>
      <c r="G193">
        <v>0.39860000000000001</v>
      </c>
      <c r="H193">
        <v>1000</v>
      </c>
      <c r="I193">
        <v>1241233</v>
      </c>
      <c r="J193">
        <v>13425202</v>
      </c>
      <c r="K193">
        <v>0.38009999999999999</v>
      </c>
      <c r="L193">
        <v>0.61990000000000001</v>
      </c>
      <c r="M193">
        <v>8729</v>
      </c>
      <c r="N193">
        <v>594939</v>
      </c>
      <c r="O193">
        <v>3179812.27</v>
      </c>
      <c r="P193">
        <v>-0.29320000000000002</v>
      </c>
      <c r="Q193">
        <v>1.2931999999999999</v>
      </c>
      <c r="R193">
        <v>2067.5</v>
      </c>
      <c r="S193">
        <v>0.28089999999999998</v>
      </c>
      <c r="T193">
        <v>11796.5</v>
      </c>
      <c r="U193">
        <v>11796.5</v>
      </c>
      <c r="V193">
        <v>0</v>
      </c>
      <c r="W193" t="s">
        <v>437</v>
      </c>
      <c r="X193">
        <v>1538</v>
      </c>
      <c r="Y193">
        <v>1183319479</v>
      </c>
    </row>
    <row r="194" spans="1:25" x14ac:dyDescent="0.2">
      <c r="A194">
        <v>3171</v>
      </c>
      <c r="B194" t="s">
        <v>197</v>
      </c>
      <c r="C194">
        <v>491354</v>
      </c>
      <c r="D194">
        <v>1930000</v>
      </c>
      <c r="E194">
        <v>1092000</v>
      </c>
      <c r="F194">
        <v>0.74539999999999995</v>
      </c>
      <c r="G194">
        <v>0.25459999999999999</v>
      </c>
      <c r="H194">
        <v>1000</v>
      </c>
      <c r="I194">
        <v>1241233</v>
      </c>
      <c r="J194">
        <v>9532068</v>
      </c>
      <c r="K194">
        <v>0.60409999999999997</v>
      </c>
      <c r="L194">
        <v>0.39589999999999997</v>
      </c>
      <c r="M194">
        <v>8729</v>
      </c>
      <c r="N194">
        <v>594939</v>
      </c>
      <c r="O194">
        <v>1234481.94</v>
      </c>
      <c r="P194">
        <v>0.1741</v>
      </c>
      <c r="Q194">
        <v>0.82589999999999997</v>
      </c>
      <c r="R194">
        <v>1130.48</v>
      </c>
      <c r="S194">
        <v>0.57240000000000002</v>
      </c>
      <c r="T194">
        <v>10859.48</v>
      </c>
      <c r="U194">
        <v>10859.48</v>
      </c>
      <c r="V194">
        <v>0</v>
      </c>
      <c r="W194" t="s">
        <v>437</v>
      </c>
      <c r="X194">
        <v>1092</v>
      </c>
      <c r="Y194">
        <v>536558859</v>
      </c>
    </row>
    <row r="195" spans="1:25" x14ac:dyDescent="0.2">
      <c r="A195">
        <v>3206</v>
      </c>
      <c r="B195" t="s">
        <v>198</v>
      </c>
      <c r="C195">
        <v>348607</v>
      </c>
      <c r="D195">
        <v>1930000</v>
      </c>
      <c r="E195">
        <v>556000</v>
      </c>
      <c r="F195">
        <v>0.81940000000000002</v>
      </c>
      <c r="G195">
        <v>0.18060000000000001</v>
      </c>
      <c r="H195">
        <v>1000</v>
      </c>
      <c r="I195">
        <v>1241233</v>
      </c>
      <c r="J195">
        <v>4628394.67</v>
      </c>
      <c r="K195">
        <v>0.71909999999999996</v>
      </c>
      <c r="L195">
        <v>0.28089999999999998</v>
      </c>
      <c r="M195">
        <v>8324.4500000000007</v>
      </c>
      <c r="N195">
        <v>594939</v>
      </c>
      <c r="O195">
        <v>0</v>
      </c>
      <c r="P195">
        <v>0.41399999999999998</v>
      </c>
      <c r="Q195">
        <v>0.58599999999999997</v>
      </c>
      <c r="R195">
        <v>0</v>
      </c>
      <c r="S195">
        <v>0.72989999999999999</v>
      </c>
      <c r="T195">
        <v>9324.4500000000007</v>
      </c>
      <c r="U195">
        <v>9324.4500000000007</v>
      </c>
      <c r="V195">
        <v>0</v>
      </c>
      <c r="W195" t="s">
        <v>437</v>
      </c>
      <c r="X195">
        <v>556</v>
      </c>
      <c r="Y195">
        <v>193825753</v>
      </c>
    </row>
    <row r="196" spans="1:25" x14ac:dyDescent="0.2">
      <c r="A196">
        <v>3213</v>
      </c>
      <c r="B196" t="s">
        <v>199</v>
      </c>
      <c r="C196">
        <v>610060</v>
      </c>
      <c r="D196">
        <v>1930000</v>
      </c>
      <c r="E196">
        <v>505000</v>
      </c>
      <c r="F196">
        <v>0.68389999999999995</v>
      </c>
      <c r="G196">
        <v>0.31609999999999999</v>
      </c>
      <c r="H196">
        <v>1000</v>
      </c>
      <c r="I196">
        <v>1241233</v>
      </c>
      <c r="J196">
        <v>4408145</v>
      </c>
      <c r="K196">
        <v>0.50849999999999995</v>
      </c>
      <c r="L196">
        <v>0.49149999999999999</v>
      </c>
      <c r="M196">
        <v>8729</v>
      </c>
      <c r="N196">
        <v>594939</v>
      </c>
      <c r="O196">
        <v>494480.45</v>
      </c>
      <c r="P196">
        <v>-2.5399999999999999E-2</v>
      </c>
      <c r="Q196">
        <v>1.0254000000000001</v>
      </c>
      <c r="R196">
        <v>979.17</v>
      </c>
      <c r="S196">
        <v>0.47610000000000002</v>
      </c>
      <c r="T196">
        <v>10708.17</v>
      </c>
      <c r="U196">
        <v>10708.17</v>
      </c>
      <c r="V196">
        <v>0</v>
      </c>
      <c r="W196" t="s">
        <v>437</v>
      </c>
      <c r="X196">
        <v>505</v>
      </c>
      <c r="Y196">
        <v>308080102</v>
      </c>
    </row>
    <row r="197" spans="1:25" x14ac:dyDescent="0.2">
      <c r="A197">
        <v>3220</v>
      </c>
      <c r="B197" t="s">
        <v>200</v>
      </c>
      <c r="C197">
        <v>521396</v>
      </c>
      <c r="D197">
        <v>1930000</v>
      </c>
      <c r="E197">
        <v>1882000</v>
      </c>
      <c r="F197">
        <v>0.7298</v>
      </c>
      <c r="G197">
        <v>0.2702</v>
      </c>
      <c r="H197">
        <v>1000</v>
      </c>
      <c r="I197">
        <v>1241233</v>
      </c>
      <c r="J197">
        <v>16221778.6</v>
      </c>
      <c r="K197">
        <v>0.57989999999999997</v>
      </c>
      <c r="L197">
        <v>0.42009999999999997</v>
      </c>
      <c r="M197">
        <v>8619.44</v>
      </c>
      <c r="N197">
        <v>594939</v>
      </c>
      <c r="O197">
        <v>0</v>
      </c>
      <c r="P197">
        <v>0.1236</v>
      </c>
      <c r="Q197">
        <v>0.87639999999999996</v>
      </c>
      <c r="R197">
        <v>0</v>
      </c>
      <c r="S197">
        <v>0.59550000000000003</v>
      </c>
      <c r="T197">
        <v>9619.44</v>
      </c>
      <c r="U197">
        <v>9619.44</v>
      </c>
      <c r="V197">
        <v>0</v>
      </c>
      <c r="W197" t="s">
        <v>437</v>
      </c>
      <c r="X197">
        <v>1882</v>
      </c>
      <c r="Y197">
        <v>981267348</v>
      </c>
    </row>
    <row r="198" spans="1:25" x14ac:dyDescent="0.2">
      <c r="A198">
        <v>3269</v>
      </c>
      <c r="B198" t="s">
        <v>201</v>
      </c>
      <c r="C198">
        <v>925710</v>
      </c>
      <c r="D198">
        <v>1930000</v>
      </c>
      <c r="E198">
        <v>27778000</v>
      </c>
      <c r="F198">
        <v>0.52039999999999997</v>
      </c>
      <c r="G198">
        <v>0.47960000000000003</v>
      </c>
      <c r="H198">
        <v>1000</v>
      </c>
      <c r="I198">
        <v>1241233</v>
      </c>
      <c r="J198">
        <v>242474162</v>
      </c>
      <c r="K198">
        <v>0.25419999999999998</v>
      </c>
      <c r="L198">
        <v>0.74580000000000002</v>
      </c>
      <c r="M198">
        <v>8729</v>
      </c>
      <c r="N198">
        <v>594939</v>
      </c>
      <c r="O198">
        <v>58216004.880000003</v>
      </c>
      <c r="P198">
        <v>-0.55600000000000005</v>
      </c>
      <c r="Q198">
        <v>1.556</v>
      </c>
      <c r="R198">
        <v>2095.7600000000002</v>
      </c>
      <c r="S198">
        <v>0.1331</v>
      </c>
      <c r="T198">
        <v>11824.76</v>
      </c>
      <c r="U198">
        <v>11824.76</v>
      </c>
      <c r="V198">
        <v>0</v>
      </c>
      <c r="W198" t="s">
        <v>437</v>
      </c>
      <c r="X198">
        <v>27778</v>
      </c>
      <c r="Y198">
        <v>25714368614</v>
      </c>
    </row>
    <row r="199" spans="1:25" x14ac:dyDescent="0.2">
      <c r="A199">
        <v>3276</v>
      </c>
      <c r="B199" t="s">
        <v>202</v>
      </c>
      <c r="C199">
        <v>489319</v>
      </c>
      <c r="D199">
        <v>1930000</v>
      </c>
      <c r="E199">
        <v>741000</v>
      </c>
      <c r="F199">
        <v>0.74650000000000005</v>
      </c>
      <c r="G199">
        <v>0.2535</v>
      </c>
      <c r="H199">
        <v>1000</v>
      </c>
      <c r="I199">
        <v>1241233</v>
      </c>
      <c r="J199">
        <v>6468189</v>
      </c>
      <c r="K199">
        <v>0.60580000000000001</v>
      </c>
      <c r="L199">
        <v>0.39419999999999999</v>
      </c>
      <c r="M199">
        <v>8729</v>
      </c>
      <c r="N199">
        <v>594939</v>
      </c>
      <c r="O199">
        <v>1035089.59</v>
      </c>
      <c r="P199">
        <v>0.17749999999999999</v>
      </c>
      <c r="Q199">
        <v>0.82250000000000001</v>
      </c>
      <c r="R199">
        <v>1396.88</v>
      </c>
      <c r="S199">
        <v>0.56469999999999998</v>
      </c>
      <c r="T199">
        <v>11125.88</v>
      </c>
      <c r="U199">
        <v>11125.88</v>
      </c>
      <c r="V199" s="97">
        <v>-1.8189900000000001E-12</v>
      </c>
      <c r="W199" t="s">
        <v>437</v>
      </c>
      <c r="X199">
        <v>741</v>
      </c>
      <c r="Y199">
        <v>362585374</v>
      </c>
    </row>
    <row r="200" spans="1:25" x14ac:dyDescent="0.2">
      <c r="A200">
        <v>3290</v>
      </c>
      <c r="B200" t="s">
        <v>203</v>
      </c>
      <c r="C200">
        <v>439012</v>
      </c>
      <c r="D200">
        <v>1930000</v>
      </c>
      <c r="E200">
        <v>5295000</v>
      </c>
      <c r="F200">
        <v>0.77249999999999996</v>
      </c>
      <c r="G200">
        <v>0.22750000000000001</v>
      </c>
      <c r="H200">
        <v>1000</v>
      </c>
      <c r="I200">
        <v>1241233</v>
      </c>
      <c r="J200">
        <v>45856059.280000001</v>
      </c>
      <c r="K200">
        <v>0.64629999999999999</v>
      </c>
      <c r="L200">
        <v>0.35370000000000001</v>
      </c>
      <c r="M200">
        <v>8660.26</v>
      </c>
      <c r="N200">
        <v>594939</v>
      </c>
      <c r="O200">
        <v>0</v>
      </c>
      <c r="P200">
        <v>0.2621</v>
      </c>
      <c r="Q200">
        <v>0.7379</v>
      </c>
      <c r="R200">
        <v>0</v>
      </c>
      <c r="S200">
        <v>0.65939999999999999</v>
      </c>
      <c r="T200">
        <v>9660.26</v>
      </c>
      <c r="U200">
        <v>9660.26</v>
      </c>
      <c r="V200">
        <v>0</v>
      </c>
      <c r="W200" t="s">
        <v>437</v>
      </c>
      <c r="X200">
        <v>5295</v>
      </c>
      <c r="Y200">
        <v>2324566062</v>
      </c>
    </row>
    <row r="201" spans="1:25" x14ac:dyDescent="0.2">
      <c r="A201">
        <v>3297</v>
      </c>
      <c r="B201" t="s">
        <v>204</v>
      </c>
      <c r="C201">
        <v>671224</v>
      </c>
      <c r="D201">
        <v>1930000</v>
      </c>
      <c r="E201">
        <v>1249000</v>
      </c>
      <c r="F201">
        <v>0.6522</v>
      </c>
      <c r="G201">
        <v>0.3478</v>
      </c>
      <c r="H201">
        <v>1000</v>
      </c>
      <c r="I201">
        <v>1241233</v>
      </c>
      <c r="J201">
        <v>10902521</v>
      </c>
      <c r="K201">
        <v>0.4592</v>
      </c>
      <c r="L201">
        <v>0.54079999999999995</v>
      </c>
      <c r="M201">
        <v>8729</v>
      </c>
      <c r="N201">
        <v>594939</v>
      </c>
      <c r="O201">
        <v>3594887.68</v>
      </c>
      <c r="P201">
        <v>-0.12820000000000001</v>
      </c>
      <c r="Q201">
        <v>1.1282000000000001</v>
      </c>
      <c r="R201">
        <v>2878.21</v>
      </c>
      <c r="S201">
        <v>0.34039999999999998</v>
      </c>
      <c r="T201">
        <v>12607.21</v>
      </c>
      <c r="U201">
        <v>12607.21</v>
      </c>
      <c r="V201">
        <v>0</v>
      </c>
      <c r="W201" t="s">
        <v>437</v>
      </c>
      <c r="X201">
        <v>1249</v>
      </c>
      <c r="Y201">
        <v>838358513</v>
      </c>
    </row>
    <row r="202" spans="1:25" x14ac:dyDescent="0.2">
      <c r="A202">
        <v>1897</v>
      </c>
      <c r="B202" t="s">
        <v>122</v>
      </c>
      <c r="C202">
        <v>2324590</v>
      </c>
      <c r="D202">
        <v>2895000</v>
      </c>
      <c r="E202">
        <v>428000</v>
      </c>
      <c r="F202">
        <v>0.19700000000000001</v>
      </c>
      <c r="G202">
        <v>0.80300000000000005</v>
      </c>
      <c r="H202">
        <v>1000</v>
      </c>
      <c r="I202">
        <v>1861849</v>
      </c>
      <c r="J202">
        <v>3736012</v>
      </c>
      <c r="K202">
        <v>-0.2485</v>
      </c>
      <c r="L202">
        <v>1.2484999999999999</v>
      </c>
      <c r="M202">
        <v>8729</v>
      </c>
      <c r="N202">
        <v>892408</v>
      </c>
      <c r="O202">
        <v>2194348.64</v>
      </c>
      <c r="P202">
        <v>-1.6049</v>
      </c>
      <c r="Q202">
        <v>2.6049000000000002</v>
      </c>
      <c r="R202">
        <v>5126.9799999999996</v>
      </c>
      <c r="S202">
        <v>1.3299999999999999E-2</v>
      </c>
      <c r="T202">
        <v>14855.98</v>
      </c>
      <c r="U202">
        <v>14855.98</v>
      </c>
      <c r="V202">
        <v>0</v>
      </c>
      <c r="W202" t="s">
        <v>438</v>
      </c>
      <c r="X202">
        <v>428</v>
      </c>
      <c r="Y202">
        <v>994924613</v>
      </c>
    </row>
    <row r="203" spans="1:25" x14ac:dyDescent="0.2">
      <c r="A203">
        <v>3304</v>
      </c>
      <c r="B203" t="s">
        <v>205</v>
      </c>
      <c r="C203">
        <v>573359</v>
      </c>
      <c r="D203">
        <v>1930000</v>
      </c>
      <c r="E203">
        <v>691000</v>
      </c>
      <c r="F203">
        <v>0.70289999999999997</v>
      </c>
      <c r="G203">
        <v>0.29709999999999998</v>
      </c>
      <c r="H203">
        <v>1000</v>
      </c>
      <c r="I203">
        <v>1241233</v>
      </c>
      <c r="J203">
        <v>6031739</v>
      </c>
      <c r="K203">
        <v>0.53810000000000002</v>
      </c>
      <c r="L203">
        <v>0.46189999999999998</v>
      </c>
      <c r="M203">
        <v>8729</v>
      </c>
      <c r="N203">
        <v>594939</v>
      </c>
      <c r="O203">
        <v>921965.23</v>
      </c>
      <c r="P203">
        <v>3.6299999999999999E-2</v>
      </c>
      <c r="Q203">
        <v>0.9637</v>
      </c>
      <c r="R203">
        <v>1334.25</v>
      </c>
      <c r="S203">
        <v>0.49249999999999999</v>
      </c>
      <c r="T203">
        <v>11063.25</v>
      </c>
      <c r="U203">
        <v>11063.25</v>
      </c>
      <c r="V203">
        <v>0</v>
      </c>
      <c r="W203" t="s">
        <v>437</v>
      </c>
      <c r="X203">
        <v>691</v>
      </c>
      <c r="Y203">
        <v>396191141</v>
      </c>
    </row>
    <row r="204" spans="1:25" x14ac:dyDescent="0.2">
      <c r="A204">
        <v>3311</v>
      </c>
      <c r="B204" t="s">
        <v>206</v>
      </c>
      <c r="C204">
        <v>460863</v>
      </c>
      <c r="D204">
        <v>1930000</v>
      </c>
      <c r="E204">
        <v>2188000</v>
      </c>
      <c r="F204">
        <v>0.76119999999999999</v>
      </c>
      <c r="G204">
        <v>0.23880000000000001</v>
      </c>
      <c r="H204">
        <v>1000</v>
      </c>
      <c r="I204">
        <v>1241233</v>
      </c>
      <c r="J204">
        <v>19099052</v>
      </c>
      <c r="K204">
        <v>0.62870000000000004</v>
      </c>
      <c r="L204">
        <v>0.37130000000000002</v>
      </c>
      <c r="M204">
        <v>8729</v>
      </c>
      <c r="N204">
        <v>594939</v>
      </c>
      <c r="O204">
        <v>616207.87</v>
      </c>
      <c r="P204">
        <v>0.22539999999999999</v>
      </c>
      <c r="Q204">
        <v>0.77459999999999996</v>
      </c>
      <c r="R204">
        <v>281.63</v>
      </c>
      <c r="S204">
        <v>0.63060000000000005</v>
      </c>
      <c r="T204">
        <v>10010.629999999999</v>
      </c>
      <c r="U204">
        <v>10010.629999999999</v>
      </c>
      <c r="V204">
        <v>0</v>
      </c>
      <c r="W204" t="s">
        <v>437</v>
      </c>
      <c r="X204">
        <v>2188</v>
      </c>
      <c r="Y204">
        <v>1008367447</v>
      </c>
    </row>
    <row r="205" spans="1:25" x14ac:dyDescent="0.2">
      <c r="A205">
        <v>3318</v>
      </c>
      <c r="B205" t="s">
        <v>207</v>
      </c>
      <c r="C205">
        <v>539824</v>
      </c>
      <c r="D205">
        <v>1930000</v>
      </c>
      <c r="E205">
        <v>504000</v>
      </c>
      <c r="F205">
        <v>0.72030000000000005</v>
      </c>
      <c r="G205">
        <v>0.2797</v>
      </c>
      <c r="H205">
        <v>1000</v>
      </c>
      <c r="I205">
        <v>1241233</v>
      </c>
      <c r="J205">
        <v>4165477.91</v>
      </c>
      <c r="K205">
        <v>0.56510000000000005</v>
      </c>
      <c r="L205">
        <v>0.43490000000000001</v>
      </c>
      <c r="M205">
        <v>8264.84</v>
      </c>
      <c r="N205">
        <v>594939</v>
      </c>
      <c r="O205">
        <v>0</v>
      </c>
      <c r="P205">
        <v>9.2600000000000002E-2</v>
      </c>
      <c r="Q205">
        <v>0.90739999999999998</v>
      </c>
      <c r="R205">
        <v>0</v>
      </c>
      <c r="S205">
        <v>0.58179999999999998</v>
      </c>
      <c r="T205">
        <v>9264.84</v>
      </c>
      <c r="U205">
        <v>9264.84</v>
      </c>
      <c r="V205">
        <v>0</v>
      </c>
      <c r="W205" t="s">
        <v>437</v>
      </c>
      <c r="X205">
        <v>504</v>
      </c>
      <c r="Y205">
        <v>272071500</v>
      </c>
    </row>
    <row r="206" spans="1:25" x14ac:dyDescent="0.2">
      <c r="A206">
        <v>3325</v>
      </c>
      <c r="B206" t="s">
        <v>208</v>
      </c>
      <c r="C206">
        <v>771901</v>
      </c>
      <c r="D206">
        <v>1930000</v>
      </c>
      <c r="E206">
        <v>806000</v>
      </c>
      <c r="F206">
        <v>0.60009999999999997</v>
      </c>
      <c r="G206">
        <v>0.39989999999999998</v>
      </c>
      <c r="H206">
        <v>1000</v>
      </c>
      <c r="I206">
        <v>1241233</v>
      </c>
      <c r="J206">
        <v>7035574</v>
      </c>
      <c r="K206">
        <v>0.37809999999999999</v>
      </c>
      <c r="L206">
        <v>0.62190000000000001</v>
      </c>
      <c r="M206">
        <v>8729</v>
      </c>
      <c r="N206">
        <v>594939</v>
      </c>
      <c r="O206">
        <v>984676.88</v>
      </c>
      <c r="P206">
        <v>-0.2974</v>
      </c>
      <c r="Q206">
        <v>1.2974000000000001</v>
      </c>
      <c r="R206">
        <v>1221.68</v>
      </c>
      <c r="S206">
        <v>0.32300000000000001</v>
      </c>
      <c r="T206">
        <v>10950.68</v>
      </c>
      <c r="U206">
        <v>10950.68</v>
      </c>
      <c r="V206">
        <v>0</v>
      </c>
      <c r="W206" t="s">
        <v>437</v>
      </c>
      <c r="X206">
        <v>806</v>
      </c>
      <c r="Y206">
        <v>622152164</v>
      </c>
    </row>
    <row r="207" spans="1:25" x14ac:dyDescent="0.2">
      <c r="A207">
        <v>3332</v>
      </c>
      <c r="B207" t="s">
        <v>209</v>
      </c>
      <c r="C207">
        <v>362411</v>
      </c>
      <c r="D207">
        <v>1930000</v>
      </c>
      <c r="E207">
        <v>1106000</v>
      </c>
      <c r="F207">
        <v>0.81220000000000003</v>
      </c>
      <c r="G207">
        <v>0.18779999999999999</v>
      </c>
      <c r="H207">
        <v>1000</v>
      </c>
      <c r="I207">
        <v>1241233</v>
      </c>
      <c r="J207">
        <v>9654274</v>
      </c>
      <c r="K207">
        <v>0.70799999999999996</v>
      </c>
      <c r="L207">
        <v>0.29199999999999998</v>
      </c>
      <c r="M207">
        <v>8729</v>
      </c>
      <c r="N207">
        <v>594939</v>
      </c>
      <c r="O207">
        <v>1645878.46</v>
      </c>
      <c r="P207">
        <v>0.39079999999999998</v>
      </c>
      <c r="Q207">
        <v>0.60919999999999996</v>
      </c>
      <c r="R207">
        <v>1488.14</v>
      </c>
      <c r="S207">
        <v>0.67520000000000002</v>
      </c>
      <c r="T207">
        <v>11217.14</v>
      </c>
      <c r="U207">
        <v>11217.14</v>
      </c>
      <c r="V207">
        <v>0</v>
      </c>
      <c r="W207" t="s">
        <v>437</v>
      </c>
      <c r="X207">
        <v>1106</v>
      </c>
      <c r="Y207">
        <v>400826143</v>
      </c>
    </row>
    <row r="208" spans="1:25" x14ac:dyDescent="0.2">
      <c r="A208">
        <v>3339</v>
      </c>
      <c r="B208" t="s">
        <v>210</v>
      </c>
      <c r="C208">
        <v>539148</v>
      </c>
      <c r="D208">
        <v>1930000</v>
      </c>
      <c r="E208">
        <v>3974000</v>
      </c>
      <c r="F208">
        <v>0.72060000000000002</v>
      </c>
      <c r="G208">
        <v>0.27939999999999998</v>
      </c>
      <c r="H208">
        <v>1000</v>
      </c>
      <c r="I208">
        <v>1241233</v>
      </c>
      <c r="J208">
        <v>34689046</v>
      </c>
      <c r="K208">
        <v>0.56559999999999999</v>
      </c>
      <c r="L208">
        <v>0.43440000000000001</v>
      </c>
      <c r="M208">
        <v>8729</v>
      </c>
      <c r="N208">
        <v>594939</v>
      </c>
      <c r="O208">
        <v>2052273.7</v>
      </c>
      <c r="P208">
        <v>9.3799999999999994E-2</v>
      </c>
      <c r="Q208">
        <v>0.90620000000000001</v>
      </c>
      <c r="R208">
        <v>516.42999999999995</v>
      </c>
      <c r="S208">
        <v>0.55700000000000005</v>
      </c>
      <c r="T208">
        <v>10245.43</v>
      </c>
      <c r="U208">
        <v>10245.43</v>
      </c>
      <c r="V208">
        <v>0</v>
      </c>
      <c r="W208" t="s">
        <v>437</v>
      </c>
      <c r="X208">
        <v>3974</v>
      </c>
      <c r="Y208">
        <v>2142575962</v>
      </c>
    </row>
    <row r="209" spans="1:25" x14ac:dyDescent="0.2">
      <c r="A209">
        <v>3360</v>
      </c>
      <c r="B209" t="s">
        <v>211</v>
      </c>
      <c r="C209">
        <v>485280</v>
      </c>
      <c r="D209">
        <v>1930000</v>
      </c>
      <c r="E209">
        <v>1448000</v>
      </c>
      <c r="F209">
        <v>0.74860000000000004</v>
      </c>
      <c r="G209">
        <v>0.25140000000000001</v>
      </c>
      <c r="H209">
        <v>1000</v>
      </c>
      <c r="I209">
        <v>1241233</v>
      </c>
      <c r="J209">
        <v>12639592</v>
      </c>
      <c r="K209">
        <v>0.60899999999999999</v>
      </c>
      <c r="L209">
        <v>0.39100000000000001</v>
      </c>
      <c r="M209">
        <v>8729</v>
      </c>
      <c r="N209">
        <v>594939</v>
      </c>
      <c r="O209">
        <v>2970573.37</v>
      </c>
      <c r="P209">
        <v>0.18429999999999999</v>
      </c>
      <c r="Q209">
        <v>0.81569999999999998</v>
      </c>
      <c r="R209">
        <v>2051.5</v>
      </c>
      <c r="S209">
        <v>0.54690000000000005</v>
      </c>
      <c r="T209">
        <v>11780.5</v>
      </c>
      <c r="U209">
        <v>11780.5</v>
      </c>
      <c r="V209">
        <v>0</v>
      </c>
      <c r="W209" t="s">
        <v>437</v>
      </c>
      <c r="X209">
        <v>1448</v>
      </c>
      <c r="Y209">
        <v>702685993</v>
      </c>
    </row>
    <row r="210" spans="1:25" x14ac:dyDescent="0.2">
      <c r="A210">
        <v>3367</v>
      </c>
      <c r="B210" t="s">
        <v>212</v>
      </c>
      <c r="C210">
        <v>528089</v>
      </c>
      <c r="D210">
        <v>1930000</v>
      </c>
      <c r="E210">
        <v>1089000</v>
      </c>
      <c r="F210">
        <v>0.72640000000000005</v>
      </c>
      <c r="G210">
        <v>0.27360000000000001</v>
      </c>
      <c r="H210">
        <v>1000</v>
      </c>
      <c r="I210">
        <v>1241233</v>
      </c>
      <c r="J210">
        <v>9505881</v>
      </c>
      <c r="K210">
        <v>0.57450000000000001</v>
      </c>
      <c r="L210">
        <v>0.42549999999999999</v>
      </c>
      <c r="M210">
        <v>8729</v>
      </c>
      <c r="N210">
        <v>594939</v>
      </c>
      <c r="O210">
        <v>1771668.1</v>
      </c>
      <c r="P210">
        <v>0.1124</v>
      </c>
      <c r="Q210">
        <v>0.88759999999999994</v>
      </c>
      <c r="R210">
        <v>1626.88</v>
      </c>
      <c r="S210">
        <v>0.52170000000000005</v>
      </c>
      <c r="T210">
        <v>11355.88</v>
      </c>
      <c r="U210">
        <v>11355.88</v>
      </c>
      <c r="V210" s="97">
        <v>-1.8189900000000001E-12</v>
      </c>
      <c r="W210" t="s">
        <v>437</v>
      </c>
      <c r="X210">
        <v>1089</v>
      </c>
      <c r="Y210">
        <v>575088728</v>
      </c>
    </row>
    <row r="211" spans="1:25" x14ac:dyDescent="0.2">
      <c r="A211">
        <v>3381</v>
      </c>
      <c r="B211" t="s">
        <v>213</v>
      </c>
      <c r="C211">
        <v>603721</v>
      </c>
      <c r="D211">
        <v>1930000</v>
      </c>
      <c r="E211">
        <v>2213000</v>
      </c>
      <c r="F211">
        <v>0.68720000000000003</v>
      </c>
      <c r="G211">
        <v>0.31280000000000002</v>
      </c>
      <c r="H211">
        <v>1000</v>
      </c>
      <c r="I211">
        <v>1241233</v>
      </c>
      <c r="J211">
        <v>19317277</v>
      </c>
      <c r="K211">
        <v>0.51359999999999995</v>
      </c>
      <c r="L211">
        <v>0.4864</v>
      </c>
      <c r="M211">
        <v>8729</v>
      </c>
      <c r="N211">
        <v>594939</v>
      </c>
      <c r="O211">
        <v>3024969.37</v>
      </c>
      <c r="P211">
        <v>-1.4800000000000001E-2</v>
      </c>
      <c r="Q211">
        <v>1.0147999999999999</v>
      </c>
      <c r="R211">
        <v>1366.91</v>
      </c>
      <c r="S211">
        <v>0.4642</v>
      </c>
      <c r="T211">
        <v>11095.91</v>
      </c>
      <c r="U211">
        <v>11095.91</v>
      </c>
      <c r="V211">
        <v>0</v>
      </c>
      <c r="W211" t="s">
        <v>437</v>
      </c>
      <c r="X211">
        <v>2213</v>
      </c>
      <c r="Y211">
        <v>1336033737</v>
      </c>
    </row>
    <row r="212" spans="1:25" x14ac:dyDescent="0.2">
      <c r="A212">
        <v>3409</v>
      </c>
      <c r="B212" t="s">
        <v>214</v>
      </c>
      <c r="C212">
        <v>415573</v>
      </c>
      <c r="D212">
        <v>1930000</v>
      </c>
      <c r="E212">
        <v>2134000</v>
      </c>
      <c r="F212">
        <v>0.78469999999999995</v>
      </c>
      <c r="G212">
        <v>0.21529999999999999</v>
      </c>
      <c r="H212">
        <v>1000</v>
      </c>
      <c r="I212">
        <v>1241233</v>
      </c>
      <c r="J212">
        <v>17729340.629999999</v>
      </c>
      <c r="K212">
        <v>0.66520000000000001</v>
      </c>
      <c r="L212">
        <v>0.33479999999999999</v>
      </c>
      <c r="M212">
        <v>8308.0300000000007</v>
      </c>
      <c r="N212">
        <v>594939</v>
      </c>
      <c r="O212">
        <v>0</v>
      </c>
      <c r="P212">
        <v>0.30149999999999999</v>
      </c>
      <c r="Q212">
        <v>0.69850000000000001</v>
      </c>
      <c r="R212">
        <v>0</v>
      </c>
      <c r="S212">
        <v>0.67800000000000005</v>
      </c>
      <c r="T212">
        <v>9308.0300000000007</v>
      </c>
      <c r="U212">
        <v>9308.0300000000007</v>
      </c>
      <c r="V212">
        <v>0</v>
      </c>
      <c r="W212" t="s">
        <v>437</v>
      </c>
      <c r="X212">
        <v>2134</v>
      </c>
      <c r="Y212">
        <v>886833022</v>
      </c>
    </row>
    <row r="213" spans="1:25" x14ac:dyDescent="0.2">
      <c r="A213">
        <v>3427</v>
      </c>
      <c r="B213" t="s">
        <v>215</v>
      </c>
      <c r="C213">
        <v>378537</v>
      </c>
      <c r="D213">
        <v>1930000</v>
      </c>
      <c r="E213">
        <v>308000</v>
      </c>
      <c r="F213">
        <v>0.80389999999999995</v>
      </c>
      <c r="G213">
        <v>0.1961</v>
      </c>
      <c r="H213">
        <v>1000</v>
      </c>
      <c r="I213">
        <v>1241233</v>
      </c>
      <c r="J213">
        <v>2600256.83</v>
      </c>
      <c r="K213">
        <v>0.69499999999999995</v>
      </c>
      <c r="L213">
        <v>0.30499999999999999</v>
      </c>
      <c r="M213">
        <v>8442.39</v>
      </c>
      <c r="N213">
        <v>594939</v>
      </c>
      <c r="O213">
        <v>0</v>
      </c>
      <c r="P213">
        <v>0.36370000000000002</v>
      </c>
      <c r="Q213">
        <v>0.63629999999999998</v>
      </c>
      <c r="R213">
        <v>0</v>
      </c>
      <c r="S213">
        <v>0.70660000000000001</v>
      </c>
      <c r="T213">
        <v>9442.39</v>
      </c>
      <c r="U213">
        <v>9442.39</v>
      </c>
      <c r="V213">
        <v>0</v>
      </c>
      <c r="W213" t="s">
        <v>437</v>
      </c>
      <c r="X213">
        <v>308</v>
      </c>
      <c r="Y213">
        <v>116589497</v>
      </c>
    </row>
    <row r="214" spans="1:25" x14ac:dyDescent="0.2">
      <c r="A214">
        <v>3428</v>
      </c>
      <c r="B214" t="s">
        <v>216</v>
      </c>
      <c r="C214">
        <v>443230</v>
      </c>
      <c r="D214">
        <v>1930000</v>
      </c>
      <c r="E214">
        <v>771000</v>
      </c>
      <c r="F214">
        <v>0.77029999999999998</v>
      </c>
      <c r="G214">
        <v>0.22969999999999999</v>
      </c>
      <c r="H214">
        <v>1000</v>
      </c>
      <c r="I214">
        <v>1241233</v>
      </c>
      <c r="J214">
        <v>6730059</v>
      </c>
      <c r="K214">
        <v>0.64290000000000003</v>
      </c>
      <c r="L214">
        <v>0.35709999999999997</v>
      </c>
      <c r="M214">
        <v>8729</v>
      </c>
      <c r="N214">
        <v>594939</v>
      </c>
      <c r="O214">
        <v>2135476.62</v>
      </c>
      <c r="P214">
        <v>0.255</v>
      </c>
      <c r="Q214">
        <v>0.745</v>
      </c>
      <c r="R214">
        <v>2769.75</v>
      </c>
      <c r="S214">
        <v>0.56710000000000005</v>
      </c>
      <c r="T214">
        <v>12498.75</v>
      </c>
      <c r="U214">
        <v>12498.75</v>
      </c>
      <c r="V214">
        <v>0</v>
      </c>
      <c r="W214" t="s">
        <v>437</v>
      </c>
      <c r="X214">
        <v>771</v>
      </c>
      <c r="Y214">
        <v>341730516</v>
      </c>
    </row>
    <row r="215" spans="1:25" x14ac:dyDescent="0.2">
      <c r="A215">
        <v>3430</v>
      </c>
      <c r="B215" t="s">
        <v>217</v>
      </c>
      <c r="C215">
        <v>363457</v>
      </c>
      <c r="D215">
        <v>1930000</v>
      </c>
      <c r="E215">
        <v>3731000</v>
      </c>
      <c r="F215">
        <v>0.81169999999999998</v>
      </c>
      <c r="G215">
        <v>0.1883</v>
      </c>
      <c r="H215">
        <v>1000</v>
      </c>
      <c r="I215">
        <v>1241233</v>
      </c>
      <c r="J215">
        <v>32567899</v>
      </c>
      <c r="K215">
        <v>0.70720000000000005</v>
      </c>
      <c r="L215">
        <v>0.2928</v>
      </c>
      <c r="M215">
        <v>8729</v>
      </c>
      <c r="N215">
        <v>594939</v>
      </c>
      <c r="O215">
        <v>6126205.6100000003</v>
      </c>
      <c r="P215">
        <v>0.3891</v>
      </c>
      <c r="Q215">
        <v>0.6109</v>
      </c>
      <c r="R215">
        <v>1641.97</v>
      </c>
      <c r="S215">
        <v>0.6704</v>
      </c>
      <c r="T215">
        <v>11370.97</v>
      </c>
      <c r="U215">
        <v>11370.97</v>
      </c>
      <c r="V215">
        <v>0</v>
      </c>
      <c r="W215" t="s">
        <v>437</v>
      </c>
      <c r="X215">
        <v>3731</v>
      </c>
      <c r="Y215">
        <v>1356056553</v>
      </c>
    </row>
    <row r="216" spans="1:25" x14ac:dyDescent="0.2">
      <c r="A216">
        <v>3434</v>
      </c>
      <c r="B216" t="s">
        <v>218</v>
      </c>
      <c r="C216">
        <v>325328</v>
      </c>
      <c r="D216">
        <v>1930000</v>
      </c>
      <c r="E216">
        <v>938000</v>
      </c>
      <c r="F216">
        <v>0.83140000000000003</v>
      </c>
      <c r="G216">
        <v>0.1686</v>
      </c>
      <c r="H216">
        <v>1000</v>
      </c>
      <c r="I216">
        <v>1241233</v>
      </c>
      <c r="J216">
        <v>8187802</v>
      </c>
      <c r="K216">
        <v>0.7379</v>
      </c>
      <c r="L216">
        <v>0.2621</v>
      </c>
      <c r="M216">
        <v>8729</v>
      </c>
      <c r="N216">
        <v>594939</v>
      </c>
      <c r="O216">
        <v>1640877.24</v>
      </c>
      <c r="P216">
        <v>0.45319999999999999</v>
      </c>
      <c r="Q216">
        <v>0.54679999999999995</v>
      </c>
      <c r="R216">
        <v>1749.34</v>
      </c>
      <c r="S216">
        <v>0.70269999999999999</v>
      </c>
      <c r="T216">
        <v>11478.34</v>
      </c>
      <c r="U216">
        <v>11478.34</v>
      </c>
      <c r="V216">
        <v>0</v>
      </c>
      <c r="W216" t="s">
        <v>437</v>
      </c>
      <c r="X216">
        <v>938</v>
      </c>
      <c r="Y216">
        <v>305157195</v>
      </c>
    </row>
    <row r="217" spans="1:25" x14ac:dyDescent="0.2">
      <c r="A217">
        <v>3437</v>
      </c>
      <c r="B217" t="s">
        <v>219</v>
      </c>
      <c r="C217">
        <v>942698</v>
      </c>
      <c r="D217">
        <v>1930000</v>
      </c>
      <c r="E217">
        <v>3820000</v>
      </c>
      <c r="F217">
        <v>0.51160000000000005</v>
      </c>
      <c r="G217">
        <v>0.4884</v>
      </c>
      <c r="H217">
        <v>1000</v>
      </c>
      <c r="I217">
        <v>1241233</v>
      </c>
      <c r="J217">
        <v>33344780</v>
      </c>
      <c r="K217">
        <v>0.24049999999999999</v>
      </c>
      <c r="L217">
        <v>0.75949999999999995</v>
      </c>
      <c r="M217">
        <v>8729</v>
      </c>
      <c r="N217">
        <v>594939</v>
      </c>
      <c r="O217">
        <v>4889894.25</v>
      </c>
      <c r="P217">
        <v>-0.58450000000000002</v>
      </c>
      <c r="Q217">
        <v>1.5845</v>
      </c>
      <c r="R217">
        <v>1280.08</v>
      </c>
      <c r="S217">
        <v>0.16919999999999999</v>
      </c>
      <c r="T217">
        <v>11009.08</v>
      </c>
      <c r="U217">
        <v>11009.08</v>
      </c>
      <c r="V217">
        <v>0</v>
      </c>
      <c r="W217" t="s">
        <v>437</v>
      </c>
      <c r="X217">
        <v>3820</v>
      </c>
      <c r="Y217">
        <v>3601106745</v>
      </c>
    </row>
    <row r="218" spans="1:25" x14ac:dyDescent="0.2">
      <c r="A218">
        <v>3444</v>
      </c>
      <c r="B218" t="s">
        <v>220</v>
      </c>
      <c r="C218">
        <v>513752</v>
      </c>
      <c r="D218">
        <v>1930000</v>
      </c>
      <c r="E218">
        <v>3488000</v>
      </c>
      <c r="F218">
        <v>0.73380000000000001</v>
      </c>
      <c r="G218">
        <v>0.26619999999999999</v>
      </c>
      <c r="H218">
        <v>1000</v>
      </c>
      <c r="I218">
        <v>1241233</v>
      </c>
      <c r="J218">
        <v>30446752</v>
      </c>
      <c r="K218">
        <v>0.58609999999999995</v>
      </c>
      <c r="L218">
        <v>0.41389999999999999</v>
      </c>
      <c r="M218">
        <v>8729</v>
      </c>
      <c r="N218">
        <v>594939</v>
      </c>
      <c r="O218">
        <v>2276276.14</v>
      </c>
      <c r="P218">
        <v>0.13650000000000001</v>
      </c>
      <c r="Q218">
        <v>0.86350000000000005</v>
      </c>
      <c r="R218">
        <v>652.6</v>
      </c>
      <c r="S218">
        <v>0.57210000000000005</v>
      </c>
      <c r="T218">
        <v>10381.6</v>
      </c>
      <c r="U218">
        <v>10381.6</v>
      </c>
      <c r="V218">
        <v>0</v>
      </c>
      <c r="W218" t="s">
        <v>437</v>
      </c>
      <c r="X218">
        <v>3488</v>
      </c>
      <c r="Y218">
        <v>1791966782</v>
      </c>
    </row>
    <row r="219" spans="1:25" x14ac:dyDescent="0.2">
      <c r="A219">
        <v>3479</v>
      </c>
      <c r="B219" t="s">
        <v>221</v>
      </c>
      <c r="C219">
        <v>1368126</v>
      </c>
      <c r="D219">
        <v>1930000</v>
      </c>
      <c r="E219">
        <v>3530000</v>
      </c>
      <c r="F219">
        <v>0.29110000000000003</v>
      </c>
      <c r="G219">
        <v>0.70889999999999997</v>
      </c>
      <c r="H219">
        <v>1000</v>
      </c>
      <c r="I219">
        <v>1241233</v>
      </c>
      <c r="J219">
        <v>30813370</v>
      </c>
      <c r="K219">
        <v>-0.1022</v>
      </c>
      <c r="L219">
        <v>1.1022000000000001</v>
      </c>
      <c r="M219">
        <v>8729</v>
      </c>
      <c r="N219">
        <v>594939</v>
      </c>
      <c r="O219">
        <v>6207225.2400000002</v>
      </c>
      <c r="P219">
        <v>-1.2996000000000001</v>
      </c>
      <c r="Q219">
        <v>2.2995999999999999</v>
      </c>
      <c r="R219">
        <v>1758.42</v>
      </c>
      <c r="S219">
        <v>2.53E-2</v>
      </c>
      <c r="T219">
        <v>11487.42</v>
      </c>
      <c r="U219">
        <v>11487.42</v>
      </c>
      <c r="V219">
        <v>0</v>
      </c>
      <c r="W219" t="s">
        <v>437</v>
      </c>
      <c r="X219">
        <v>3530</v>
      </c>
      <c r="Y219">
        <v>4829484528</v>
      </c>
    </row>
    <row r="220" spans="1:25" x14ac:dyDescent="0.2">
      <c r="A220">
        <v>3484</v>
      </c>
      <c r="B220" t="s">
        <v>222</v>
      </c>
      <c r="C220">
        <v>2979937</v>
      </c>
      <c r="D220">
        <v>1930000</v>
      </c>
      <c r="E220">
        <v>147000</v>
      </c>
      <c r="F220">
        <v>-0.54400000000000004</v>
      </c>
      <c r="G220">
        <v>1.544</v>
      </c>
      <c r="H220">
        <v>1000</v>
      </c>
      <c r="I220">
        <v>1241233</v>
      </c>
      <c r="J220">
        <v>1283163</v>
      </c>
      <c r="K220">
        <v>-1.4008</v>
      </c>
      <c r="L220">
        <v>2.4007999999999998</v>
      </c>
      <c r="M220">
        <v>8729</v>
      </c>
      <c r="N220">
        <v>594939</v>
      </c>
      <c r="O220">
        <v>768135.21</v>
      </c>
      <c r="P220">
        <v>-4.0087999999999999</v>
      </c>
      <c r="Q220">
        <v>5.0087999999999999</v>
      </c>
      <c r="R220">
        <v>5225.41</v>
      </c>
      <c r="S220">
        <v>0</v>
      </c>
      <c r="T220">
        <v>14954.41</v>
      </c>
      <c r="U220">
        <v>14954.41</v>
      </c>
      <c r="V220">
        <v>0</v>
      </c>
      <c r="W220" t="s">
        <v>437</v>
      </c>
      <c r="X220">
        <v>147</v>
      </c>
      <c r="Y220">
        <v>438050700</v>
      </c>
    </row>
    <row r="221" spans="1:25" x14ac:dyDescent="0.2">
      <c r="A221">
        <v>3500</v>
      </c>
      <c r="B221" t="s">
        <v>223</v>
      </c>
      <c r="C221">
        <v>451054</v>
      </c>
      <c r="D221">
        <v>1930000</v>
      </c>
      <c r="E221">
        <v>2637000</v>
      </c>
      <c r="F221">
        <v>0.76629999999999998</v>
      </c>
      <c r="G221">
        <v>0.23369999999999999</v>
      </c>
      <c r="H221">
        <v>1000</v>
      </c>
      <c r="I221">
        <v>1241233</v>
      </c>
      <c r="J221">
        <v>23018373</v>
      </c>
      <c r="K221">
        <v>0.63660000000000005</v>
      </c>
      <c r="L221">
        <v>0.3634</v>
      </c>
      <c r="M221">
        <v>8729</v>
      </c>
      <c r="N221">
        <v>594939</v>
      </c>
      <c r="O221">
        <v>2610861.38</v>
      </c>
      <c r="P221">
        <v>0.24179999999999999</v>
      </c>
      <c r="Q221">
        <v>0.75819999999999999</v>
      </c>
      <c r="R221">
        <v>990.09</v>
      </c>
      <c r="S221">
        <v>0.61219999999999997</v>
      </c>
      <c r="T221">
        <v>10719.09</v>
      </c>
      <c r="U221">
        <v>10719.09</v>
      </c>
      <c r="V221">
        <v>0</v>
      </c>
      <c r="W221" t="s">
        <v>437</v>
      </c>
      <c r="X221">
        <v>2637</v>
      </c>
      <c r="Y221">
        <v>1189430224</v>
      </c>
    </row>
    <row r="222" spans="1:25" x14ac:dyDescent="0.2">
      <c r="A222">
        <v>3528</v>
      </c>
      <c r="B222" t="s">
        <v>226</v>
      </c>
      <c r="C222">
        <v>1067030</v>
      </c>
      <c r="D222">
        <v>2895000</v>
      </c>
      <c r="E222">
        <v>818000</v>
      </c>
      <c r="F222">
        <v>0.63139999999999996</v>
      </c>
      <c r="G222">
        <v>0.36859999999999998</v>
      </c>
      <c r="H222">
        <v>1000</v>
      </c>
      <c r="I222">
        <v>1861849</v>
      </c>
      <c r="J222">
        <v>7140322</v>
      </c>
      <c r="K222">
        <v>0.4269</v>
      </c>
      <c r="L222">
        <v>0.57310000000000005</v>
      </c>
      <c r="M222">
        <v>8729</v>
      </c>
      <c r="N222">
        <v>892408</v>
      </c>
      <c r="O222">
        <v>188843.11</v>
      </c>
      <c r="P222">
        <v>-0.19570000000000001</v>
      </c>
      <c r="Q222">
        <v>1.1957</v>
      </c>
      <c r="R222">
        <v>230.86</v>
      </c>
      <c r="S222">
        <v>0.433</v>
      </c>
      <c r="T222">
        <v>9959.86</v>
      </c>
      <c r="U222">
        <v>9959.86</v>
      </c>
      <c r="V222">
        <v>0</v>
      </c>
      <c r="W222" t="s">
        <v>438</v>
      </c>
      <c r="X222">
        <v>818</v>
      </c>
      <c r="Y222">
        <v>872830439</v>
      </c>
    </row>
    <row r="223" spans="1:25" x14ac:dyDescent="0.2">
      <c r="A223">
        <v>3549</v>
      </c>
      <c r="B223" t="s">
        <v>227</v>
      </c>
      <c r="C223">
        <v>915011</v>
      </c>
      <c r="D223">
        <v>1930000</v>
      </c>
      <c r="E223">
        <v>7216000</v>
      </c>
      <c r="F223">
        <v>0.52590000000000003</v>
      </c>
      <c r="G223">
        <v>0.47410000000000002</v>
      </c>
      <c r="H223">
        <v>1000</v>
      </c>
      <c r="I223">
        <v>1241233</v>
      </c>
      <c r="J223">
        <v>62988464</v>
      </c>
      <c r="K223">
        <v>0.26279999999999998</v>
      </c>
      <c r="L223">
        <v>0.73719999999999997</v>
      </c>
      <c r="M223">
        <v>8729</v>
      </c>
      <c r="N223">
        <v>594939</v>
      </c>
      <c r="O223">
        <v>8510530.4299999997</v>
      </c>
      <c r="P223">
        <v>-0.53800000000000003</v>
      </c>
      <c r="Q223">
        <v>1.538</v>
      </c>
      <c r="R223">
        <v>1179.4000000000001</v>
      </c>
      <c r="S223">
        <v>0.20039999999999999</v>
      </c>
      <c r="T223">
        <v>10908.4</v>
      </c>
      <c r="U223">
        <v>10908.4</v>
      </c>
      <c r="V223">
        <v>0</v>
      </c>
      <c r="W223" t="s">
        <v>437</v>
      </c>
      <c r="X223">
        <v>7216</v>
      </c>
      <c r="Y223">
        <v>6602717007</v>
      </c>
    </row>
    <row r="224" spans="1:25" x14ac:dyDescent="0.2">
      <c r="A224">
        <v>3612</v>
      </c>
      <c r="B224" t="s">
        <v>228</v>
      </c>
      <c r="C224">
        <v>494473</v>
      </c>
      <c r="D224">
        <v>1930000</v>
      </c>
      <c r="E224">
        <v>3557000</v>
      </c>
      <c r="F224">
        <v>0.74380000000000002</v>
      </c>
      <c r="G224">
        <v>0.25619999999999998</v>
      </c>
      <c r="H224">
        <v>1000</v>
      </c>
      <c r="I224">
        <v>1241233</v>
      </c>
      <c r="J224">
        <v>31049053</v>
      </c>
      <c r="K224">
        <v>0.60160000000000002</v>
      </c>
      <c r="L224">
        <v>0.39839999999999998</v>
      </c>
      <c r="M224">
        <v>8729</v>
      </c>
      <c r="N224">
        <v>594939</v>
      </c>
      <c r="O224">
        <v>816444.26</v>
      </c>
      <c r="P224">
        <v>0.16889999999999999</v>
      </c>
      <c r="Q224">
        <v>0.83109999999999995</v>
      </c>
      <c r="R224">
        <v>229.53</v>
      </c>
      <c r="S224">
        <v>0.60589999999999999</v>
      </c>
      <c r="T224">
        <v>9958.5300000000007</v>
      </c>
      <c r="U224">
        <v>9958.5300000000007</v>
      </c>
      <c r="V224">
        <v>0</v>
      </c>
      <c r="W224" t="s">
        <v>437</v>
      </c>
      <c r="X224">
        <v>3557</v>
      </c>
      <c r="Y224">
        <v>1758840737</v>
      </c>
    </row>
    <row r="225" spans="1:25" x14ac:dyDescent="0.2">
      <c r="A225">
        <v>3619</v>
      </c>
      <c r="B225" t="s">
        <v>229</v>
      </c>
      <c r="C225">
        <v>337081</v>
      </c>
      <c r="D225">
        <v>1930000</v>
      </c>
      <c r="E225">
        <v>77164000</v>
      </c>
      <c r="F225">
        <v>0.82530000000000003</v>
      </c>
      <c r="G225">
        <v>0.17469999999999999</v>
      </c>
      <c r="H225">
        <v>1000</v>
      </c>
      <c r="I225">
        <v>1241233</v>
      </c>
      <c r="J225">
        <v>673564556</v>
      </c>
      <c r="K225">
        <v>0.72840000000000005</v>
      </c>
      <c r="L225">
        <v>0.27160000000000001</v>
      </c>
      <c r="M225">
        <v>8729</v>
      </c>
      <c r="N225">
        <v>594939</v>
      </c>
      <c r="O225">
        <v>60654810.340000004</v>
      </c>
      <c r="P225">
        <v>0.43340000000000001</v>
      </c>
      <c r="Q225">
        <v>0.56659999999999999</v>
      </c>
      <c r="R225">
        <v>786.05</v>
      </c>
      <c r="S225">
        <v>0.71560000000000001</v>
      </c>
      <c r="T225">
        <v>10515.05</v>
      </c>
      <c r="U225">
        <v>10515.05</v>
      </c>
      <c r="V225">
        <v>0</v>
      </c>
      <c r="W225" t="s">
        <v>437</v>
      </c>
      <c r="X225">
        <v>77164</v>
      </c>
      <c r="Y225">
        <v>26010491700</v>
      </c>
    </row>
    <row r="226" spans="1:25" x14ac:dyDescent="0.2">
      <c r="A226">
        <v>3633</v>
      </c>
      <c r="B226" t="s">
        <v>230</v>
      </c>
      <c r="C226">
        <v>488347</v>
      </c>
      <c r="D226">
        <v>1930000</v>
      </c>
      <c r="E226">
        <v>690000</v>
      </c>
      <c r="F226">
        <v>0.747</v>
      </c>
      <c r="G226">
        <v>0.253</v>
      </c>
      <c r="H226">
        <v>1000</v>
      </c>
      <c r="I226">
        <v>1241233</v>
      </c>
      <c r="J226">
        <v>6023010</v>
      </c>
      <c r="K226">
        <v>0.60660000000000003</v>
      </c>
      <c r="L226">
        <v>0.39340000000000003</v>
      </c>
      <c r="M226">
        <v>8729</v>
      </c>
      <c r="N226">
        <v>594939</v>
      </c>
      <c r="O226">
        <v>1489240.83</v>
      </c>
      <c r="P226">
        <v>0.1792</v>
      </c>
      <c r="Q226">
        <v>0.82079999999999997</v>
      </c>
      <c r="R226">
        <v>2158.3200000000002</v>
      </c>
      <c r="S226">
        <v>0.54079999999999995</v>
      </c>
      <c r="T226">
        <v>11887.32</v>
      </c>
      <c r="U226">
        <v>11887.32</v>
      </c>
      <c r="V226">
        <v>0</v>
      </c>
      <c r="W226" t="s">
        <v>437</v>
      </c>
      <c r="X226">
        <v>690</v>
      </c>
      <c r="Y226">
        <v>336959224</v>
      </c>
    </row>
    <row r="227" spans="1:25" x14ac:dyDescent="0.2">
      <c r="A227">
        <v>3640</v>
      </c>
      <c r="B227" t="s">
        <v>231</v>
      </c>
      <c r="C227">
        <v>3710860</v>
      </c>
      <c r="D227">
        <v>2895000</v>
      </c>
      <c r="E227">
        <v>590000</v>
      </c>
      <c r="F227">
        <v>-0.28179999999999999</v>
      </c>
      <c r="G227">
        <v>1.2818000000000001</v>
      </c>
      <c r="H227">
        <v>1000</v>
      </c>
      <c r="I227">
        <v>1861849</v>
      </c>
      <c r="J227">
        <v>5150110</v>
      </c>
      <c r="K227">
        <v>-0.99309999999999998</v>
      </c>
      <c r="L227">
        <v>1.9931000000000001</v>
      </c>
      <c r="M227">
        <v>8729</v>
      </c>
      <c r="N227">
        <v>892408</v>
      </c>
      <c r="O227">
        <v>927436.91</v>
      </c>
      <c r="P227">
        <v>-3.1583000000000001</v>
      </c>
      <c r="Q227">
        <v>4.1582999999999997</v>
      </c>
      <c r="R227">
        <v>1571.93</v>
      </c>
      <c r="S227">
        <v>0</v>
      </c>
      <c r="T227">
        <v>11300.93</v>
      </c>
      <c r="U227">
        <v>11300.93</v>
      </c>
      <c r="V227">
        <v>0</v>
      </c>
      <c r="W227" t="s">
        <v>438</v>
      </c>
      <c r="X227">
        <v>590</v>
      </c>
      <c r="Y227">
        <v>2189407263</v>
      </c>
    </row>
    <row r="228" spans="1:25" x14ac:dyDescent="0.2">
      <c r="A228">
        <v>3661</v>
      </c>
      <c r="B228" t="s">
        <v>234</v>
      </c>
      <c r="C228">
        <v>534272</v>
      </c>
      <c r="D228">
        <v>1930000</v>
      </c>
      <c r="E228">
        <v>830000</v>
      </c>
      <c r="F228">
        <v>0.72319999999999995</v>
      </c>
      <c r="G228">
        <v>0.27679999999999999</v>
      </c>
      <c r="H228">
        <v>1000</v>
      </c>
      <c r="I228">
        <v>1241233</v>
      </c>
      <c r="J228">
        <v>7227409.6699999999</v>
      </c>
      <c r="K228">
        <v>0.5696</v>
      </c>
      <c r="L228">
        <v>0.4304</v>
      </c>
      <c r="M228">
        <v>8707.7199999999993</v>
      </c>
      <c r="N228">
        <v>594939</v>
      </c>
      <c r="O228">
        <v>0</v>
      </c>
      <c r="P228">
        <v>0.10199999999999999</v>
      </c>
      <c r="Q228">
        <v>0.89800000000000002</v>
      </c>
      <c r="R228">
        <v>0</v>
      </c>
      <c r="S228">
        <v>0.58540000000000003</v>
      </c>
      <c r="T228">
        <v>9707.7199999999993</v>
      </c>
      <c r="U228">
        <v>9707.7199999999993</v>
      </c>
      <c r="V228">
        <v>0</v>
      </c>
      <c r="W228" t="s">
        <v>437</v>
      </c>
      <c r="X228">
        <v>830</v>
      </c>
      <c r="Y228">
        <v>443445383</v>
      </c>
    </row>
    <row r="229" spans="1:25" x14ac:dyDescent="0.2">
      <c r="A229">
        <v>3668</v>
      </c>
      <c r="B229" t="s">
        <v>235</v>
      </c>
      <c r="C229">
        <v>405356</v>
      </c>
      <c r="D229">
        <v>1930000</v>
      </c>
      <c r="E229">
        <v>981000</v>
      </c>
      <c r="F229">
        <v>0.79</v>
      </c>
      <c r="G229">
        <v>0.21</v>
      </c>
      <c r="H229">
        <v>1000</v>
      </c>
      <c r="I229">
        <v>1241233</v>
      </c>
      <c r="J229">
        <v>8537439.8800000008</v>
      </c>
      <c r="K229">
        <v>0.6734</v>
      </c>
      <c r="L229">
        <v>0.3266</v>
      </c>
      <c r="M229">
        <v>8702.7900000000009</v>
      </c>
      <c r="N229">
        <v>594939</v>
      </c>
      <c r="O229">
        <v>0</v>
      </c>
      <c r="P229">
        <v>0.31869999999999998</v>
      </c>
      <c r="Q229">
        <v>0.68130000000000002</v>
      </c>
      <c r="R229">
        <v>0</v>
      </c>
      <c r="S229">
        <v>0.68540000000000001</v>
      </c>
      <c r="T229">
        <v>9702.7900000000009</v>
      </c>
      <c r="U229">
        <v>9702.7900000000009</v>
      </c>
      <c r="V229">
        <v>0</v>
      </c>
      <c r="W229" t="s">
        <v>437</v>
      </c>
      <c r="X229">
        <v>981</v>
      </c>
      <c r="Y229">
        <v>397654394</v>
      </c>
    </row>
    <row r="230" spans="1:25" x14ac:dyDescent="0.2">
      <c r="A230">
        <v>3675</v>
      </c>
      <c r="B230" t="s">
        <v>236</v>
      </c>
      <c r="C230">
        <v>675105</v>
      </c>
      <c r="D230">
        <v>1930000</v>
      </c>
      <c r="E230">
        <v>3207000</v>
      </c>
      <c r="F230">
        <v>0.6502</v>
      </c>
      <c r="G230">
        <v>0.3498</v>
      </c>
      <c r="H230">
        <v>1000</v>
      </c>
      <c r="I230">
        <v>1241233</v>
      </c>
      <c r="J230">
        <v>27993903</v>
      </c>
      <c r="K230">
        <v>0.45610000000000001</v>
      </c>
      <c r="L230">
        <v>0.54390000000000005</v>
      </c>
      <c r="M230">
        <v>8729</v>
      </c>
      <c r="N230">
        <v>594939</v>
      </c>
      <c r="O230">
        <v>9757433.5899999999</v>
      </c>
      <c r="P230">
        <v>-0.13469999999999999</v>
      </c>
      <c r="Q230">
        <v>1.1347</v>
      </c>
      <c r="R230">
        <v>3042.54</v>
      </c>
      <c r="S230">
        <v>0.33050000000000002</v>
      </c>
      <c r="T230">
        <v>12771.54</v>
      </c>
      <c r="U230">
        <v>12771.54</v>
      </c>
      <c r="V230">
        <v>0</v>
      </c>
      <c r="W230" t="s">
        <v>437</v>
      </c>
      <c r="X230">
        <v>3207</v>
      </c>
      <c r="Y230">
        <v>2165061440</v>
      </c>
    </row>
    <row r="231" spans="1:25" x14ac:dyDescent="0.2">
      <c r="A231">
        <v>3682</v>
      </c>
      <c r="B231" t="s">
        <v>237</v>
      </c>
      <c r="C231">
        <v>448611</v>
      </c>
      <c r="D231">
        <v>1930000</v>
      </c>
      <c r="E231">
        <v>2490000</v>
      </c>
      <c r="F231">
        <v>0.76759999999999995</v>
      </c>
      <c r="G231">
        <v>0.2324</v>
      </c>
      <c r="H231">
        <v>1000</v>
      </c>
      <c r="I231">
        <v>1241233</v>
      </c>
      <c r="J231">
        <v>21735210</v>
      </c>
      <c r="K231">
        <v>0.63859999999999995</v>
      </c>
      <c r="L231">
        <v>0.3614</v>
      </c>
      <c r="M231">
        <v>8729</v>
      </c>
      <c r="N231">
        <v>594939</v>
      </c>
      <c r="O231">
        <v>3379169.79</v>
      </c>
      <c r="P231">
        <v>0.246</v>
      </c>
      <c r="Q231">
        <v>0.754</v>
      </c>
      <c r="R231">
        <v>1357.1</v>
      </c>
      <c r="S231">
        <v>0.60209999999999997</v>
      </c>
      <c r="T231">
        <v>11086.1</v>
      </c>
      <c r="U231">
        <v>11086.1</v>
      </c>
      <c r="V231">
        <v>0</v>
      </c>
      <c r="W231" t="s">
        <v>437</v>
      </c>
      <c r="X231">
        <v>2490</v>
      </c>
      <c r="Y231">
        <v>1117042244</v>
      </c>
    </row>
    <row r="232" spans="1:25" x14ac:dyDescent="0.2">
      <c r="A232">
        <v>3689</v>
      </c>
      <c r="B232" t="s">
        <v>238</v>
      </c>
      <c r="C232">
        <v>866547</v>
      </c>
      <c r="D232">
        <v>1930000</v>
      </c>
      <c r="E232">
        <v>741000</v>
      </c>
      <c r="F232">
        <v>0.55100000000000005</v>
      </c>
      <c r="G232">
        <v>0.44900000000000001</v>
      </c>
      <c r="H232">
        <v>1000</v>
      </c>
      <c r="I232">
        <v>1241233</v>
      </c>
      <c r="J232">
        <v>6357172.9699999997</v>
      </c>
      <c r="K232">
        <v>0.3019</v>
      </c>
      <c r="L232">
        <v>0.69810000000000005</v>
      </c>
      <c r="M232">
        <v>8579.18</v>
      </c>
      <c r="N232">
        <v>594939</v>
      </c>
      <c r="O232">
        <v>0</v>
      </c>
      <c r="P232">
        <v>-0.45650000000000002</v>
      </c>
      <c r="Q232">
        <v>1.4564999999999999</v>
      </c>
      <c r="R232">
        <v>0</v>
      </c>
      <c r="S232">
        <v>0.32790000000000002</v>
      </c>
      <c r="T232">
        <v>9579.18</v>
      </c>
      <c r="U232">
        <v>9579.18</v>
      </c>
      <c r="V232">
        <v>0</v>
      </c>
      <c r="W232" t="s">
        <v>437</v>
      </c>
      <c r="X232">
        <v>741</v>
      </c>
      <c r="Y232">
        <v>642111140</v>
      </c>
    </row>
    <row r="233" spans="1:25" x14ac:dyDescent="0.2">
      <c r="A233">
        <v>3696</v>
      </c>
      <c r="B233" t="s">
        <v>239</v>
      </c>
      <c r="C233">
        <v>568266</v>
      </c>
      <c r="D233">
        <v>1930000</v>
      </c>
      <c r="E233">
        <v>366000</v>
      </c>
      <c r="F233">
        <v>0.7056</v>
      </c>
      <c r="G233">
        <v>0.2944</v>
      </c>
      <c r="H233">
        <v>1000</v>
      </c>
      <c r="I233">
        <v>1241233</v>
      </c>
      <c r="J233">
        <v>3194814</v>
      </c>
      <c r="K233">
        <v>0.54220000000000002</v>
      </c>
      <c r="L233">
        <v>0.45779999999999998</v>
      </c>
      <c r="M233">
        <v>8729</v>
      </c>
      <c r="N233">
        <v>594939</v>
      </c>
      <c r="O233">
        <v>1131889.3700000001</v>
      </c>
      <c r="P233">
        <v>4.48E-2</v>
      </c>
      <c r="Q233">
        <v>0.95520000000000005</v>
      </c>
      <c r="R233">
        <v>3092.59</v>
      </c>
      <c r="S233">
        <v>0.435</v>
      </c>
      <c r="T233">
        <v>12821.59</v>
      </c>
      <c r="U233">
        <v>12821.59</v>
      </c>
      <c r="V233">
        <v>0</v>
      </c>
      <c r="W233" t="s">
        <v>437</v>
      </c>
      <c r="X233">
        <v>366</v>
      </c>
      <c r="Y233">
        <v>207985383</v>
      </c>
    </row>
    <row r="234" spans="1:25" x14ac:dyDescent="0.2">
      <c r="A234">
        <v>3787</v>
      </c>
      <c r="B234" t="s">
        <v>240</v>
      </c>
      <c r="C234">
        <v>524229</v>
      </c>
      <c r="D234">
        <v>1930000</v>
      </c>
      <c r="E234">
        <v>2017000</v>
      </c>
      <c r="F234">
        <v>0.72840000000000005</v>
      </c>
      <c r="G234">
        <v>0.27160000000000001</v>
      </c>
      <c r="H234">
        <v>1000</v>
      </c>
      <c r="I234">
        <v>1241233</v>
      </c>
      <c r="J234">
        <v>17606393</v>
      </c>
      <c r="K234">
        <v>0.57769999999999999</v>
      </c>
      <c r="L234">
        <v>0.42230000000000001</v>
      </c>
      <c r="M234">
        <v>8729</v>
      </c>
      <c r="N234">
        <v>594939</v>
      </c>
      <c r="O234">
        <v>2331440.23</v>
      </c>
      <c r="P234">
        <v>0.11890000000000001</v>
      </c>
      <c r="Q234">
        <v>0.88109999999999999</v>
      </c>
      <c r="R234">
        <v>1155.9000000000001</v>
      </c>
      <c r="S234">
        <v>0.54279999999999995</v>
      </c>
      <c r="T234">
        <v>10884.9</v>
      </c>
      <c r="U234">
        <v>10884.9</v>
      </c>
      <c r="V234">
        <v>0</v>
      </c>
      <c r="W234" t="s">
        <v>437</v>
      </c>
      <c r="X234">
        <v>2017</v>
      </c>
      <c r="Y234">
        <v>1057369245</v>
      </c>
    </row>
    <row r="235" spans="1:25" x14ac:dyDescent="0.2">
      <c r="A235">
        <v>3794</v>
      </c>
      <c r="B235" t="s">
        <v>241</v>
      </c>
      <c r="C235">
        <v>557611</v>
      </c>
      <c r="D235">
        <v>1930000</v>
      </c>
      <c r="E235">
        <v>2417000</v>
      </c>
      <c r="F235">
        <v>0.71109999999999995</v>
      </c>
      <c r="G235">
        <v>0.28889999999999999</v>
      </c>
      <c r="H235">
        <v>1000</v>
      </c>
      <c r="I235">
        <v>1241233</v>
      </c>
      <c r="J235">
        <v>21097993</v>
      </c>
      <c r="K235">
        <v>0.55079999999999996</v>
      </c>
      <c r="L235">
        <v>0.44919999999999999</v>
      </c>
      <c r="M235">
        <v>8729</v>
      </c>
      <c r="N235">
        <v>594939</v>
      </c>
      <c r="O235">
        <v>3417029.2</v>
      </c>
      <c r="P235">
        <v>6.2700000000000006E-2</v>
      </c>
      <c r="Q235">
        <v>0.93730000000000002</v>
      </c>
      <c r="R235">
        <v>1413.75</v>
      </c>
      <c r="S235">
        <v>0.50319999999999998</v>
      </c>
      <c r="T235">
        <v>11142.75</v>
      </c>
      <c r="U235">
        <v>11142.75</v>
      </c>
      <c r="V235">
        <v>0</v>
      </c>
      <c r="W235" t="s">
        <v>437</v>
      </c>
      <c r="X235">
        <v>2417</v>
      </c>
      <c r="Y235">
        <v>1347744601</v>
      </c>
    </row>
    <row r="236" spans="1:25" x14ac:dyDescent="0.2">
      <c r="A236">
        <v>3822</v>
      </c>
      <c r="B236" t="s">
        <v>242</v>
      </c>
      <c r="C236">
        <v>721363</v>
      </c>
      <c r="D236">
        <v>1930000</v>
      </c>
      <c r="E236">
        <v>4678000</v>
      </c>
      <c r="F236">
        <v>0.62619999999999998</v>
      </c>
      <c r="G236">
        <v>0.37380000000000002</v>
      </c>
      <c r="H236">
        <v>1000</v>
      </c>
      <c r="I236">
        <v>1241233</v>
      </c>
      <c r="J236">
        <v>40834262</v>
      </c>
      <c r="K236">
        <v>0.41880000000000001</v>
      </c>
      <c r="L236">
        <v>0.58120000000000005</v>
      </c>
      <c r="M236">
        <v>8729</v>
      </c>
      <c r="N236">
        <v>594939</v>
      </c>
      <c r="O236">
        <v>1006386.2</v>
      </c>
      <c r="P236">
        <v>-0.21249999999999999</v>
      </c>
      <c r="Q236">
        <v>1.2124999999999999</v>
      </c>
      <c r="R236">
        <v>215.13</v>
      </c>
      <c r="S236">
        <v>0.42599999999999999</v>
      </c>
      <c r="T236">
        <v>9944.1299999999992</v>
      </c>
      <c r="U236">
        <v>9944.1299999999992</v>
      </c>
      <c r="V236">
        <v>0</v>
      </c>
      <c r="W236" t="s">
        <v>437</v>
      </c>
      <c r="X236">
        <v>4678</v>
      </c>
      <c r="Y236">
        <v>3374535126</v>
      </c>
    </row>
    <row r="237" spans="1:25" x14ac:dyDescent="0.2">
      <c r="A237">
        <v>3857</v>
      </c>
      <c r="B237" t="s">
        <v>244</v>
      </c>
      <c r="C237">
        <v>692361</v>
      </c>
      <c r="D237">
        <v>1930000</v>
      </c>
      <c r="E237">
        <v>4915000</v>
      </c>
      <c r="F237">
        <v>0.64129999999999998</v>
      </c>
      <c r="G237">
        <v>0.35870000000000002</v>
      </c>
      <c r="H237">
        <v>1000</v>
      </c>
      <c r="I237">
        <v>1241233</v>
      </c>
      <c r="J237">
        <v>42903035</v>
      </c>
      <c r="K237">
        <v>0.44219999999999998</v>
      </c>
      <c r="L237">
        <v>0.55779999999999996</v>
      </c>
      <c r="M237">
        <v>8729</v>
      </c>
      <c r="N237">
        <v>594939</v>
      </c>
      <c r="O237">
        <v>7363717.0300000003</v>
      </c>
      <c r="P237">
        <v>-0.1638</v>
      </c>
      <c r="Q237">
        <v>1.1637999999999999</v>
      </c>
      <c r="R237">
        <v>1498.21</v>
      </c>
      <c r="S237">
        <v>0.37909999999999999</v>
      </c>
      <c r="T237">
        <v>11227.21</v>
      </c>
      <c r="U237">
        <v>11227.21</v>
      </c>
      <c r="V237">
        <v>0</v>
      </c>
      <c r="W237" t="s">
        <v>437</v>
      </c>
      <c r="X237">
        <v>4915</v>
      </c>
      <c r="Y237">
        <v>3402953643</v>
      </c>
    </row>
    <row r="238" spans="1:25" x14ac:dyDescent="0.2">
      <c r="A238">
        <v>3871</v>
      </c>
      <c r="B238" t="s">
        <v>246</v>
      </c>
      <c r="C238">
        <v>702954</v>
      </c>
      <c r="D238">
        <v>1930000</v>
      </c>
      <c r="E238">
        <v>727000</v>
      </c>
      <c r="F238">
        <v>0.63580000000000003</v>
      </c>
      <c r="G238">
        <v>0.36420000000000002</v>
      </c>
      <c r="H238">
        <v>1000</v>
      </c>
      <c r="I238">
        <v>1241233</v>
      </c>
      <c r="J238">
        <v>6345983</v>
      </c>
      <c r="K238">
        <v>0.43369999999999997</v>
      </c>
      <c r="L238">
        <v>0.56630000000000003</v>
      </c>
      <c r="M238">
        <v>8729</v>
      </c>
      <c r="N238">
        <v>594939</v>
      </c>
      <c r="O238">
        <v>262364.63</v>
      </c>
      <c r="P238">
        <v>-0.18160000000000001</v>
      </c>
      <c r="Q238">
        <v>1.1816</v>
      </c>
      <c r="R238">
        <v>360.89</v>
      </c>
      <c r="S238">
        <v>0.43169999999999997</v>
      </c>
      <c r="T238">
        <v>10089.89</v>
      </c>
      <c r="U238">
        <v>10089.89</v>
      </c>
      <c r="V238">
        <v>0</v>
      </c>
      <c r="W238" t="s">
        <v>437</v>
      </c>
      <c r="X238">
        <v>727</v>
      </c>
      <c r="Y238">
        <v>511047237</v>
      </c>
    </row>
    <row r="239" spans="1:25" x14ac:dyDescent="0.2">
      <c r="A239">
        <v>3892</v>
      </c>
      <c r="B239" t="s">
        <v>247</v>
      </c>
      <c r="C239">
        <v>581373</v>
      </c>
      <c r="D239">
        <v>1930000</v>
      </c>
      <c r="E239">
        <v>6994000</v>
      </c>
      <c r="F239">
        <v>0.69879999999999998</v>
      </c>
      <c r="G239">
        <v>0.30120000000000002</v>
      </c>
      <c r="H239">
        <v>1000</v>
      </c>
      <c r="I239">
        <v>1241233</v>
      </c>
      <c r="J239">
        <v>58208893.32</v>
      </c>
      <c r="K239">
        <v>0.53159999999999996</v>
      </c>
      <c r="L239">
        <v>0.46839999999999998</v>
      </c>
      <c r="M239">
        <v>8322.69</v>
      </c>
      <c r="N239">
        <v>594939</v>
      </c>
      <c r="O239">
        <v>0</v>
      </c>
      <c r="P239">
        <v>2.2800000000000001E-2</v>
      </c>
      <c r="Q239">
        <v>0.97719999999999996</v>
      </c>
      <c r="R239">
        <v>0</v>
      </c>
      <c r="S239">
        <v>0.54949999999999999</v>
      </c>
      <c r="T239">
        <v>9322.69</v>
      </c>
      <c r="U239">
        <v>9322.69</v>
      </c>
      <c r="V239">
        <v>0</v>
      </c>
      <c r="W239" t="s">
        <v>437</v>
      </c>
      <c r="X239">
        <v>6994</v>
      </c>
      <c r="Y239">
        <v>4066125860</v>
      </c>
    </row>
    <row r="240" spans="1:25" x14ac:dyDescent="0.2">
      <c r="A240">
        <v>3899</v>
      </c>
      <c r="B240" t="s">
        <v>248</v>
      </c>
      <c r="C240">
        <v>522905</v>
      </c>
      <c r="D240">
        <v>1930000</v>
      </c>
      <c r="E240">
        <v>954000</v>
      </c>
      <c r="F240">
        <v>0.72909999999999997</v>
      </c>
      <c r="G240">
        <v>0.27089999999999997</v>
      </c>
      <c r="H240">
        <v>1000</v>
      </c>
      <c r="I240">
        <v>1241233</v>
      </c>
      <c r="J240">
        <v>7889094.0999999996</v>
      </c>
      <c r="K240">
        <v>0.57869999999999999</v>
      </c>
      <c r="L240">
        <v>0.42130000000000001</v>
      </c>
      <c r="M240">
        <v>8269.49</v>
      </c>
      <c r="N240">
        <v>594939</v>
      </c>
      <c r="O240">
        <v>0</v>
      </c>
      <c r="P240">
        <v>0.1211</v>
      </c>
      <c r="Q240">
        <v>0.87890000000000001</v>
      </c>
      <c r="R240">
        <v>0</v>
      </c>
      <c r="S240">
        <v>0.59489999999999998</v>
      </c>
      <c r="T240">
        <v>9269.49</v>
      </c>
      <c r="U240">
        <v>9269.49</v>
      </c>
      <c r="V240">
        <v>0</v>
      </c>
      <c r="W240" t="s">
        <v>437</v>
      </c>
      <c r="X240">
        <v>954</v>
      </c>
      <c r="Y240">
        <v>498851212</v>
      </c>
    </row>
    <row r="241" spans="1:25" x14ac:dyDescent="0.2">
      <c r="A241">
        <v>3906</v>
      </c>
      <c r="B241" t="s">
        <v>249</v>
      </c>
      <c r="C241">
        <v>859692</v>
      </c>
      <c r="D241">
        <v>1930000</v>
      </c>
      <c r="E241">
        <v>1142000</v>
      </c>
      <c r="F241">
        <v>0.55459999999999998</v>
      </c>
      <c r="G241">
        <v>0.44540000000000002</v>
      </c>
      <c r="H241">
        <v>1000</v>
      </c>
      <c r="I241">
        <v>1241233</v>
      </c>
      <c r="J241">
        <v>9968518</v>
      </c>
      <c r="K241">
        <v>0.30740000000000001</v>
      </c>
      <c r="L241">
        <v>0.69259999999999999</v>
      </c>
      <c r="M241">
        <v>8729</v>
      </c>
      <c r="N241">
        <v>594939</v>
      </c>
      <c r="O241">
        <v>2233331.33</v>
      </c>
      <c r="P241">
        <v>-0.44500000000000001</v>
      </c>
      <c r="Q241">
        <v>1.4450000000000001</v>
      </c>
      <c r="R241">
        <v>1955.63</v>
      </c>
      <c r="S241">
        <v>0.2026</v>
      </c>
      <c r="T241">
        <v>11684.63</v>
      </c>
      <c r="U241">
        <v>11684.63</v>
      </c>
      <c r="V241" s="97">
        <v>-1.8189900000000001E-12</v>
      </c>
      <c r="W241" t="s">
        <v>437</v>
      </c>
      <c r="X241">
        <v>1142</v>
      </c>
      <c r="Y241">
        <v>981768250</v>
      </c>
    </row>
    <row r="242" spans="1:25" x14ac:dyDescent="0.2">
      <c r="A242">
        <v>3920</v>
      </c>
      <c r="B242" t="s">
        <v>250</v>
      </c>
      <c r="C242">
        <v>919779</v>
      </c>
      <c r="D242">
        <v>1930000</v>
      </c>
      <c r="E242">
        <v>305000</v>
      </c>
      <c r="F242">
        <v>0.52339999999999998</v>
      </c>
      <c r="G242">
        <v>0.47660000000000002</v>
      </c>
      <c r="H242">
        <v>1000</v>
      </c>
      <c r="I242">
        <v>1241233</v>
      </c>
      <c r="J242">
        <v>2662345</v>
      </c>
      <c r="K242">
        <v>0.25900000000000001</v>
      </c>
      <c r="L242">
        <v>0.74099999999999999</v>
      </c>
      <c r="M242">
        <v>8729</v>
      </c>
      <c r="N242">
        <v>594939</v>
      </c>
      <c r="O242">
        <v>626613.87</v>
      </c>
      <c r="P242">
        <v>-0.54600000000000004</v>
      </c>
      <c r="Q242">
        <v>1.546</v>
      </c>
      <c r="R242">
        <v>2054.4699999999998</v>
      </c>
      <c r="S242">
        <v>0.1411</v>
      </c>
      <c r="T242">
        <v>11783.47</v>
      </c>
      <c r="U242">
        <v>11783.47</v>
      </c>
      <c r="V242">
        <v>0</v>
      </c>
      <c r="W242" t="s">
        <v>437</v>
      </c>
      <c r="X242">
        <v>305</v>
      </c>
      <c r="Y242">
        <v>280532581</v>
      </c>
    </row>
    <row r="243" spans="1:25" x14ac:dyDescent="0.2">
      <c r="A243">
        <v>3925</v>
      </c>
      <c r="B243" t="s">
        <v>251</v>
      </c>
      <c r="C243">
        <v>1073692</v>
      </c>
      <c r="D243">
        <v>1930000</v>
      </c>
      <c r="E243">
        <v>4478000</v>
      </c>
      <c r="F243">
        <v>0.44369999999999998</v>
      </c>
      <c r="G243">
        <v>0.55630000000000002</v>
      </c>
      <c r="H243">
        <v>1000</v>
      </c>
      <c r="I243">
        <v>1241233</v>
      </c>
      <c r="J243">
        <v>39088462</v>
      </c>
      <c r="K243">
        <v>0.13500000000000001</v>
      </c>
      <c r="L243">
        <v>0.86499999999999999</v>
      </c>
      <c r="M243">
        <v>8729</v>
      </c>
      <c r="N243">
        <v>594939</v>
      </c>
      <c r="O243">
        <v>9504312.2100000009</v>
      </c>
      <c r="P243">
        <v>-0.80469999999999997</v>
      </c>
      <c r="Q243">
        <v>1.8047</v>
      </c>
      <c r="R243">
        <v>2122.4499999999998</v>
      </c>
      <c r="S243">
        <v>3.7400000000000003E-2</v>
      </c>
      <c r="T243">
        <v>11851.45</v>
      </c>
      <c r="U243">
        <v>11851.45</v>
      </c>
      <c r="V243">
        <v>0</v>
      </c>
      <c r="W243" t="s">
        <v>437</v>
      </c>
      <c r="X243">
        <v>4478</v>
      </c>
      <c r="Y243">
        <v>4807993478</v>
      </c>
    </row>
    <row r="244" spans="1:25" x14ac:dyDescent="0.2">
      <c r="A244">
        <v>3934</v>
      </c>
      <c r="B244" t="s">
        <v>252</v>
      </c>
      <c r="C244">
        <v>494765</v>
      </c>
      <c r="D244">
        <v>1930000</v>
      </c>
      <c r="E244">
        <v>922000</v>
      </c>
      <c r="F244">
        <v>0.74360000000000004</v>
      </c>
      <c r="G244">
        <v>0.25640000000000002</v>
      </c>
      <c r="H244">
        <v>1000</v>
      </c>
      <c r="I244">
        <v>1241233</v>
      </c>
      <c r="J244">
        <v>8048138</v>
      </c>
      <c r="K244">
        <v>0.60140000000000005</v>
      </c>
      <c r="L244">
        <v>0.39860000000000001</v>
      </c>
      <c r="M244">
        <v>8729</v>
      </c>
      <c r="N244">
        <v>594939</v>
      </c>
      <c r="O244">
        <v>1448964.18</v>
      </c>
      <c r="P244">
        <v>0.16839999999999999</v>
      </c>
      <c r="Q244">
        <v>0.83160000000000001</v>
      </c>
      <c r="R244">
        <v>1571.54</v>
      </c>
      <c r="S244">
        <v>0.55379999999999996</v>
      </c>
      <c r="T244">
        <v>11300.54</v>
      </c>
      <c r="U244">
        <v>11300.54</v>
      </c>
      <c r="V244">
        <v>0</v>
      </c>
      <c r="W244" t="s">
        <v>437</v>
      </c>
      <c r="X244">
        <v>922</v>
      </c>
      <c r="Y244">
        <v>456173702</v>
      </c>
    </row>
    <row r="245" spans="1:25" x14ac:dyDescent="0.2">
      <c r="A245">
        <v>3941</v>
      </c>
      <c r="B245" t="s">
        <v>253</v>
      </c>
      <c r="C245">
        <v>594940</v>
      </c>
      <c r="D245">
        <v>1930000</v>
      </c>
      <c r="E245">
        <v>1185000</v>
      </c>
      <c r="F245">
        <v>0.69169999999999998</v>
      </c>
      <c r="G245">
        <v>0.30830000000000002</v>
      </c>
      <c r="H245">
        <v>1000</v>
      </c>
      <c r="I245">
        <v>1241233</v>
      </c>
      <c r="J245">
        <v>10343865</v>
      </c>
      <c r="K245">
        <v>0.52070000000000005</v>
      </c>
      <c r="L245">
        <v>0.4793</v>
      </c>
      <c r="M245">
        <v>8729</v>
      </c>
      <c r="N245">
        <v>594939</v>
      </c>
      <c r="O245">
        <v>802211.36</v>
      </c>
      <c r="P245">
        <v>0</v>
      </c>
      <c r="Q245">
        <v>1</v>
      </c>
      <c r="R245">
        <v>676.97</v>
      </c>
      <c r="S245">
        <v>0.50319999999999998</v>
      </c>
      <c r="T245">
        <v>10405.969999999999</v>
      </c>
      <c r="U245">
        <v>10405.969999999999</v>
      </c>
      <c r="V245">
        <v>0</v>
      </c>
      <c r="W245" t="s">
        <v>437</v>
      </c>
      <c r="X245">
        <v>1185</v>
      </c>
      <c r="Y245">
        <v>705004189</v>
      </c>
    </row>
    <row r="246" spans="1:25" x14ac:dyDescent="0.2">
      <c r="A246">
        <v>3948</v>
      </c>
      <c r="B246" t="s">
        <v>254</v>
      </c>
      <c r="C246">
        <v>591218</v>
      </c>
      <c r="D246">
        <v>1930000</v>
      </c>
      <c r="E246">
        <v>633000</v>
      </c>
      <c r="F246">
        <v>0.69369999999999998</v>
      </c>
      <c r="G246">
        <v>0.30630000000000002</v>
      </c>
      <c r="H246">
        <v>1000</v>
      </c>
      <c r="I246">
        <v>1241233</v>
      </c>
      <c r="J246">
        <v>5525457</v>
      </c>
      <c r="K246">
        <v>0.52370000000000005</v>
      </c>
      <c r="L246">
        <v>0.4763</v>
      </c>
      <c r="M246">
        <v>8729</v>
      </c>
      <c r="N246">
        <v>594939</v>
      </c>
      <c r="O246">
        <v>593293.82999999996</v>
      </c>
      <c r="P246">
        <v>6.3E-3</v>
      </c>
      <c r="Q246">
        <v>0.99370000000000003</v>
      </c>
      <c r="R246">
        <v>937.27</v>
      </c>
      <c r="S246">
        <v>0.49419999999999997</v>
      </c>
      <c r="T246">
        <v>10666.27</v>
      </c>
      <c r="U246">
        <v>10666.27</v>
      </c>
      <c r="V246">
        <v>0</v>
      </c>
      <c r="W246" t="s">
        <v>437</v>
      </c>
      <c r="X246">
        <v>633</v>
      </c>
      <c r="Y246">
        <v>374241096</v>
      </c>
    </row>
    <row r="247" spans="1:25" x14ac:dyDescent="0.2">
      <c r="A247">
        <v>3955</v>
      </c>
      <c r="B247" t="s">
        <v>255</v>
      </c>
      <c r="C247">
        <v>457034</v>
      </c>
      <c r="D247">
        <v>1930000</v>
      </c>
      <c r="E247">
        <v>2442000</v>
      </c>
      <c r="F247">
        <v>0.76319999999999999</v>
      </c>
      <c r="G247">
        <v>0.23680000000000001</v>
      </c>
      <c r="H247">
        <v>1000</v>
      </c>
      <c r="I247">
        <v>1241233</v>
      </c>
      <c r="J247">
        <v>21316218</v>
      </c>
      <c r="K247">
        <v>0.63180000000000003</v>
      </c>
      <c r="L247">
        <v>0.36820000000000003</v>
      </c>
      <c r="M247">
        <v>8729</v>
      </c>
      <c r="N247">
        <v>594939</v>
      </c>
      <c r="O247">
        <v>1684558.53</v>
      </c>
      <c r="P247">
        <v>0.23180000000000001</v>
      </c>
      <c r="Q247">
        <v>0.76819999999999999</v>
      </c>
      <c r="R247">
        <v>689.83</v>
      </c>
      <c r="S247">
        <v>0.6179</v>
      </c>
      <c r="T247">
        <v>10418.83</v>
      </c>
      <c r="U247">
        <v>10418.83</v>
      </c>
      <c r="V247">
        <v>0</v>
      </c>
      <c r="W247" t="s">
        <v>437</v>
      </c>
      <c r="X247">
        <v>2442</v>
      </c>
      <c r="Y247">
        <v>1116077738</v>
      </c>
    </row>
    <row r="248" spans="1:25" x14ac:dyDescent="0.2">
      <c r="A248">
        <v>3962</v>
      </c>
      <c r="B248" t="s">
        <v>256</v>
      </c>
      <c r="C248">
        <v>424162</v>
      </c>
      <c r="D248">
        <v>1930000</v>
      </c>
      <c r="E248">
        <v>3461000</v>
      </c>
      <c r="F248">
        <v>0.7802</v>
      </c>
      <c r="G248">
        <v>0.2198</v>
      </c>
      <c r="H248">
        <v>1000</v>
      </c>
      <c r="I248">
        <v>1241233</v>
      </c>
      <c r="J248">
        <v>30211069</v>
      </c>
      <c r="K248">
        <v>0.6583</v>
      </c>
      <c r="L248">
        <v>0.3417</v>
      </c>
      <c r="M248">
        <v>8729</v>
      </c>
      <c r="N248">
        <v>594939</v>
      </c>
      <c r="O248">
        <v>5038343.34</v>
      </c>
      <c r="P248">
        <v>0.28699999999999998</v>
      </c>
      <c r="Q248">
        <v>0.71299999999999997</v>
      </c>
      <c r="R248">
        <v>1455.75</v>
      </c>
      <c r="S248">
        <v>0.62090000000000001</v>
      </c>
      <c r="T248">
        <v>11184.75</v>
      </c>
      <c r="U248">
        <v>11184.75</v>
      </c>
      <c r="V248">
        <v>0</v>
      </c>
      <c r="W248" t="s">
        <v>437</v>
      </c>
      <c r="X248">
        <v>3461</v>
      </c>
      <c r="Y248">
        <v>1468025660</v>
      </c>
    </row>
    <row r="249" spans="1:25" x14ac:dyDescent="0.2">
      <c r="A249">
        <v>3969</v>
      </c>
      <c r="B249" t="s">
        <v>257</v>
      </c>
      <c r="C249">
        <v>423422</v>
      </c>
      <c r="D249">
        <v>1930000</v>
      </c>
      <c r="E249">
        <v>336000</v>
      </c>
      <c r="F249">
        <v>0.78059999999999996</v>
      </c>
      <c r="G249">
        <v>0.21940000000000001</v>
      </c>
      <c r="H249">
        <v>1000</v>
      </c>
      <c r="I249">
        <v>1241233</v>
      </c>
      <c r="J249">
        <v>2932944</v>
      </c>
      <c r="K249">
        <v>0.65890000000000004</v>
      </c>
      <c r="L249">
        <v>0.34110000000000001</v>
      </c>
      <c r="M249">
        <v>8729</v>
      </c>
      <c r="N249">
        <v>594939</v>
      </c>
      <c r="O249">
        <v>734718.95</v>
      </c>
      <c r="P249">
        <v>0.2883</v>
      </c>
      <c r="Q249">
        <v>0.7117</v>
      </c>
      <c r="R249">
        <v>2186.66</v>
      </c>
      <c r="S249">
        <v>0.60109999999999997</v>
      </c>
      <c r="T249">
        <v>11915.66</v>
      </c>
      <c r="U249">
        <v>11915.66</v>
      </c>
      <c r="V249">
        <v>0</v>
      </c>
      <c r="W249" t="s">
        <v>437</v>
      </c>
      <c r="X249">
        <v>336</v>
      </c>
      <c r="Y249">
        <v>142269800</v>
      </c>
    </row>
    <row r="250" spans="1:25" x14ac:dyDescent="0.2">
      <c r="A250">
        <v>2177</v>
      </c>
      <c r="B250" t="s">
        <v>135</v>
      </c>
      <c r="C250">
        <v>3745207</v>
      </c>
      <c r="D250">
        <v>5790000</v>
      </c>
      <c r="E250">
        <v>1088000</v>
      </c>
      <c r="F250">
        <v>0.35320000000000001</v>
      </c>
      <c r="G250">
        <v>0.64680000000000004</v>
      </c>
      <c r="H250">
        <v>1000</v>
      </c>
      <c r="I250">
        <v>3723699</v>
      </c>
      <c r="J250">
        <v>9497152</v>
      </c>
      <c r="K250">
        <v>-5.7999999999999996E-3</v>
      </c>
      <c r="L250">
        <v>1.0058</v>
      </c>
      <c r="M250">
        <v>8729</v>
      </c>
      <c r="N250">
        <v>1784817</v>
      </c>
      <c r="O250">
        <v>9087281.4499999993</v>
      </c>
      <c r="P250">
        <v>-1.0984</v>
      </c>
      <c r="Q250">
        <v>2.0983999999999998</v>
      </c>
      <c r="R250">
        <v>8352.2800000000007</v>
      </c>
      <c r="S250">
        <v>1.95E-2</v>
      </c>
      <c r="T250">
        <v>18081.28</v>
      </c>
      <c r="U250">
        <v>18081.28</v>
      </c>
      <c r="V250">
        <v>0</v>
      </c>
      <c r="W250" t="s">
        <v>439</v>
      </c>
      <c r="X250">
        <v>1088</v>
      </c>
      <c r="Y250">
        <v>4074785500</v>
      </c>
    </row>
    <row r="251" spans="1:25" x14ac:dyDescent="0.2">
      <c r="A251">
        <v>3976</v>
      </c>
      <c r="B251" t="s">
        <v>258</v>
      </c>
      <c r="C251">
        <v>2588</v>
      </c>
      <c r="D251">
        <v>1930000</v>
      </c>
      <c r="E251">
        <v>34000</v>
      </c>
      <c r="F251">
        <v>0.99870000000000003</v>
      </c>
      <c r="G251">
        <v>1.2999999999999999E-3</v>
      </c>
      <c r="H251">
        <v>1000</v>
      </c>
      <c r="I251">
        <v>1241233</v>
      </c>
      <c r="J251">
        <v>296786</v>
      </c>
      <c r="K251">
        <v>0.99790000000000001</v>
      </c>
      <c r="L251">
        <v>2.0999999999999999E-3</v>
      </c>
      <c r="M251">
        <v>8729</v>
      </c>
      <c r="N251">
        <v>594939</v>
      </c>
      <c r="O251">
        <v>906691.26</v>
      </c>
      <c r="P251">
        <v>0.99560000000000004</v>
      </c>
      <c r="Q251">
        <v>4.4000000000000003E-3</v>
      </c>
      <c r="R251">
        <v>26667.39</v>
      </c>
      <c r="S251">
        <v>0.99629999999999996</v>
      </c>
      <c r="T251">
        <v>36396.39</v>
      </c>
      <c r="U251">
        <v>36396.39</v>
      </c>
      <c r="V251">
        <v>0</v>
      </c>
      <c r="W251" t="s">
        <v>437</v>
      </c>
      <c r="X251">
        <v>34</v>
      </c>
      <c r="Y251">
        <v>87982</v>
      </c>
    </row>
    <row r="252" spans="1:25" x14ac:dyDescent="0.2">
      <c r="A252">
        <v>4690</v>
      </c>
      <c r="B252" t="s">
        <v>306</v>
      </c>
      <c r="C252">
        <v>1075189</v>
      </c>
      <c r="D252">
        <v>2895000</v>
      </c>
      <c r="E252">
        <v>198000</v>
      </c>
      <c r="F252">
        <v>0.62860000000000005</v>
      </c>
      <c r="G252">
        <v>0.37140000000000001</v>
      </c>
      <c r="H252">
        <v>1000</v>
      </c>
      <c r="I252">
        <v>1861849</v>
      </c>
      <c r="J252">
        <v>1728342</v>
      </c>
      <c r="K252">
        <v>0.42249999999999999</v>
      </c>
      <c r="L252">
        <v>0.57750000000000001</v>
      </c>
      <c r="M252">
        <v>8729</v>
      </c>
      <c r="N252">
        <v>892408</v>
      </c>
      <c r="O252">
        <v>110109.91</v>
      </c>
      <c r="P252">
        <v>-0.20480000000000001</v>
      </c>
      <c r="Q252">
        <v>1.2048000000000001</v>
      </c>
      <c r="R252">
        <v>556.11</v>
      </c>
      <c r="S252">
        <v>0.40860000000000002</v>
      </c>
      <c r="T252">
        <v>10285.11</v>
      </c>
      <c r="U252">
        <v>10285.11</v>
      </c>
      <c r="V252">
        <v>0</v>
      </c>
      <c r="W252" t="s">
        <v>438</v>
      </c>
      <c r="X252">
        <v>198</v>
      </c>
      <c r="Y252">
        <v>212887458</v>
      </c>
    </row>
    <row r="253" spans="1:25" x14ac:dyDescent="0.2">
      <c r="A253">
        <v>2016</v>
      </c>
      <c r="B253" t="s">
        <v>127</v>
      </c>
      <c r="C253">
        <v>419835</v>
      </c>
      <c r="D253">
        <v>1930000</v>
      </c>
      <c r="E253">
        <v>478000</v>
      </c>
      <c r="F253">
        <v>0.78249999999999997</v>
      </c>
      <c r="G253">
        <v>0.2175</v>
      </c>
      <c r="H253">
        <v>1000</v>
      </c>
      <c r="I253">
        <v>1241233</v>
      </c>
      <c r="J253">
        <v>4172462</v>
      </c>
      <c r="K253">
        <v>0.66180000000000005</v>
      </c>
      <c r="L253">
        <v>0.3382</v>
      </c>
      <c r="M253">
        <v>8729</v>
      </c>
      <c r="N253">
        <v>594939</v>
      </c>
      <c r="O253">
        <v>161451.82999999999</v>
      </c>
      <c r="P253">
        <v>0.29430000000000001</v>
      </c>
      <c r="Q253">
        <v>0.70569999999999999</v>
      </c>
      <c r="R253">
        <v>337.77</v>
      </c>
      <c r="S253">
        <v>0.66139999999999999</v>
      </c>
      <c r="T253">
        <v>10066.77</v>
      </c>
      <c r="U253">
        <v>10066.77</v>
      </c>
      <c r="V253">
        <v>0</v>
      </c>
      <c r="W253" t="s">
        <v>437</v>
      </c>
      <c r="X253">
        <v>478</v>
      </c>
      <c r="Y253">
        <v>200681129</v>
      </c>
    </row>
    <row r="254" spans="1:25" x14ac:dyDescent="0.2">
      <c r="A254">
        <v>3983</v>
      </c>
      <c r="B254" t="s">
        <v>259</v>
      </c>
      <c r="C254">
        <v>375043</v>
      </c>
      <c r="D254">
        <v>1930000</v>
      </c>
      <c r="E254">
        <v>1355000</v>
      </c>
      <c r="F254">
        <v>0.80569999999999997</v>
      </c>
      <c r="G254">
        <v>0.1943</v>
      </c>
      <c r="H254">
        <v>1000</v>
      </c>
      <c r="I254">
        <v>1241233</v>
      </c>
      <c r="J254">
        <v>11827795</v>
      </c>
      <c r="K254">
        <v>0.69779999999999998</v>
      </c>
      <c r="L254">
        <v>0.30220000000000002</v>
      </c>
      <c r="M254">
        <v>8729</v>
      </c>
      <c r="N254">
        <v>594939</v>
      </c>
      <c r="O254">
        <v>1498806.09</v>
      </c>
      <c r="P254">
        <v>0.36959999999999998</v>
      </c>
      <c r="Q254">
        <v>0.63039999999999996</v>
      </c>
      <c r="R254">
        <v>1106.1300000000001</v>
      </c>
      <c r="S254">
        <v>0.67430000000000001</v>
      </c>
      <c r="T254">
        <v>10835.13</v>
      </c>
      <c r="U254">
        <v>10835.13</v>
      </c>
      <c r="V254" s="97">
        <v>-1.8189900000000001E-12</v>
      </c>
      <c r="W254" t="s">
        <v>437</v>
      </c>
      <c r="X254">
        <v>1355</v>
      </c>
      <c r="Y254">
        <v>508183690</v>
      </c>
    </row>
    <row r="255" spans="1:25" x14ac:dyDescent="0.2">
      <c r="A255">
        <v>3514</v>
      </c>
      <c r="B255" t="s">
        <v>225</v>
      </c>
      <c r="C255">
        <v>1529072</v>
      </c>
      <c r="D255">
        <v>2895000</v>
      </c>
      <c r="E255">
        <v>294000</v>
      </c>
      <c r="F255">
        <v>0.4718</v>
      </c>
      <c r="G255">
        <v>0.5282</v>
      </c>
      <c r="H255">
        <v>1000</v>
      </c>
      <c r="I255">
        <v>1861849</v>
      </c>
      <c r="J255">
        <v>2566326</v>
      </c>
      <c r="K255">
        <v>0.1787</v>
      </c>
      <c r="L255">
        <v>0.82130000000000003</v>
      </c>
      <c r="M255">
        <v>8729</v>
      </c>
      <c r="N255">
        <v>892408</v>
      </c>
      <c r="O255">
        <v>540714.42000000004</v>
      </c>
      <c r="P255">
        <v>-0.71340000000000003</v>
      </c>
      <c r="Q255">
        <v>1.7134</v>
      </c>
      <c r="R255">
        <v>1839.16</v>
      </c>
      <c r="S255">
        <v>6.2199999999999998E-2</v>
      </c>
      <c r="T255">
        <v>11568.16</v>
      </c>
      <c r="U255">
        <v>11568.16</v>
      </c>
      <c r="V255">
        <v>0</v>
      </c>
      <c r="W255" t="s">
        <v>438</v>
      </c>
      <c r="X255">
        <v>294</v>
      </c>
      <c r="Y255">
        <v>449547208</v>
      </c>
    </row>
    <row r="256" spans="1:25" x14ac:dyDescent="0.2">
      <c r="A256">
        <v>616</v>
      </c>
      <c r="B256" t="s">
        <v>455</v>
      </c>
      <c r="C256">
        <v>14059804</v>
      </c>
      <c r="D256">
        <v>2895000</v>
      </c>
      <c r="E256">
        <v>134000</v>
      </c>
      <c r="F256">
        <v>-3.8565999999999998</v>
      </c>
      <c r="G256">
        <v>4.8566000000000003</v>
      </c>
      <c r="H256">
        <v>1000</v>
      </c>
      <c r="I256">
        <v>1861849</v>
      </c>
      <c r="J256">
        <v>1169686</v>
      </c>
      <c r="K256">
        <v>-6.5514999999999999</v>
      </c>
      <c r="L256">
        <v>7.5514999999999999</v>
      </c>
      <c r="M256">
        <v>8729</v>
      </c>
      <c r="N256">
        <v>892408</v>
      </c>
      <c r="O256">
        <v>2196662.7999999998</v>
      </c>
      <c r="P256">
        <v>-14.754899999999999</v>
      </c>
      <c r="Q256">
        <v>15.754899999999999</v>
      </c>
      <c r="R256">
        <v>16393.009999999998</v>
      </c>
      <c r="S256">
        <v>0</v>
      </c>
      <c r="T256">
        <v>26122.01</v>
      </c>
      <c r="U256">
        <v>26122.01</v>
      </c>
      <c r="V256">
        <v>0</v>
      </c>
      <c r="W256" t="s">
        <v>438</v>
      </c>
      <c r="X256">
        <v>134</v>
      </c>
      <c r="Y256">
        <v>1884013671</v>
      </c>
    </row>
    <row r="257" spans="1:25" x14ac:dyDescent="0.2">
      <c r="A257">
        <v>1945</v>
      </c>
      <c r="B257" t="s">
        <v>125</v>
      </c>
      <c r="C257">
        <v>719369</v>
      </c>
      <c r="D257">
        <v>1930000</v>
      </c>
      <c r="E257">
        <v>840000</v>
      </c>
      <c r="F257">
        <v>0.62729999999999997</v>
      </c>
      <c r="G257">
        <v>0.37269999999999998</v>
      </c>
      <c r="H257">
        <v>1000</v>
      </c>
      <c r="I257">
        <v>1241233</v>
      </c>
      <c r="J257">
        <v>7332360</v>
      </c>
      <c r="K257">
        <v>0.4204</v>
      </c>
      <c r="L257">
        <v>0.5796</v>
      </c>
      <c r="M257">
        <v>8729</v>
      </c>
      <c r="N257">
        <v>594939</v>
      </c>
      <c r="O257">
        <v>974783.57</v>
      </c>
      <c r="P257">
        <v>-0.20910000000000001</v>
      </c>
      <c r="Q257">
        <v>1.2091000000000001</v>
      </c>
      <c r="R257">
        <v>1160.46</v>
      </c>
      <c r="S257">
        <v>0.37230000000000002</v>
      </c>
      <c r="T257">
        <v>10889.46</v>
      </c>
      <c r="U257">
        <v>10889.46</v>
      </c>
      <c r="V257">
        <v>0</v>
      </c>
      <c r="W257" t="s">
        <v>437</v>
      </c>
      <c r="X257">
        <v>840</v>
      </c>
      <c r="Y257">
        <v>604269893</v>
      </c>
    </row>
    <row r="258" spans="1:25" x14ac:dyDescent="0.2">
      <c r="A258">
        <v>1526</v>
      </c>
      <c r="B258" t="s">
        <v>98</v>
      </c>
      <c r="C258">
        <v>2536242</v>
      </c>
      <c r="D258">
        <v>1930000</v>
      </c>
      <c r="E258">
        <v>1278000</v>
      </c>
      <c r="F258">
        <v>-0.31409999999999999</v>
      </c>
      <c r="G258">
        <v>1.3141</v>
      </c>
      <c r="H258">
        <v>1000</v>
      </c>
      <c r="I258">
        <v>1241233</v>
      </c>
      <c r="J258">
        <v>11155662</v>
      </c>
      <c r="K258">
        <v>-1.0432999999999999</v>
      </c>
      <c r="L258">
        <v>2.0432999999999999</v>
      </c>
      <c r="M258">
        <v>8729</v>
      </c>
      <c r="N258">
        <v>594939</v>
      </c>
      <c r="O258">
        <v>6411400.4400000004</v>
      </c>
      <c r="P258">
        <v>-3.2629999999999999</v>
      </c>
      <c r="Q258">
        <v>4.2629999999999999</v>
      </c>
      <c r="R258">
        <v>5016.75</v>
      </c>
      <c r="S258">
        <v>0</v>
      </c>
      <c r="T258">
        <v>14745.75</v>
      </c>
      <c r="U258">
        <v>14745.75</v>
      </c>
      <c r="V258">
        <v>0</v>
      </c>
      <c r="W258" t="s">
        <v>437</v>
      </c>
      <c r="X258">
        <v>1278</v>
      </c>
      <c r="Y258">
        <v>3241316767</v>
      </c>
    </row>
    <row r="259" spans="1:25" x14ac:dyDescent="0.2">
      <c r="A259">
        <v>3654</v>
      </c>
      <c r="B259" t="s">
        <v>233</v>
      </c>
      <c r="C259">
        <v>2281011</v>
      </c>
      <c r="D259">
        <v>1930000</v>
      </c>
      <c r="E259">
        <v>341000</v>
      </c>
      <c r="F259">
        <v>-0.18190000000000001</v>
      </c>
      <c r="G259">
        <v>1.1819</v>
      </c>
      <c r="H259">
        <v>1000</v>
      </c>
      <c r="I259">
        <v>1241233</v>
      </c>
      <c r="J259">
        <v>2976589</v>
      </c>
      <c r="K259">
        <v>-0.8377</v>
      </c>
      <c r="L259">
        <v>1.8376999999999999</v>
      </c>
      <c r="M259">
        <v>8729</v>
      </c>
      <c r="N259">
        <v>594939</v>
      </c>
      <c r="O259">
        <v>578843.4</v>
      </c>
      <c r="P259">
        <v>-2.8340000000000001</v>
      </c>
      <c r="Q259">
        <v>3.8340000000000001</v>
      </c>
      <c r="R259">
        <v>1697.49</v>
      </c>
      <c r="S259">
        <v>0</v>
      </c>
      <c r="T259">
        <v>11426.49</v>
      </c>
      <c r="U259">
        <v>11426.49</v>
      </c>
      <c r="V259">
        <v>0</v>
      </c>
      <c r="W259" t="s">
        <v>437</v>
      </c>
      <c r="X259">
        <v>341</v>
      </c>
      <c r="Y259">
        <v>777824920</v>
      </c>
    </row>
    <row r="260" spans="1:25" x14ac:dyDescent="0.2">
      <c r="A260">
        <v>3990</v>
      </c>
      <c r="B260" t="s">
        <v>260</v>
      </c>
      <c r="C260">
        <v>300003</v>
      </c>
      <c r="D260">
        <v>1930000</v>
      </c>
      <c r="E260">
        <v>669000</v>
      </c>
      <c r="F260">
        <v>0.84460000000000002</v>
      </c>
      <c r="G260">
        <v>0.15540000000000001</v>
      </c>
      <c r="H260">
        <v>1000</v>
      </c>
      <c r="I260">
        <v>1241233</v>
      </c>
      <c r="J260">
        <v>5839701</v>
      </c>
      <c r="K260">
        <v>0.75829999999999997</v>
      </c>
      <c r="L260">
        <v>0.2417</v>
      </c>
      <c r="M260">
        <v>8729</v>
      </c>
      <c r="N260">
        <v>594939</v>
      </c>
      <c r="O260">
        <v>785402.07</v>
      </c>
      <c r="P260">
        <v>0.49569999999999997</v>
      </c>
      <c r="Q260">
        <v>0.50429999999999997</v>
      </c>
      <c r="R260">
        <v>1173.99</v>
      </c>
      <c r="S260">
        <v>0.7379</v>
      </c>
      <c r="T260">
        <v>10902.99</v>
      </c>
      <c r="U260">
        <v>10902.99</v>
      </c>
      <c r="V260">
        <v>0</v>
      </c>
      <c r="W260" t="s">
        <v>437</v>
      </c>
      <c r="X260">
        <v>669</v>
      </c>
      <c r="Y260">
        <v>200701952</v>
      </c>
    </row>
    <row r="261" spans="1:25" x14ac:dyDescent="0.2">
      <c r="A261">
        <v>4011</v>
      </c>
      <c r="B261" t="s">
        <v>261</v>
      </c>
      <c r="C261">
        <v>1275160</v>
      </c>
      <c r="D261">
        <v>2895000</v>
      </c>
      <c r="E261">
        <v>91000</v>
      </c>
      <c r="F261">
        <v>0.5595</v>
      </c>
      <c r="G261">
        <v>0.4405</v>
      </c>
      <c r="H261">
        <v>1000</v>
      </c>
      <c r="I261">
        <v>1861849</v>
      </c>
      <c r="J261">
        <v>794339</v>
      </c>
      <c r="K261">
        <v>0.31509999999999999</v>
      </c>
      <c r="L261">
        <v>0.68489999999999995</v>
      </c>
      <c r="M261">
        <v>8729</v>
      </c>
      <c r="N261">
        <v>892408</v>
      </c>
      <c r="O261">
        <v>63755.199999999997</v>
      </c>
      <c r="P261">
        <v>-0.4289</v>
      </c>
      <c r="Q261">
        <v>1.4289000000000001</v>
      </c>
      <c r="R261">
        <v>700.61</v>
      </c>
      <c r="S261">
        <v>0.28860000000000002</v>
      </c>
      <c r="T261">
        <v>10429.61</v>
      </c>
      <c r="U261">
        <v>10429.61</v>
      </c>
      <c r="V261">
        <v>0</v>
      </c>
      <c r="W261" t="s">
        <v>438</v>
      </c>
      <c r="X261">
        <v>91</v>
      </c>
      <c r="Y261">
        <v>116039578</v>
      </c>
    </row>
    <row r="262" spans="1:25" x14ac:dyDescent="0.2">
      <c r="A262">
        <v>4018</v>
      </c>
      <c r="B262" t="s">
        <v>262</v>
      </c>
      <c r="C262">
        <v>599787</v>
      </c>
      <c r="D262">
        <v>1930000</v>
      </c>
      <c r="E262">
        <v>6406000</v>
      </c>
      <c r="F262">
        <v>0.68920000000000003</v>
      </c>
      <c r="G262">
        <v>0.31080000000000002</v>
      </c>
      <c r="H262">
        <v>1000</v>
      </c>
      <c r="I262">
        <v>1241233</v>
      </c>
      <c r="J262">
        <v>55917974</v>
      </c>
      <c r="K262">
        <v>0.51680000000000004</v>
      </c>
      <c r="L262">
        <v>0.48320000000000002</v>
      </c>
      <c r="M262">
        <v>8729</v>
      </c>
      <c r="N262">
        <v>594939</v>
      </c>
      <c r="O262">
        <v>3554360.12</v>
      </c>
      <c r="P262">
        <v>-8.0999999999999996E-3</v>
      </c>
      <c r="Q262">
        <v>1.0081</v>
      </c>
      <c r="R262">
        <v>554.85</v>
      </c>
      <c r="S262">
        <v>0.50519999999999998</v>
      </c>
      <c r="T262">
        <v>10283.85</v>
      </c>
      <c r="U262">
        <v>10283.85</v>
      </c>
      <c r="V262">
        <v>0</v>
      </c>
      <c r="W262" t="s">
        <v>437</v>
      </c>
      <c r="X262">
        <v>6406</v>
      </c>
      <c r="Y262">
        <v>3842237059</v>
      </c>
    </row>
    <row r="263" spans="1:25" x14ac:dyDescent="0.2">
      <c r="A263">
        <v>4025</v>
      </c>
      <c r="B263" t="s">
        <v>263</v>
      </c>
      <c r="C263">
        <v>448392</v>
      </c>
      <c r="D263">
        <v>1930000</v>
      </c>
      <c r="E263">
        <v>517000</v>
      </c>
      <c r="F263">
        <v>0.76770000000000005</v>
      </c>
      <c r="G263">
        <v>0.23230000000000001</v>
      </c>
      <c r="H263">
        <v>1000</v>
      </c>
      <c r="I263">
        <v>1241233</v>
      </c>
      <c r="J263">
        <v>4512893</v>
      </c>
      <c r="K263">
        <v>0.63880000000000003</v>
      </c>
      <c r="L263">
        <v>0.36120000000000002</v>
      </c>
      <c r="M263">
        <v>8729</v>
      </c>
      <c r="N263">
        <v>594939</v>
      </c>
      <c r="O263">
        <v>877687.42</v>
      </c>
      <c r="P263">
        <v>0.24629999999999999</v>
      </c>
      <c r="Q263">
        <v>0.75370000000000004</v>
      </c>
      <c r="R263">
        <v>1697.65</v>
      </c>
      <c r="S263">
        <v>0.5917</v>
      </c>
      <c r="T263">
        <v>11426.65</v>
      </c>
      <c r="U263">
        <v>11426.65</v>
      </c>
      <c r="V263">
        <v>0</v>
      </c>
      <c r="W263" t="s">
        <v>437</v>
      </c>
      <c r="X263">
        <v>517</v>
      </c>
      <c r="Y263">
        <v>231818723</v>
      </c>
    </row>
    <row r="264" spans="1:25" x14ac:dyDescent="0.2">
      <c r="A264">
        <v>4060</v>
      </c>
      <c r="B264" t="s">
        <v>264</v>
      </c>
      <c r="C264">
        <v>937052</v>
      </c>
      <c r="D264">
        <v>1930000</v>
      </c>
      <c r="E264">
        <v>5737000</v>
      </c>
      <c r="F264">
        <v>0.51449999999999996</v>
      </c>
      <c r="G264">
        <v>0.48549999999999999</v>
      </c>
      <c r="H264">
        <v>1000</v>
      </c>
      <c r="I264">
        <v>1241233</v>
      </c>
      <c r="J264">
        <v>50078273</v>
      </c>
      <c r="K264">
        <v>0.24510000000000001</v>
      </c>
      <c r="L264">
        <v>0.75490000000000002</v>
      </c>
      <c r="M264">
        <v>8729</v>
      </c>
      <c r="N264">
        <v>594939</v>
      </c>
      <c r="O264">
        <v>4361930.88</v>
      </c>
      <c r="P264">
        <v>-0.57499999999999996</v>
      </c>
      <c r="Q264">
        <v>1.575</v>
      </c>
      <c r="R264">
        <v>760.32</v>
      </c>
      <c r="S264">
        <v>0.21129999999999999</v>
      </c>
      <c r="T264">
        <v>10489.32</v>
      </c>
      <c r="U264">
        <v>10489.32</v>
      </c>
      <c r="V264">
        <v>0</v>
      </c>
      <c r="W264" t="s">
        <v>437</v>
      </c>
      <c r="X264">
        <v>5737</v>
      </c>
      <c r="Y264">
        <v>5375869595</v>
      </c>
    </row>
    <row r="265" spans="1:25" x14ac:dyDescent="0.2">
      <c r="A265">
        <v>4067</v>
      </c>
      <c r="B265" t="s">
        <v>265</v>
      </c>
      <c r="C265">
        <v>397977</v>
      </c>
      <c r="D265">
        <v>1930000</v>
      </c>
      <c r="E265">
        <v>1107000</v>
      </c>
      <c r="F265">
        <v>0.79379999999999995</v>
      </c>
      <c r="G265">
        <v>0.20619999999999999</v>
      </c>
      <c r="H265">
        <v>1000</v>
      </c>
      <c r="I265">
        <v>1241233</v>
      </c>
      <c r="J265">
        <v>9663003</v>
      </c>
      <c r="K265">
        <v>0.6794</v>
      </c>
      <c r="L265">
        <v>0.3206</v>
      </c>
      <c r="M265">
        <v>8729</v>
      </c>
      <c r="N265">
        <v>594939</v>
      </c>
      <c r="O265">
        <v>1204416.67</v>
      </c>
      <c r="P265">
        <v>0.33110000000000001</v>
      </c>
      <c r="Q265">
        <v>0.66890000000000005</v>
      </c>
      <c r="R265">
        <v>1088</v>
      </c>
      <c r="S265">
        <v>0.65490000000000004</v>
      </c>
      <c r="T265">
        <v>10817</v>
      </c>
      <c r="U265">
        <v>10817</v>
      </c>
      <c r="V265">
        <v>0</v>
      </c>
      <c r="W265" t="s">
        <v>437</v>
      </c>
      <c r="X265">
        <v>1107</v>
      </c>
      <c r="Y265">
        <v>440560260</v>
      </c>
    </row>
    <row r="266" spans="1:25" x14ac:dyDescent="0.2">
      <c r="A266">
        <v>4074</v>
      </c>
      <c r="B266" t="s">
        <v>266</v>
      </c>
      <c r="C266">
        <v>490812</v>
      </c>
      <c r="D266">
        <v>1930000</v>
      </c>
      <c r="E266">
        <v>1795000</v>
      </c>
      <c r="F266">
        <v>0.74570000000000003</v>
      </c>
      <c r="G266">
        <v>0.25430000000000003</v>
      </c>
      <c r="H266">
        <v>1000</v>
      </c>
      <c r="I266">
        <v>1241233</v>
      </c>
      <c r="J266">
        <v>15668555</v>
      </c>
      <c r="K266">
        <v>0.60460000000000003</v>
      </c>
      <c r="L266">
        <v>0.39539999999999997</v>
      </c>
      <c r="M266">
        <v>8729</v>
      </c>
      <c r="N266">
        <v>594939</v>
      </c>
      <c r="O266">
        <v>2380091.2400000002</v>
      </c>
      <c r="P266">
        <v>0.17499999999999999</v>
      </c>
      <c r="Q266">
        <v>0.82499999999999996</v>
      </c>
      <c r="R266">
        <v>1325.96</v>
      </c>
      <c r="S266">
        <v>0.56579999999999997</v>
      </c>
      <c r="T266">
        <v>11054.96</v>
      </c>
      <c r="U266">
        <v>11054.96</v>
      </c>
      <c r="V266">
        <v>0</v>
      </c>
      <c r="W266" t="s">
        <v>437</v>
      </c>
      <c r="X266">
        <v>1795</v>
      </c>
      <c r="Y266">
        <v>881007193</v>
      </c>
    </row>
    <row r="267" spans="1:25" x14ac:dyDescent="0.2">
      <c r="A267">
        <v>4088</v>
      </c>
      <c r="B267" t="s">
        <v>267</v>
      </c>
      <c r="C267">
        <v>477205</v>
      </c>
      <c r="D267">
        <v>1930000</v>
      </c>
      <c r="E267">
        <v>1293000</v>
      </c>
      <c r="F267">
        <v>0.75270000000000004</v>
      </c>
      <c r="G267">
        <v>0.24729999999999999</v>
      </c>
      <c r="H267">
        <v>1000</v>
      </c>
      <c r="I267">
        <v>1241233</v>
      </c>
      <c r="J267">
        <v>11286597</v>
      </c>
      <c r="K267">
        <v>0.61550000000000005</v>
      </c>
      <c r="L267">
        <v>0.38450000000000001</v>
      </c>
      <c r="M267">
        <v>8729</v>
      </c>
      <c r="N267">
        <v>594939</v>
      </c>
      <c r="O267">
        <v>461796.83</v>
      </c>
      <c r="P267">
        <v>0.19789999999999999</v>
      </c>
      <c r="Q267">
        <v>0.80210000000000004</v>
      </c>
      <c r="R267">
        <v>357.15</v>
      </c>
      <c r="S267">
        <v>0.61439999999999995</v>
      </c>
      <c r="T267">
        <v>10086.15</v>
      </c>
      <c r="U267">
        <v>10086.15</v>
      </c>
      <c r="V267">
        <v>0</v>
      </c>
      <c r="W267" t="s">
        <v>437</v>
      </c>
      <c r="X267">
        <v>1293</v>
      </c>
      <c r="Y267">
        <v>617025765</v>
      </c>
    </row>
    <row r="268" spans="1:25" x14ac:dyDescent="0.2">
      <c r="A268">
        <v>4095</v>
      </c>
      <c r="B268" t="s">
        <v>268</v>
      </c>
      <c r="C268">
        <v>639941</v>
      </c>
      <c r="D268">
        <v>1930000</v>
      </c>
      <c r="E268">
        <v>2963000</v>
      </c>
      <c r="F268">
        <v>0.66839999999999999</v>
      </c>
      <c r="G268">
        <v>0.33160000000000001</v>
      </c>
      <c r="H268">
        <v>1000</v>
      </c>
      <c r="I268">
        <v>1241233</v>
      </c>
      <c r="J268">
        <v>25864027</v>
      </c>
      <c r="K268">
        <v>0.4844</v>
      </c>
      <c r="L268">
        <v>0.51559999999999995</v>
      </c>
      <c r="M268">
        <v>8729</v>
      </c>
      <c r="N268">
        <v>594939</v>
      </c>
      <c r="O268">
        <v>4298821.71</v>
      </c>
      <c r="P268">
        <v>-7.5600000000000001E-2</v>
      </c>
      <c r="Q268">
        <v>1.0755999999999999</v>
      </c>
      <c r="R268">
        <v>1450.83</v>
      </c>
      <c r="S268">
        <v>0.42820000000000003</v>
      </c>
      <c r="T268">
        <v>11179.83</v>
      </c>
      <c r="U268">
        <v>11179.83</v>
      </c>
      <c r="V268">
        <v>0</v>
      </c>
      <c r="W268" t="s">
        <v>437</v>
      </c>
      <c r="X268">
        <v>2963</v>
      </c>
      <c r="Y268">
        <v>1896143886</v>
      </c>
    </row>
    <row r="269" spans="1:25" x14ac:dyDescent="0.2">
      <c r="A269">
        <v>4137</v>
      </c>
      <c r="B269" t="s">
        <v>269</v>
      </c>
      <c r="C269">
        <v>548748</v>
      </c>
      <c r="D269">
        <v>1930000</v>
      </c>
      <c r="E269">
        <v>989000</v>
      </c>
      <c r="F269">
        <v>0.7157</v>
      </c>
      <c r="G269">
        <v>0.2843</v>
      </c>
      <c r="H269">
        <v>1000</v>
      </c>
      <c r="I269">
        <v>1241233</v>
      </c>
      <c r="J269">
        <v>8632981</v>
      </c>
      <c r="K269">
        <v>0.55789999999999995</v>
      </c>
      <c r="L269">
        <v>0.44209999999999999</v>
      </c>
      <c r="M269">
        <v>8729</v>
      </c>
      <c r="N269">
        <v>594939</v>
      </c>
      <c r="O269">
        <v>459051.48</v>
      </c>
      <c r="P269">
        <v>7.7600000000000002E-2</v>
      </c>
      <c r="Q269">
        <v>0.9224</v>
      </c>
      <c r="R269">
        <v>464.16</v>
      </c>
      <c r="S269">
        <v>0.55149999999999999</v>
      </c>
      <c r="T269">
        <v>10193.16</v>
      </c>
      <c r="U269">
        <v>10193.16</v>
      </c>
      <c r="V269">
        <v>0</v>
      </c>
      <c r="W269" t="s">
        <v>437</v>
      </c>
      <c r="X269">
        <v>989</v>
      </c>
      <c r="Y269">
        <v>542711898</v>
      </c>
    </row>
    <row r="270" spans="1:25" x14ac:dyDescent="0.2">
      <c r="A270">
        <v>4144</v>
      </c>
      <c r="B270" t="s">
        <v>270</v>
      </c>
      <c r="C270">
        <v>584080</v>
      </c>
      <c r="D270">
        <v>1930000</v>
      </c>
      <c r="E270">
        <v>3879000</v>
      </c>
      <c r="F270">
        <v>0.69740000000000002</v>
      </c>
      <c r="G270">
        <v>0.30259999999999998</v>
      </c>
      <c r="H270">
        <v>1000</v>
      </c>
      <c r="I270">
        <v>1241233</v>
      </c>
      <c r="J270">
        <v>33859791</v>
      </c>
      <c r="K270">
        <v>0.52939999999999998</v>
      </c>
      <c r="L270">
        <v>0.47060000000000002</v>
      </c>
      <c r="M270">
        <v>8729</v>
      </c>
      <c r="N270">
        <v>594939</v>
      </c>
      <c r="O270">
        <v>6877165.8899999997</v>
      </c>
      <c r="P270">
        <v>1.83E-2</v>
      </c>
      <c r="Q270">
        <v>0.98170000000000002</v>
      </c>
      <c r="R270">
        <v>1772.92</v>
      </c>
      <c r="S270">
        <v>0.4652</v>
      </c>
      <c r="T270">
        <v>11501.92</v>
      </c>
      <c r="U270">
        <v>11501.92</v>
      </c>
      <c r="V270">
        <v>0</v>
      </c>
      <c r="W270" t="s">
        <v>437</v>
      </c>
      <c r="X270">
        <v>3879</v>
      </c>
      <c r="Y270">
        <v>2265645332</v>
      </c>
    </row>
    <row r="271" spans="1:25" x14ac:dyDescent="0.2">
      <c r="A271">
        <v>4165</v>
      </c>
      <c r="B271" t="s">
        <v>272</v>
      </c>
      <c r="C271">
        <v>495714</v>
      </c>
      <c r="D271">
        <v>1930000</v>
      </c>
      <c r="E271">
        <v>1680000</v>
      </c>
      <c r="F271">
        <v>0.74319999999999997</v>
      </c>
      <c r="G271">
        <v>0.25679999999999997</v>
      </c>
      <c r="H271">
        <v>1000</v>
      </c>
      <c r="I271">
        <v>1241233</v>
      </c>
      <c r="J271">
        <v>14664720</v>
      </c>
      <c r="K271">
        <v>0.60060000000000002</v>
      </c>
      <c r="L271">
        <v>0.39939999999999998</v>
      </c>
      <c r="M271">
        <v>8729</v>
      </c>
      <c r="N271">
        <v>594939</v>
      </c>
      <c r="O271">
        <v>1572445.08</v>
      </c>
      <c r="P271">
        <v>0.1668</v>
      </c>
      <c r="Q271">
        <v>0.83320000000000005</v>
      </c>
      <c r="R271">
        <v>935.98</v>
      </c>
      <c r="S271">
        <v>0.57589999999999997</v>
      </c>
      <c r="T271">
        <v>10664.98</v>
      </c>
      <c r="U271">
        <v>10664.98</v>
      </c>
      <c r="V271">
        <v>0</v>
      </c>
      <c r="W271" t="s">
        <v>437</v>
      </c>
      <c r="X271">
        <v>1680</v>
      </c>
      <c r="Y271">
        <v>832799119</v>
      </c>
    </row>
    <row r="272" spans="1:25" x14ac:dyDescent="0.2">
      <c r="A272">
        <v>4179</v>
      </c>
      <c r="B272" t="s">
        <v>273</v>
      </c>
      <c r="C272">
        <v>511623</v>
      </c>
      <c r="D272">
        <v>1930000</v>
      </c>
      <c r="E272">
        <v>9970000</v>
      </c>
      <c r="F272">
        <v>0.7349</v>
      </c>
      <c r="G272">
        <v>0.2651</v>
      </c>
      <c r="H272">
        <v>1000</v>
      </c>
      <c r="I272">
        <v>1241233</v>
      </c>
      <c r="J272">
        <v>87028130</v>
      </c>
      <c r="K272">
        <v>0.58779999999999999</v>
      </c>
      <c r="L272">
        <v>0.41220000000000001</v>
      </c>
      <c r="M272">
        <v>8729</v>
      </c>
      <c r="N272">
        <v>594939</v>
      </c>
      <c r="O272">
        <v>6368149.8899999997</v>
      </c>
      <c r="P272">
        <v>0.14000000000000001</v>
      </c>
      <c r="Q272">
        <v>0.86</v>
      </c>
      <c r="R272">
        <v>638.73</v>
      </c>
      <c r="S272">
        <v>0.57440000000000002</v>
      </c>
      <c r="T272">
        <v>10367.73</v>
      </c>
      <c r="U272">
        <v>10367.73</v>
      </c>
      <c r="V272">
        <v>0</v>
      </c>
      <c r="W272" t="s">
        <v>437</v>
      </c>
      <c r="X272">
        <v>9970</v>
      </c>
      <c r="Y272">
        <v>5100883736</v>
      </c>
    </row>
    <row r="273" spans="1:25" x14ac:dyDescent="0.2">
      <c r="A273">
        <v>4186</v>
      </c>
      <c r="B273" t="s">
        <v>274</v>
      </c>
      <c r="C273">
        <v>457838</v>
      </c>
      <c r="D273">
        <v>1930000</v>
      </c>
      <c r="E273">
        <v>927000</v>
      </c>
      <c r="F273">
        <v>0.76280000000000003</v>
      </c>
      <c r="G273">
        <v>0.23719999999999999</v>
      </c>
      <c r="H273">
        <v>1000</v>
      </c>
      <c r="I273">
        <v>1241233</v>
      </c>
      <c r="J273">
        <v>8091783</v>
      </c>
      <c r="K273">
        <v>0.63109999999999999</v>
      </c>
      <c r="L273">
        <v>0.36890000000000001</v>
      </c>
      <c r="M273">
        <v>8729</v>
      </c>
      <c r="N273">
        <v>594939</v>
      </c>
      <c r="O273">
        <v>2349020.81</v>
      </c>
      <c r="P273">
        <v>0.23039999999999999</v>
      </c>
      <c r="Q273">
        <v>0.76959999999999995</v>
      </c>
      <c r="R273">
        <v>2534</v>
      </c>
      <c r="S273">
        <v>0.55910000000000004</v>
      </c>
      <c r="T273">
        <v>12263</v>
      </c>
      <c r="U273">
        <v>12263</v>
      </c>
      <c r="V273">
        <v>0</v>
      </c>
      <c r="W273" t="s">
        <v>437</v>
      </c>
      <c r="X273">
        <v>927</v>
      </c>
      <c r="Y273">
        <v>424416083</v>
      </c>
    </row>
    <row r="274" spans="1:25" x14ac:dyDescent="0.2">
      <c r="A274">
        <v>4207</v>
      </c>
      <c r="B274" t="s">
        <v>275</v>
      </c>
      <c r="C274">
        <v>465133</v>
      </c>
      <c r="D274">
        <v>1930000</v>
      </c>
      <c r="E274">
        <v>490000</v>
      </c>
      <c r="F274">
        <v>0.75900000000000001</v>
      </c>
      <c r="G274">
        <v>0.24099999999999999</v>
      </c>
      <c r="H274">
        <v>1000</v>
      </c>
      <c r="I274">
        <v>1241233</v>
      </c>
      <c r="J274">
        <v>4277210</v>
      </c>
      <c r="K274">
        <v>0.62529999999999997</v>
      </c>
      <c r="L274">
        <v>0.37469999999999998</v>
      </c>
      <c r="M274">
        <v>8729</v>
      </c>
      <c r="N274">
        <v>594939</v>
      </c>
      <c r="O274">
        <v>398708.05</v>
      </c>
      <c r="P274">
        <v>0.21820000000000001</v>
      </c>
      <c r="Q274">
        <v>0.78180000000000005</v>
      </c>
      <c r="R274">
        <v>813.69</v>
      </c>
      <c r="S274">
        <v>0.60650000000000004</v>
      </c>
      <c r="T274">
        <v>10542.69</v>
      </c>
      <c r="U274">
        <v>10542.69</v>
      </c>
      <c r="V274">
        <v>0</v>
      </c>
      <c r="W274" t="s">
        <v>437</v>
      </c>
      <c r="X274">
        <v>490</v>
      </c>
      <c r="Y274">
        <v>227915320</v>
      </c>
    </row>
    <row r="275" spans="1:25" x14ac:dyDescent="0.2">
      <c r="A275">
        <v>4221</v>
      </c>
      <c r="B275" t="s">
        <v>276</v>
      </c>
      <c r="C275">
        <v>723394</v>
      </c>
      <c r="D275">
        <v>1930000</v>
      </c>
      <c r="E275">
        <v>1093000</v>
      </c>
      <c r="F275">
        <v>0.62519999999999998</v>
      </c>
      <c r="G275">
        <v>0.37480000000000002</v>
      </c>
      <c r="H275">
        <v>1000</v>
      </c>
      <c r="I275">
        <v>1241233</v>
      </c>
      <c r="J275">
        <v>9540797</v>
      </c>
      <c r="K275">
        <v>0.41720000000000002</v>
      </c>
      <c r="L275">
        <v>0.58279999999999998</v>
      </c>
      <c r="M275">
        <v>8729</v>
      </c>
      <c r="N275">
        <v>594939</v>
      </c>
      <c r="O275">
        <v>2267226.0499999998</v>
      </c>
      <c r="P275">
        <v>-0.21590000000000001</v>
      </c>
      <c r="Q275">
        <v>1.2159</v>
      </c>
      <c r="R275">
        <v>2074.31</v>
      </c>
      <c r="S275">
        <v>0.3236</v>
      </c>
      <c r="T275">
        <v>11803.31</v>
      </c>
      <c r="U275">
        <v>11803.31</v>
      </c>
      <c r="V275">
        <v>0</v>
      </c>
      <c r="W275" t="s">
        <v>437</v>
      </c>
      <c r="X275">
        <v>1093</v>
      </c>
      <c r="Y275">
        <v>790670161</v>
      </c>
    </row>
    <row r="276" spans="1:25" x14ac:dyDescent="0.2">
      <c r="A276">
        <v>4228</v>
      </c>
      <c r="B276" t="s">
        <v>277</v>
      </c>
      <c r="C276">
        <v>604492</v>
      </c>
      <c r="D276">
        <v>1930000</v>
      </c>
      <c r="E276">
        <v>866000</v>
      </c>
      <c r="F276">
        <v>0.68679999999999997</v>
      </c>
      <c r="G276">
        <v>0.31319999999999998</v>
      </c>
      <c r="H276">
        <v>1000</v>
      </c>
      <c r="I276">
        <v>1241233</v>
      </c>
      <c r="J276">
        <v>7559314</v>
      </c>
      <c r="K276">
        <v>0.51300000000000001</v>
      </c>
      <c r="L276">
        <v>0.48699999999999999</v>
      </c>
      <c r="M276">
        <v>8729</v>
      </c>
      <c r="N276">
        <v>594939</v>
      </c>
      <c r="O276">
        <v>1402264.26</v>
      </c>
      <c r="P276">
        <v>-1.61E-2</v>
      </c>
      <c r="Q276">
        <v>1.0161</v>
      </c>
      <c r="R276">
        <v>1619.24</v>
      </c>
      <c r="S276">
        <v>0.45279999999999998</v>
      </c>
      <c r="T276">
        <v>11348.24</v>
      </c>
      <c r="U276">
        <v>11348.24</v>
      </c>
      <c r="V276">
        <v>0</v>
      </c>
      <c r="W276" t="s">
        <v>437</v>
      </c>
      <c r="X276">
        <v>866</v>
      </c>
      <c r="Y276">
        <v>523489855</v>
      </c>
    </row>
    <row r="277" spans="1:25" x14ac:dyDescent="0.2">
      <c r="A277">
        <v>4235</v>
      </c>
      <c r="B277" t="s">
        <v>278</v>
      </c>
      <c r="C277">
        <v>1970223</v>
      </c>
      <c r="D277">
        <v>2895000</v>
      </c>
      <c r="E277">
        <v>162000</v>
      </c>
      <c r="F277">
        <v>0.31940000000000002</v>
      </c>
      <c r="G277">
        <v>0.68059999999999998</v>
      </c>
      <c r="H277">
        <v>1000</v>
      </c>
      <c r="I277">
        <v>1861849</v>
      </c>
      <c r="J277">
        <v>1371851.06</v>
      </c>
      <c r="K277">
        <v>-5.8200000000000002E-2</v>
      </c>
      <c r="L277">
        <v>1.0582</v>
      </c>
      <c r="M277">
        <v>8468.2199999999993</v>
      </c>
      <c r="N277">
        <v>892408</v>
      </c>
      <c r="O277">
        <v>0</v>
      </c>
      <c r="P277">
        <v>-1.2078</v>
      </c>
      <c r="Q277">
        <v>2.2078000000000002</v>
      </c>
      <c r="R277">
        <v>0</v>
      </c>
      <c r="S277">
        <v>3.3700000000000001E-2</v>
      </c>
      <c r="T277">
        <v>9468.2199999999993</v>
      </c>
      <c r="U277">
        <v>9468.2199999999993</v>
      </c>
      <c r="V277">
        <v>0</v>
      </c>
      <c r="W277" t="s">
        <v>438</v>
      </c>
      <c r="X277">
        <v>162</v>
      </c>
      <c r="Y277">
        <v>319176054</v>
      </c>
    </row>
    <row r="278" spans="1:25" x14ac:dyDescent="0.2">
      <c r="A278">
        <v>4151</v>
      </c>
      <c r="B278" t="s">
        <v>271</v>
      </c>
      <c r="C278">
        <v>491553</v>
      </c>
      <c r="D278">
        <v>1930000</v>
      </c>
      <c r="E278">
        <v>827000</v>
      </c>
      <c r="F278">
        <v>0.74529999999999996</v>
      </c>
      <c r="G278">
        <v>0.25469999999999998</v>
      </c>
      <c r="H278">
        <v>1000</v>
      </c>
      <c r="I278">
        <v>1241233</v>
      </c>
      <c r="J278">
        <v>7218883</v>
      </c>
      <c r="K278">
        <v>0.60399999999999998</v>
      </c>
      <c r="L278">
        <v>0.39600000000000002</v>
      </c>
      <c r="M278">
        <v>8729</v>
      </c>
      <c r="N278">
        <v>594939</v>
      </c>
      <c r="O278">
        <v>2210363.9300000002</v>
      </c>
      <c r="P278">
        <v>0.17380000000000001</v>
      </c>
      <c r="Q278">
        <v>0.82620000000000005</v>
      </c>
      <c r="R278">
        <v>2672.75</v>
      </c>
      <c r="S278">
        <v>0.52270000000000005</v>
      </c>
      <c r="T278">
        <v>12401.75</v>
      </c>
      <c r="U278">
        <v>12401.75</v>
      </c>
      <c r="V278">
        <v>0</v>
      </c>
      <c r="W278" t="s">
        <v>437</v>
      </c>
      <c r="X278">
        <v>827</v>
      </c>
      <c r="Y278">
        <v>406514646</v>
      </c>
    </row>
    <row r="279" spans="1:25" x14ac:dyDescent="0.2">
      <c r="A279">
        <v>490</v>
      </c>
      <c r="B279" t="s">
        <v>48</v>
      </c>
      <c r="C279">
        <v>501698</v>
      </c>
      <c r="D279">
        <v>1930000</v>
      </c>
      <c r="E279">
        <v>474000</v>
      </c>
      <c r="F279">
        <v>0.74009999999999998</v>
      </c>
      <c r="G279">
        <v>0.25990000000000002</v>
      </c>
      <c r="H279">
        <v>1000</v>
      </c>
      <c r="I279">
        <v>1241233</v>
      </c>
      <c r="J279">
        <v>4137546</v>
      </c>
      <c r="K279">
        <v>0.5958</v>
      </c>
      <c r="L279">
        <v>0.4042</v>
      </c>
      <c r="M279">
        <v>8729</v>
      </c>
      <c r="N279">
        <v>594939</v>
      </c>
      <c r="O279">
        <v>1100550.5900000001</v>
      </c>
      <c r="P279">
        <v>0.15670000000000001</v>
      </c>
      <c r="Q279">
        <v>0.84330000000000005</v>
      </c>
      <c r="R279">
        <v>2321.84</v>
      </c>
      <c r="S279">
        <v>0.5232</v>
      </c>
      <c r="T279">
        <v>12050.84</v>
      </c>
      <c r="U279">
        <v>12050.84</v>
      </c>
      <c r="V279">
        <v>0</v>
      </c>
      <c r="W279" t="s">
        <v>437</v>
      </c>
      <c r="X279">
        <v>474</v>
      </c>
      <c r="Y279">
        <v>237804669</v>
      </c>
    </row>
    <row r="280" spans="1:25" x14ac:dyDescent="0.2">
      <c r="A280">
        <v>4270</v>
      </c>
      <c r="B280" t="s">
        <v>280</v>
      </c>
      <c r="C280">
        <v>917900</v>
      </c>
      <c r="D280">
        <v>1930000</v>
      </c>
      <c r="E280">
        <v>250000</v>
      </c>
      <c r="F280">
        <v>0.52439999999999998</v>
      </c>
      <c r="G280">
        <v>0.47560000000000002</v>
      </c>
      <c r="H280">
        <v>1000</v>
      </c>
      <c r="I280">
        <v>1241233</v>
      </c>
      <c r="J280">
        <v>2182250</v>
      </c>
      <c r="K280">
        <v>0.26050000000000001</v>
      </c>
      <c r="L280">
        <v>0.73950000000000005</v>
      </c>
      <c r="M280">
        <v>8729</v>
      </c>
      <c r="N280">
        <v>594939</v>
      </c>
      <c r="O280">
        <v>1074986.21</v>
      </c>
      <c r="P280">
        <v>-0.54279999999999995</v>
      </c>
      <c r="Q280">
        <v>1.5427999999999999</v>
      </c>
      <c r="R280">
        <v>4299.9399999999996</v>
      </c>
      <c r="S280">
        <v>3.7400000000000003E-2</v>
      </c>
      <c r="T280">
        <v>14028.94</v>
      </c>
      <c r="U280">
        <v>14028.94</v>
      </c>
      <c r="V280" s="97">
        <v>1.8189889999999999E-12</v>
      </c>
      <c r="W280" t="s">
        <v>437</v>
      </c>
      <c r="X280">
        <v>250</v>
      </c>
      <c r="Y280">
        <v>229474988</v>
      </c>
    </row>
    <row r="281" spans="1:25" x14ac:dyDescent="0.2">
      <c r="A281">
        <v>4305</v>
      </c>
      <c r="B281" t="s">
        <v>281</v>
      </c>
      <c r="C281">
        <v>338066</v>
      </c>
      <c r="D281">
        <v>1930000</v>
      </c>
      <c r="E281">
        <v>1078000</v>
      </c>
      <c r="F281">
        <v>0.82479999999999998</v>
      </c>
      <c r="G281">
        <v>0.17519999999999999</v>
      </c>
      <c r="H281">
        <v>1000</v>
      </c>
      <c r="I281">
        <v>1241233</v>
      </c>
      <c r="J281">
        <v>9409862</v>
      </c>
      <c r="K281">
        <v>0.72760000000000002</v>
      </c>
      <c r="L281">
        <v>0.27239999999999998</v>
      </c>
      <c r="M281">
        <v>8729</v>
      </c>
      <c r="N281">
        <v>594939</v>
      </c>
      <c r="O281">
        <v>395752.94</v>
      </c>
      <c r="P281">
        <v>0.43180000000000002</v>
      </c>
      <c r="Q281">
        <v>0.56820000000000004</v>
      </c>
      <c r="R281">
        <v>367.12</v>
      </c>
      <c r="S281">
        <v>0.72650000000000003</v>
      </c>
      <c r="T281">
        <v>10096.120000000001</v>
      </c>
      <c r="U281">
        <v>10096.120000000001</v>
      </c>
      <c r="V281">
        <v>0</v>
      </c>
      <c r="W281" t="s">
        <v>437</v>
      </c>
      <c r="X281">
        <v>1078</v>
      </c>
      <c r="Y281">
        <v>364434950</v>
      </c>
    </row>
    <row r="282" spans="1:25" x14ac:dyDescent="0.2">
      <c r="A282">
        <v>4312</v>
      </c>
      <c r="B282" t="s">
        <v>282</v>
      </c>
      <c r="C282">
        <v>930665</v>
      </c>
      <c r="D282">
        <v>1930000</v>
      </c>
      <c r="E282">
        <v>2822000</v>
      </c>
      <c r="F282">
        <v>0.51780000000000004</v>
      </c>
      <c r="G282">
        <v>0.48220000000000002</v>
      </c>
      <c r="H282">
        <v>1000</v>
      </c>
      <c r="I282">
        <v>1241233</v>
      </c>
      <c r="J282">
        <v>24633238</v>
      </c>
      <c r="K282">
        <v>0.25019999999999998</v>
      </c>
      <c r="L282">
        <v>0.74980000000000002</v>
      </c>
      <c r="M282">
        <v>8729</v>
      </c>
      <c r="N282">
        <v>594939</v>
      </c>
      <c r="O282">
        <v>3109348.3</v>
      </c>
      <c r="P282">
        <v>-0.56430000000000002</v>
      </c>
      <c r="Q282">
        <v>1.5643</v>
      </c>
      <c r="R282">
        <v>1101.82</v>
      </c>
      <c r="S282">
        <v>0.19209999999999999</v>
      </c>
      <c r="T282">
        <v>10830.82</v>
      </c>
      <c r="U282">
        <v>10830.82</v>
      </c>
      <c r="V282">
        <v>0</v>
      </c>
      <c r="W282" t="s">
        <v>437</v>
      </c>
      <c r="X282">
        <v>2822</v>
      </c>
      <c r="Y282">
        <v>2626337281</v>
      </c>
    </row>
    <row r="283" spans="1:25" x14ac:dyDescent="0.2">
      <c r="A283">
        <v>4330</v>
      </c>
      <c r="B283" t="s">
        <v>283</v>
      </c>
      <c r="C283">
        <v>2609415</v>
      </c>
      <c r="D283">
        <v>1930000</v>
      </c>
      <c r="E283">
        <v>149000</v>
      </c>
      <c r="F283">
        <v>-0.35199999999999998</v>
      </c>
      <c r="G283">
        <v>1.3520000000000001</v>
      </c>
      <c r="H283">
        <v>1000</v>
      </c>
      <c r="I283">
        <v>1241233</v>
      </c>
      <c r="J283">
        <v>1300621</v>
      </c>
      <c r="K283">
        <v>-1.1023000000000001</v>
      </c>
      <c r="L283">
        <v>2.1023000000000001</v>
      </c>
      <c r="M283">
        <v>8729</v>
      </c>
      <c r="N283">
        <v>594939</v>
      </c>
      <c r="O283">
        <v>1102270.78</v>
      </c>
      <c r="P283">
        <v>-3.3860000000000001</v>
      </c>
      <c r="Q283">
        <v>4.3860000000000001</v>
      </c>
      <c r="R283">
        <v>7397.79</v>
      </c>
      <c r="S283">
        <v>0</v>
      </c>
      <c r="T283">
        <v>17126.79</v>
      </c>
      <c r="U283">
        <v>17126.79</v>
      </c>
      <c r="V283">
        <v>0</v>
      </c>
      <c r="W283" t="s">
        <v>437</v>
      </c>
      <c r="X283">
        <v>149</v>
      </c>
      <c r="Y283">
        <v>388802807</v>
      </c>
    </row>
    <row r="284" spans="1:25" x14ac:dyDescent="0.2">
      <c r="A284">
        <v>4347</v>
      </c>
      <c r="B284" t="s">
        <v>284</v>
      </c>
      <c r="C284">
        <v>736310</v>
      </c>
      <c r="D284">
        <v>1930000</v>
      </c>
      <c r="E284">
        <v>800000</v>
      </c>
      <c r="F284">
        <v>0.61850000000000005</v>
      </c>
      <c r="G284">
        <v>0.38150000000000001</v>
      </c>
      <c r="H284">
        <v>1000</v>
      </c>
      <c r="I284">
        <v>1241233</v>
      </c>
      <c r="J284">
        <v>6868605.7699999996</v>
      </c>
      <c r="K284">
        <v>0.40679999999999999</v>
      </c>
      <c r="L284">
        <v>0.59319999999999995</v>
      </c>
      <c r="M284">
        <v>8585.76</v>
      </c>
      <c r="N284">
        <v>594939</v>
      </c>
      <c r="O284">
        <v>0</v>
      </c>
      <c r="P284">
        <v>-0.23760000000000001</v>
      </c>
      <c r="Q284">
        <v>1.2376</v>
      </c>
      <c r="R284">
        <v>0</v>
      </c>
      <c r="S284">
        <v>0.4289</v>
      </c>
      <c r="T284">
        <v>9585.76</v>
      </c>
      <c r="U284">
        <v>9585.76</v>
      </c>
      <c r="V284">
        <v>0</v>
      </c>
      <c r="W284" t="s">
        <v>437</v>
      </c>
      <c r="X284">
        <v>800</v>
      </c>
      <c r="Y284">
        <v>589048378</v>
      </c>
    </row>
    <row r="285" spans="1:25" x14ac:dyDescent="0.2">
      <c r="A285">
        <v>4368</v>
      </c>
      <c r="B285" t="s">
        <v>285</v>
      </c>
      <c r="C285">
        <v>549960</v>
      </c>
      <c r="D285">
        <v>1930000</v>
      </c>
      <c r="E285">
        <v>588000</v>
      </c>
      <c r="F285">
        <v>0.71499999999999997</v>
      </c>
      <c r="G285">
        <v>0.28499999999999998</v>
      </c>
      <c r="H285">
        <v>1000</v>
      </c>
      <c r="I285">
        <v>1241233</v>
      </c>
      <c r="J285">
        <v>5132652</v>
      </c>
      <c r="K285">
        <v>0.55689999999999995</v>
      </c>
      <c r="L285">
        <v>0.44309999999999999</v>
      </c>
      <c r="M285">
        <v>8729</v>
      </c>
      <c r="N285">
        <v>594939</v>
      </c>
      <c r="O285">
        <v>306455.06</v>
      </c>
      <c r="P285">
        <v>7.5600000000000001E-2</v>
      </c>
      <c r="Q285">
        <v>0.9244</v>
      </c>
      <c r="R285">
        <v>521.17999999999995</v>
      </c>
      <c r="S285">
        <v>0.54790000000000005</v>
      </c>
      <c r="T285">
        <v>10250.18</v>
      </c>
      <c r="U285">
        <v>10250.18</v>
      </c>
      <c r="V285">
        <v>0</v>
      </c>
      <c r="W285" t="s">
        <v>437</v>
      </c>
      <c r="X285">
        <v>588</v>
      </c>
      <c r="Y285">
        <v>323376521</v>
      </c>
    </row>
    <row r="286" spans="1:25" x14ac:dyDescent="0.2">
      <c r="A286">
        <v>4389</v>
      </c>
      <c r="B286" t="s">
        <v>287</v>
      </c>
      <c r="C286">
        <v>582708</v>
      </c>
      <c r="D286">
        <v>1930000</v>
      </c>
      <c r="E286">
        <v>1508000</v>
      </c>
      <c r="F286">
        <v>0.69810000000000005</v>
      </c>
      <c r="G286">
        <v>0.3019</v>
      </c>
      <c r="H286">
        <v>1000</v>
      </c>
      <c r="I286">
        <v>1241233</v>
      </c>
      <c r="J286">
        <v>13163332</v>
      </c>
      <c r="K286">
        <v>0.53049999999999997</v>
      </c>
      <c r="L286">
        <v>0.46949999999999997</v>
      </c>
      <c r="M286">
        <v>8729</v>
      </c>
      <c r="N286">
        <v>594939</v>
      </c>
      <c r="O286">
        <v>1382020.19</v>
      </c>
      <c r="P286">
        <v>2.06E-2</v>
      </c>
      <c r="Q286">
        <v>0.97940000000000005</v>
      </c>
      <c r="R286">
        <v>916.46</v>
      </c>
      <c r="S286">
        <v>0.50239999999999996</v>
      </c>
      <c r="T286">
        <v>10645.46</v>
      </c>
      <c r="U286">
        <v>10645.46</v>
      </c>
      <c r="V286">
        <v>0</v>
      </c>
      <c r="W286" t="s">
        <v>437</v>
      </c>
      <c r="X286">
        <v>1508</v>
      </c>
      <c r="Y286">
        <v>878723375</v>
      </c>
    </row>
    <row r="287" spans="1:25" x14ac:dyDescent="0.2">
      <c r="A287">
        <v>4459</v>
      </c>
      <c r="B287" t="s">
        <v>288</v>
      </c>
      <c r="C287">
        <v>498132</v>
      </c>
      <c r="D287">
        <v>1930000</v>
      </c>
      <c r="E287">
        <v>277000</v>
      </c>
      <c r="F287">
        <v>0.7419</v>
      </c>
      <c r="G287">
        <v>0.2581</v>
      </c>
      <c r="H287">
        <v>1000</v>
      </c>
      <c r="I287">
        <v>1241233</v>
      </c>
      <c r="J287">
        <v>2417933</v>
      </c>
      <c r="K287">
        <v>0.59870000000000001</v>
      </c>
      <c r="L287">
        <v>0.40129999999999999</v>
      </c>
      <c r="M287">
        <v>8729</v>
      </c>
      <c r="N287">
        <v>594939</v>
      </c>
      <c r="O287">
        <v>393505.84</v>
      </c>
      <c r="P287">
        <v>0.16270000000000001</v>
      </c>
      <c r="Q287">
        <v>0.83730000000000004</v>
      </c>
      <c r="R287">
        <v>1420.6</v>
      </c>
      <c r="S287">
        <v>0.55600000000000005</v>
      </c>
      <c r="T287">
        <v>11149.6</v>
      </c>
      <c r="U287">
        <v>11149.6</v>
      </c>
      <c r="V287">
        <v>0</v>
      </c>
      <c r="W287" t="s">
        <v>437</v>
      </c>
      <c r="X287">
        <v>277</v>
      </c>
      <c r="Y287">
        <v>137982525</v>
      </c>
    </row>
    <row r="288" spans="1:25" x14ac:dyDescent="0.2">
      <c r="A288">
        <v>4473</v>
      </c>
      <c r="B288" t="s">
        <v>289</v>
      </c>
      <c r="C288">
        <v>611712</v>
      </c>
      <c r="D288">
        <v>1930000</v>
      </c>
      <c r="E288">
        <v>2299000</v>
      </c>
      <c r="F288">
        <v>0.68310000000000004</v>
      </c>
      <c r="G288">
        <v>0.31690000000000002</v>
      </c>
      <c r="H288">
        <v>1000</v>
      </c>
      <c r="I288">
        <v>1241233</v>
      </c>
      <c r="J288">
        <v>19849927.960000001</v>
      </c>
      <c r="K288">
        <v>0.50719999999999998</v>
      </c>
      <c r="L288">
        <v>0.49280000000000002</v>
      </c>
      <c r="M288">
        <v>8634.16</v>
      </c>
      <c r="N288">
        <v>594939</v>
      </c>
      <c r="O288">
        <v>0</v>
      </c>
      <c r="P288">
        <v>-2.8199999999999999E-2</v>
      </c>
      <c r="Q288">
        <v>1.0282</v>
      </c>
      <c r="R288">
        <v>0</v>
      </c>
      <c r="S288">
        <v>0.52539999999999998</v>
      </c>
      <c r="T288">
        <v>9634.16</v>
      </c>
      <c r="U288">
        <v>9634.16</v>
      </c>
      <c r="V288">
        <v>0</v>
      </c>
      <c r="W288" t="s">
        <v>437</v>
      </c>
      <c r="X288">
        <v>2299</v>
      </c>
      <c r="Y288">
        <v>1406325977</v>
      </c>
    </row>
    <row r="289" spans="1:25" x14ac:dyDescent="0.2">
      <c r="A289">
        <v>4508</v>
      </c>
      <c r="B289" t="s">
        <v>291</v>
      </c>
      <c r="C289">
        <v>437330</v>
      </c>
      <c r="D289">
        <v>1930000</v>
      </c>
      <c r="E289">
        <v>407000</v>
      </c>
      <c r="F289">
        <v>0.77339999999999998</v>
      </c>
      <c r="G289">
        <v>0.2266</v>
      </c>
      <c r="H289">
        <v>1000</v>
      </c>
      <c r="I289">
        <v>1241233</v>
      </c>
      <c r="J289">
        <v>3552703</v>
      </c>
      <c r="K289">
        <v>0.64770000000000005</v>
      </c>
      <c r="L289">
        <v>0.3523</v>
      </c>
      <c r="M289">
        <v>8729</v>
      </c>
      <c r="N289">
        <v>594939</v>
      </c>
      <c r="O289">
        <v>858645.35</v>
      </c>
      <c r="P289">
        <v>0.26490000000000002</v>
      </c>
      <c r="Q289">
        <v>0.73509999999999998</v>
      </c>
      <c r="R289">
        <v>2109.69</v>
      </c>
      <c r="S289">
        <v>0.59009999999999996</v>
      </c>
      <c r="T289">
        <v>11838.69</v>
      </c>
      <c r="U289">
        <v>11838.69</v>
      </c>
      <c r="V289">
        <v>0</v>
      </c>
      <c r="W289" t="s">
        <v>437</v>
      </c>
      <c r="X289">
        <v>407</v>
      </c>
      <c r="Y289">
        <v>177993194</v>
      </c>
    </row>
    <row r="290" spans="1:25" x14ac:dyDescent="0.2">
      <c r="A290">
        <v>4515</v>
      </c>
      <c r="B290" t="s">
        <v>5</v>
      </c>
      <c r="C290">
        <v>599618</v>
      </c>
      <c r="D290">
        <v>1930000</v>
      </c>
      <c r="E290">
        <v>2673000</v>
      </c>
      <c r="F290">
        <v>0.68930000000000002</v>
      </c>
      <c r="G290">
        <v>0.31069999999999998</v>
      </c>
      <c r="H290">
        <v>1000</v>
      </c>
      <c r="I290">
        <v>1241233</v>
      </c>
      <c r="J290">
        <v>23332617</v>
      </c>
      <c r="K290">
        <v>0.51690000000000003</v>
      </c>
      <c r="L290">
        <v>0.48309999999999997</v>
      </c>
      <c r="M290">
        <v>8729</v>
      </c>
      <c r="N290">
        <v>594939</v>
      </c>
      <c r="O290">
        <v>3139643.42</v>
      </c>
      <c r="P290">
        <v>-7.9000000000000008E-3</v>
      </c>
      <c r="Q290">
        <v>1.0079</v>
      </c>
      <c r="R290">
        <v>1174.58</v>
      </c>
      <c r="S290">
        <v>0.47620000000000001</v>
      </c>
      <c r="T290">
        <v>10903.58</v>
      </c>
      <c r="U290">
        <v>10903.58</v>
      </c>
      <c r="V290">
        <v>0</v>
      </c>
      <c r="W290" t="s">
        <v>437</v>
      </c>
      <c r="X290">
        <v>2673</v>
      </c>
      <c r="Y290">
        <v>1602780140</v>
      </c>
    </row>
    <row r="291" spans="1:25" x14ac:dyDescent="0.2">
      <c r="A291">
        <v>4501</v>
      </c>
      <c r="B291" t="s">
        <v>290</v>
      </c>
      <c r="C291">
        <v>549419</v>
      </c>
      <c r="D291">
        <v>1930000</v>
      </c>
      <c r="E291">
        <v>2322000</v>
      </c>
      <c r="F291">
        <v>0.71530000000000005</v>
      </c>
      <c r="G291">
        <v>0.28470000000000001</v>
      </c>
      <c r="H291">
        <v>1000</v>
      </c>
      <c r="I291">
        <v>1241233</v>
      </c>
      <c r="J291">
        <v>20268738</v>
      </c>
      <c r="K291">
        <v>0.55740000000000001</v>
      </c>
      <c r="L291">
        <v>0.44259999999999999</v>
      </c>
      <c r="M291">
        <v>8729</v>
      </c>
      <c r="N291">
        <v>594939</v>
      </c>
      <c r="O291">
        <v>1163770.67</v>
      </c>
      <c r="P291">
        <v>7.6499999999999999E-2</v>
      </c>
      <c r="Q291">
        <v>0.92349999999999999</v>
      </c>
      <c r="R291">
        <v>501.19</v>
      </c>
      <c r="S291">
        <v>0.54920000000000002</v>
      </c>
      <c r="T291">
        <v>10230.19</v>
      </c>
      <c r="U291">
        <v>10230.19</v>
      </c>
      <c r="V291">
        <v>0</v>
      </c>
      <c r="W291" t="s">
        <v>437</v>
      </c>
      <c r="X291">
        <v>2322</v>
      </c>
      <c r="Y291">
        <v>1275750198</v>
      </c>
    </row>
    <row r="292" spans="1:25" x14ac:dyDescent="0.2">
      <c r="A292">
        <v>4529</v>
      </c>
      <c r="B292" t="s">
        <v>293</v>
      </c>
      <c r="C292">
        <v>465566</v>
      </c>
      <c r="D292">
        <v>1930000</v>
      </c>
      <c r="E292">
        <v>326000</v>
      </c>
      <c r="F292">
        <v>0.75880000000000003</v>
      </c>
      <c r="G292">
        <v>0.2412</v>
      </c>
      <c r="H292">
        <v>1000</v>
      </c>
      <c r="I292">
        <v>1241233</v>
      </c>
      <c r="J292">
        <v>2845654</v>
      </c>
      <c r="K292">
        <v>0.62490000000000001</v>
      </c>
      <c r="L292">
        <v>0.37509999999999999</v>
      </c>
      <c r="M292">
        <v>8729</v>
      </c>
      <c r="N292">
        <v>594939</v>
      </c>
      <c r="O292">
        <v>701921.35</v>
      </c>
      <c r="P292">
        <v>0.2175</v>
      </c>
      <c r="Q292">
        <v>0.78249999999999997</v>
      </c>
      <c r="R292">
        <v>2153.13</v>
      </c>
      <c r="S292">
        <v>0.56230000000000002</v>
      </c>
      <c r="T292">
        <v>11882.13</v>
      </c>
      <c r="U292">
        <v>11882.13</v>
      </c>
      <c r="V292" s="97">
        <v>-1.8189900000000001E-12</v>
      </c>
      <c r="W292" t="s">
        <v>437</v>
      </c>
      <c r="X292">
        <v>326</v>
      </c>
      <c r="Y292">
        <v>151774614</v>
      </c>
    </row>
    <row r="293" spans="1:25" x14ac:dyDescent="0.2">
      <c r="A293">
        <v>4536</v>
      </c>
      <c r="B293" t="s">
        <v>294</v>
      </c>
      <c r="C293">
        <v>632009</v>
      </c>
      <c r="D293">
        <v>1930000</v>
      </c>
      <c r="E293">
        <v>1076000</v>
      </c>
      <c r="F293">
        <v>0.67249999999999999</v>
      </c>
      <c r="G293">
        <v>0.32750000000000001</v>
      </c>
      <c r="H293">
        <v>1000</v>
      </c>
      <c r="I293">
        <v>1241233</v>
      </c>
      <c r="J293">
        <v>9392404</v>
      </c>
      <c r="K293">
        <v>0.49080000000000001</v>
      </c>
      <c r="L293">
        <v>0.50919999999999999</v>
      </c>
      <c r="M293">
        <v>8729</v>
      </c>
      <c r="N293">
        <v>594939</v>
      </c>
      <c r="O293">
        <v>708926.23</v>
      </c>
      <c r="P293">
        <v>-6.2300000000000001E-2</v>
      </c>
      <c r="Q293">
        <v>1.0623</v>
      </c>
      <c r="R293">
        <v>658.85</v>
      </c>
      <c r="S293">
        <v>0.47320000000000001</v>
      </c>
      <c r="T293">
        <v>10387.85</v>
      </c>
      <c r="U293">
        <v>10387.85</v>
      </c>
      <c r="V293">
        <v>0</v>
      </c>
      <c r="W293" t="s">
        <v>437</v>
      </c>
      <c r="X293">
        <v>1076</v>
      </c>
      <c r="Y293">
        <v>680042174</v>
      </c>
    </row>
    <row r="294" spans="1:25" x14ac:dyDescent="0.2">
      <c r="A294">
        <v>4543</v>
      </c>
      <c r="B294" t="s">
        <v>295</v>
      </c>
      <c r="C294">
        <v>476590</v>
      </c>
      <c r="D294">
        <v>1930000</v>
      </c>
      <c r="E294">
        <v>1102000</v>
      </c>
      <c r="F294">
        <v>0.75309999999999999</v>
      </c>
      <c r="G294">
        <v>0.24690000000000001</v>
      </c>
      <c r="H294">
        <v>1000</v>
      </c>
      <c r="I294">
        <v>1241233</v>
      </c>
      <c r="J294">
        <v>9619358</v>
      </c>
      <c r="K294">
        <v>0.61599999999999999</v>
      </c>
      <c r="L294">
        <v>0.38400000000000001</v>
      </c>
      <c r="M294">
        <v>8729</v>
      </c>
      <c r="N294">
        <v>594939</v>
      </c>
      <c r="O294">
        <v>1542019.31</v>
      </c>
      <c r="P294">
        <v>0.19889999999999999</v>
      </c>
      <c r="Q294">
        <v>0.80110000000000003</v>
      </c>
      <c r="R294">
        <v>1399.29</v>
      </c>
      <c r="S294">
        <v>0.57589999999999997</v>
      </c>
      <c r="T294">
        <v>11128.29</v>
      </c>
      <c r="U294">
        <v>11128.29</v>
      </c>
      <c r="V294">
        <v>0</v>
      </c>
      <c r="W294" t="s">
        <v>437</v>
      </c>
      <c r="X294">
        <v>1102</v>
      </c>
      <c r="Y294">
        <v>525201721</v>
      </c>
    </row>
    <row r="295" spans="1:25" x14ac:dyDescent="0.2">
      <c r="A295">
        <v>4557</v>
      </c>
      <c r="B295" t="s">
        <v>296</v>
      </c>
      <c r="C295">
        <v>402394</v>
      </c>
      <c r="D295">
        <v>1930000</v>
      </c>
      <c r="E295">
        <v>316000</v>
      </c>
      <c r="F295">
        <v>0.79149999999999998</v>
      </c>
      <c r="G295">
        <v>0.20849999999999999</v>
      </c>
      <c r="H295">
        <v>1000</v>
      </c>
      <c r="I295">
        <v>1241233</v>
      </c>
      <c r="J295">
        <v>2758364</v>
      </c>
      <c r="K295">
        <v>0.67579999999999996</v>
      </c>
      <c r="L295">
        <v>0.32419999999999999</v>
      </c>
      <c r="M295">
        <v>8729</v>
      </c>
      <c r="N295">
        <v>594939</v>
      </c>
      <c r="O295">
        <v>444110.49</v>
      </c>
      <c r="P295">
        <v>0.3236</v>
      </c>
      <c r="Q295">
        <v>0.6764</v>
      </c>
      <c r="R295">
        <v>1405.41</v>
      </c>
      <c r="S295">
        <v>0.64170000000000005</v>
      </c>
      <c r="T295">
        <v>11134.41</v>
      </c>
      <c r="U295">
        <v>11134.41</v>
      </c>
      <c r="V295">
        <v>0</v>
      </c>
      <c r="W295" t="s">
        <v>437</v>
      </c>
      <c r="X295">
        <v>316</v>
      </c>
      <c r="Y295">
        <v>127156371</v>
      </c>
    </row>
    <row r="296" spans="1:25" x14ac:dyDescent="0.2">
      <c r="A296">
        <v>4571</v>
      </c>
      <c r="B296" t="s">
        <v>297</v>
      </c>
      <c r="C296">
        <v>685715</v>
      </c>
      <c r="D296">
        <v>1930000</v>
      </c>
      <c r="E296">
        <v>422000</v>
      </c>
      <c r="F296">
        <v>0.64470000000000005</v>
      </c>
      <c r="G296">
        <v>0.3553</v>
      </c>
      <c r="H296">
        <v>1000</v>
      </c>
      <c r="I296">
        <v>1241233</v>
      </c>
      <c r="J296">
        <v>3683638</v>
      </c>
      <c r="K296">
        <v>0.4476</v>
      </c>
      <c r="L296">
        <v>0.5524</v>
      </c>
      <c r="M296">
        <v>8729</v>
      </c>
      <c r="N296">
        <v>594939</v>
      </c>
      <c r="O296">
        <v>318631.03999999998</v>
      </c>
      <c r="P296">
        <v>-0.15260000000000001</v>
      </c>
      <c r="Q296">
        <v>1.1526000000000001</v>
      </c>
      <c r="R296">
        <v>755.05</v>
      </c>
      <c r="S296">
        <v>0.42309999999999998</v>
      </c>
      <c r="T296">
        <v>10484.049999999999</v>
      </c>
      <c r="U296">
        <v>10484.049999999999</v>
      </c>
      <c r="V296">
        <v>0</v>
      </c>
      <c r="W296" t="s">
        <v>437</v>
      </c>
      <c r="X296">
        <v>422</v>
      </c>
      <c r="Y296">
        <v>289371878</v>
      </c>
    </row>
    <row r="297" spans="1:25" x14ac:dyDescent="0.2">
      <c r="A297">
        <v>4578</v>
      </c>
      <c r="B297" t="s">
        <v>298</v>
      </c>
      <c r="C297">
        <v>530621</v>
      </c>
      <c r="D297">
        <v>1930000</v>
      </c>
      <c r="E297">
        <v>1454000</v>
      </c>
      <c r="F297">
        <v>0.72509999999999997</v>
      </c>
      <c r="G297">
        <v>0.27489999999999998</v>
      </c>
      <c r="H297">
        <v>1000</v>
      </c>
      <c r="I297">
        <v>1241233</v>
      </c>
      <c r="J297">
        <v>12691966</v>
      </c>
      <c r="K297">
        <v>0.57250000000000001</v>
      </c>
      <c r="L297">
        <v>0.42749999999999999</v>
      </c>
      <c r="M297">
        <v>8729</v>
      </c>
      <c r="N297">
        <v>594939</v>
      </c>
      <c r="O297">
        <v>2221142.4</v>
      </c>
      <c r="P297">
        <v>0.1081</v>
      </c>
      <c r="Q297">
        <v>0.89190000000000003</v>
      </c>
      <c r="R297">
        <v>1527.61</v>
      </c>
      <c r="S297">
        <v>0.52300000000000002</v>
      </c>
      <c r="T297">
        <v>11256.61</v>
      </c>
      <c r="U297">
        <v>11256.61</v>
      </c>
      <c r="V297">
        <v>0</v>
      </c>
      <c r="W297" t="s">
        <v>437</v>
      </c>
      <c r="X297">
        <v>1454</v>
      </c>
      <c r="Y297">
        <v>771523567</v>
      </c>
    </row>
    <row r="298" spans="1:25" x14ac:dyDescent="0.2">
      <c r="A298">
        <v>4606</v>
      </c>
      <c r="B298" t="s">
        <v>299</v>
      </c>
      <c r="C298">
        <v>932240</v>
      </c>
      <c r="D298">
        <v>1930000</v>
      </c>
      <c r="E298">
        <v>409000</v>
      </c>
      <c r="F298">
        <v>0.51700000000000002</v>
      </c>
      <c r="G298">
        <v>0.48299999999999998</v>
      </c>
      <c r="H298">
        <v>1000</v>
      </c>
      <c r="I298">
        <v>1241233</v>
      </c>
      <c r="J298">
        <v>3567727.52</v>
      </c>
      <c r="K298">
        <v>0.24890000000000001</v>
      </c>
      <c r="L298">
        <v>0.75109999999999999</v>
      </c>
      <c r="M298">
        <v>8723.0499999999993</v>
      </c>
      <c r="N298">
        <v>594939</v>
      </c>
      <c r="O298">
        <v>0</v>
      </c>
      <c r="P298">
        <v>-0.56699999999999995</v>
      </c>
      <c r="Q298">
        <v>1.5669999999999999</v>
      </c>
      <c r="R298">
        <v>0</v>
      </c>
      <c r="S298">
        <v>0.27650000000000002</v>
      </c>
      <c r="T298">
        <v>9723.0499999999993</v>
      </c>
      <c r="U298">
        <v>9723.0499999999993</v>
      </c>
      <c r="V298">
        <v>0</v>
      </c>
      <c r="W298" t="s">
        <v>437</v>
      </c>
      <c r="X298">
        <v>409</v>
      </c>
      <c r="Y298">
        <v>381286192</v>
      </c>
    </row>
    <row r="299" spans="1:25" x14ac:dyDescent="0.2">
      <c r="A299">
        <v>4613</v>
      </c>
      <c r="B299" t="s">
        <v>300</v>
      </c>
      <c r="C299">
        <v>444230</v>
      </c>
      <c r="D299">
        <v>1930000</v>
      </c>
      <c r="E299">
        <v>3897000</v>
      </c>
      <c r="F299">
        <v>0.76980000000000004</v>
      </c>
      <c r="G299">
        <v>0.23019999999999999</v>
      </c>
      <c r="H299">
        <v>1000</v>
      </c>
      <c r="I299">
        <v>1241233</v>
      </c>
      <c r="J299">
        <v>32034166.670000002</v>
      </c>
      <c r="K299">
        <v>0.6421</v>
      </c>
      <c r="L299">
        <v>0.3579</v>
      </c>
      <c r="M299">
        <v>8220.2099999999991</v>
      </c>
      <c r="N299">
        <v>594939</v>
      </c>
      <c r="O299">
        <v>0</v>
      </c>
      <c r="P299">
        <v>0.25330000000000003</v>
      </c>
      <c r="Q299">
        <v>0.74670000000000003</v>
      </c>
      <c r="R299">
        <v>0</v>
      </c>
      <c r="S299">
        <v>0.65600000000000003</v>
      </c>
      <c r="T299">
        <v>9220.2099999999991</v>
      </c>
      <c r="U299">
        <v>9220.2099999999991</v>
      </c>
      <c r="V299">
        <v>0</v>
      </c>
      <c r="W299" t="s">
        <v>437</v>
      </c>
      <c r="X299">
        <v>3897</v>
      </c>
      <c r="Y299">
        <v>1731163551</v>
      </c>
    </row>
    <row r="300" spans="1:25" x14ac:dyDescent="0.2">
      <c r="A300">
        <v>4620</v>
      </c>
      <c r="B300" t="s">
        <v>301</v>
      </c>
      <c r="C300">
        <v>407688</v>
      </c>
      <c r="D300">
        <v>1930000</v>
      </c>
      <c r="E300">
        <v>21647000</v>
      </c>
      <c r="F300">
        <v>0.78879999999999995</v>
      </c>
      <c r="G300">
        <v>0.2112</v>
      </c>
      <c r="H300">
        <v>1000</v>
      </c>
      <c r="I300">
        <v>1241233</v>
      </c>
      <c r="J300">
        <v>188956663</v>
      </c>
      <c r="K300">
        <v>0.67149999999999999</v>
      </c>
      <c r="L300">
        <v>0.32850000000000001</v>
      </c>
      <c r="M300">
        <v>8729</v>
      </c>
      <c r="N300">
        <v>594939</v>
      </c>
      <c r="O300">
        <v>17456952.100000001</v>
      </c>
      <c r="P300">
        <v>0.31469999999999998</v>
      </c>
      <c r="Q300">
        <v>0.68530000000000002</v>
      </c>
      <c r="R300">
        <v>806.44</v>
      </c>
      <c r="S300">
        <v>0.65539999999999998</v>
      </c>
      <c r="T300">
        <v>10535.44</v>
      </c>
      <c r="U300">
        <v>10535.44</v>
      </c>
      <c r="V300">
        <v>0</v>
      </c>
      <c r="W300" t="s">
        <v>437</v>
      </c>
      <c r="X300">
        <v>21647</v>
      </c>
      <c r="Y300">
        <v>8825213850</v>
      </c>
    </row>
    <row r="301" spans="1:25" x14ac:dyDescent="0.2">
      <c r="A301">
        <v>4627</v>
      </c>
      <c r="B301" t="s">
        <v>302</v>
      </c>
      <c r="C301">
        <v>1315471</v>
      </c>
      <c r="D301">
        <v>2895000</v>
      </c>
      <c r="E301">
        <v>556000</v>
      </c>
      <c r="F301">
        <v>0.54559999999999997</v>
      </c>
      <c r="G301">
        <v>0.45440000000000003</v>
      </c>
      <c r="H301">
        <v>1000</v>
      </c>
      <c r="I301">
        <v>1861849</v>
      </c>
      <c r="J301">
        <v>4853324</v>
      </c>
      <c r="K301">
        <v>0.29349999999999998</v>
      </c>
      <c r="L301">
        <v>0.70650000000000002</v>
      </c>
      <c r="M301">
        <v>8729</v>
      </c>
      <c r="N301">
        <v>892408</v>
      </c>
      <c r="O301">
        <v>1065716.54</v>
      </c>
      <c r="P301">
        <v>-0.47410000000000002</v>
      </c>
      <c r="Q301">
        <v>1.4741</v>
      </c>
      <c r="R301">
        <v>1916.76</v>
      </c>
      <c r="S301">
        <v>0.1888</v>
      </c>
      <c r="T301">
        <v>11645.76</v>
      </c>
      <c r="U301">
        <v>11645.76</v>
      </c>
      <c r="V301">
        <v>0</v>
      </c>
      <c r="W301" t="s">
        <v>438</v>
      </c>
      <c r="X301">
        <v>556</v>
      </c>
      <c r="Y301">
        <v>731401646</v>
      </c>
    </row>
    <row r="302" spans="1:25" x14ac:dyDescent="0.2">
      <c r="A302">
        <v>4634</v>
      </c>
      <c r="B302" t="s">
        <v>303</v>
      </c>
      <c r="C302">
        <v>386404</v>
      </c>
      <c r="D302">
        <v>1930000</v>
      </c>
      <c r="E302">
        <v>542000</v>
      </c>
      <c r="F302">
        <v>0.79979999999999996</v>
      </c>
      <c r="G302">
        <v>0.20019999999999999</v>
      </c>
      <c r="H302">
        <v>1000</v>
      </c>
      <c r="I302">
        <v>1241233</v>
      </c>
      <c r="J302">
        <v>4731118</v>
      </c>
      <c r="K302">
        <v>0.68869999999999998</v>
      </c>
      <c r="L302">
        <v>0.31130000000000002</v>
      </c>
      <c r="M302">
        <v>8729</v>
      </c>
      <c r="N302">
        <v>594939</v>
      </c>
      <c r="O302">
        <v>1063682.6299999999</v>
      </c>
      <c r="P302">
        <v>0.35049999999999998</v>
      </c>
      <c r="Q302">
        <v>0.64949999999999997</v>
      </c>
      <c r="R302">
        <v>1962.51</v>
      </c>
      <c r="S302">
        <v>0.64139999999999997</v>
      </c>
      <c r="T302">
        <v>11691.51</v>
      </c>
      <c r="U302">
        <v>11691.51</v>
      </c>
      <c r="V302">
        <v>0</v>
      </c>
      <c r="W302" t="s">
        <v>437</v>
      </c>
      <c r="X302">
        <v>542</v>
      </c>
      <c r="Y302">
        <v>209431133</v>
      </c>
    </row>
    <row r="303" spans="1:25" x14ac:dyDescent="0.2">
      <c r="A303">
        <v>4641</v>
      </c>
      <c r="B303" t="s">
        <v>304</v>
      </c>
      <c r="C303">
        <v>661867</v>
      </c>
      <c r="D303">
        <v>1930000</v>
      </c>
      <c r="E303">
        <v>863000</v>
      </c>
      <c r="F303">
        <v>0.65710000000000002</v>
      </c>
      <c r="G303">
        <v>0.34289999999999998</v>
      </c>
      <c r="H303">
        <v>1000</v>
      </c>
      <c r="I303">
        <v>1241233</v>
      </c>
      <c r="J303">
        <v>7533127</v>
      </c>
      <c r="K303">
        <v>0.46679999999999999</v>
      </c>
      <c r="L303">
        <v>0.53320000000000001</v>
      </c>
      <c r="M303">
        <v>8729</v>
      </c>
      <c r="N303">
        <v>594939</v>
      </c>
      <c r="O303">
        <v>842233.3</v>
      </c>
      <c r="P303">
        <v>-0.1125</v>
      </c>
      <c r="Q303">
        <v>1.1125</v>
      </c>
      <c r="R303">
        <v>975.94</v>
      </c>
      <c r="S303">
        <v>0.43169999999999997</v>
      </c>
      <c r="T303">
        <v>10704.94</v>
      </c>
      <c r="U303">
        <v>10704.94</v>
      </c>
      <c r="V303">
        <v>0</v>
      </c>
      <c r="W303" t="s">
        <v>437</v>
      </c>
      <c r="X303">
        <v>863</v>
      </c>
      <c r="Y303">
        <v>571191333</v>
      </c>
    </row>
    <row r="304" spans="1:25" x14ac:dyDescent="0.2">
      <c r="A304">
        <v>4686</v>
      </c>
      <c r="B304" t="s">
        <v>305</v>
      </c>
      <c r="C304">
        <v>1297447</v>
      </c>
      <c r="D304">
        <v>2895000</v>
      </c>
      <c r="E304">
        <v>328000</v>
      </c>
      <c r="F304">
        <v>0.55179999999999996</v>
      </c>
      <c r="G304">
        <v>0.44819999999999999</v>
      </c>
      <c r="H304">
        <v>1000</v>
      </c>
      <c r="I304">
        <v>1861849</v>
      </c>
      <c r="J304">
        <v>2863112</v>
      </c>
      <c r="K304">
        <v>0.30309999999999998</v>
      </c>
      <c r="L304">
        <v>0.69689999999999996</v>
      </c>
      <c r="M304">
        <v>8729</v>
      </c>
      <c r="N304">
        <v>892408</v>
      </c>
      <c r="O304">
        <v>905916.17</v>
      </c>
      <c r="P304">
        <v>-0.45390000000000003</v>
      </c>
      <c r="Q304">
        <v>1.4539</v>
      </c>
      <c r="R304">
        <v>2761.94</v>
      </c>
      <c r="S304">
        <v>0.15570000000000001</v>
      </c>
      <c r="T304">
        <v>12490.94</v>
      </c>
      <c r="U304">
        <v>12490.94</v>
      </c>
      <c r="V304">
        <v>0</v>
      </c>
      <c r="W304" t="s">
        <v>438</v>
      </c>
      <c r="X304">
        <v>328</v>
      </c>
      <c r="Y304">
        <v>425562732</v>
      </c>
    </row>
    <row r="305" spans="1:25" x14ac:dyDescent="0.2">
      <c r="A305">
        <v>4753</v>
      </c>
      <c r="B305" t="s">
        <v>307</v>
      </c>
      <c r="C305">
        <v>501616</v>
      </c>
      <c r="D305">
        <v>1930000</v>
      </c>
      <c r="E305">
        <v>2761000</v>
      </c>
      <c r="F305">
        <v>0.74009999999999998</v>
      </c>
      <c r="G305">
        <v>0.25990000000000002</v>
      </c>
      <c r="H305">
        <v>1000</v>
      </c>
      <c r="I305">
        <v>1241233</v>
      </c>
      <c r="J305">
        <v>24100769</v>
      </c>
      <c r="K305">
        <v>0.59589999999999999</v>
      </c>
      <c r="L305">
        <v>0.40410000000000001</v>
      </c>
      <c r="M305">
        <v>8729</v>
      </c>
      <c r="N305">
        <v>594939</v>
      </c>
      <c r="O305">
        <v>752482.19</v>
      </c>
      <c r="P305">
        <v>0.15690000000000001</v>
      </c>
      <c r="Q305">
        <v>0.84309999999999996</v>
      </c>
      <c r="R305">
        <v>272.54000000000002</v>
      </c>
      <c r="S305">
        <v>0.59830000000000005</v>
      </c>
      <c r="T305">
        <v>10001.540000000001</v>
      </c>
      <c r="U305">
        <v>10001.540000000001</v>
      </c>
      <c r="V305">
        <v>0</v>
      </c>
      <c r="W305" t="s">
        <v>437</v>
      </c>
      <c r="X305">
        <v>2761</v>
      </c>
      <c r="Y305">
        <v>1384963135</v>
      </c>
    </row>
    <row r="306" spans="1:25" x14ac:dyDescent="0.2">
      <c r="A306">
        <v>4760</v>
      </c>
      <c r="B306" t="s">
        <v>308</v>
      </c>
      <c r="C306">
        <v>520921</v>
      </c>
      <c r="D306">
        <v>1930000</v>
      </c>
      <c r="E306">
        <v>647000</v>
      </c>
      <c r="F306">
        <v>0.73009999999999997</v>
      </c>
      <c r="G306">
        <v>0.26989999999999997</v>
      </c>
      <c r="H306">
        <v>1000</v>
      </c>
      <c r="I306">
        <v>1241233</v>
      </c>
      <c r="J306">
        <v>5647663</v>
      </c>
      <c r="K306">
        <v>0.58030000000000004</v>
      </c>
      <c r="L306">
        <v>0.41970000000000002</v>
      </c>
      <c r="M306">
        <v>8729</v>
      </c>
      <c r="N306">
        <v>594939</v>
      </c>
      <c r="O306">
        <v>934891.45</v>
      </c>
      <c r="P306">
        <v>0.1244</v>
      </c>
      <c r="Q306">
        <v>0.87560000000000004</v>
      </c>
      <c r="R306">
        <v>1444.96</v>
      </c>
      <c r="S306">
        <v>0.53480000000000005</v>
      </c>
      <c r="T306">
        <v>11173.96</v>
      </c>
      <c r="U306">
        <v>11173.96</v>
      </c>
      <c r="V306">
        <v>0</v>
      </c>
      <c r="W306" t="s">
        <v>437</v>
      </c>
      <c r="X306">
        <v>647</v>
      </c>
      <c r="Y306">
        <v>337035988</v>
      </c>
    </row>
    <row r="307" spans="1:25" x14ac:dyDescent="0.2">
      <c r="A307">
        <v>4781</v>
      </c>
      <c r="B307" t="s">
        <v>309</v>
      </c>
      <c r="C307">
        <v>942472</v>
      </c>
      <c r="D307">
        <v>1930000</v>
      </c>
      <c r="E307">
        <v>2479000</v>
      </c>
      <c r="F307">
        <v>0.51170000000000004</v>
      </c>
      <c r="G307">
        <v>0.48830000000000001</v>
      </c>
      <c r="H307">
        <v>1000</v>
      </c>
      <c r="I307">
        <v>1241233</v>
      </c>
      <c r="J307">
        <v>21639191</v>
      </c>
      <c r="K307">
        <v>0.2407</v>
      </c>
      <c r="L307">
        <v>0.75929999999999997</v>
      </c>
      <c r="M307">
        <v>8729</v>
      </c>
      <c r="N307">
        <v>594939</v>
      </c>
      <c r="O307">
        <v>3326978.44</v>
      </c>
      <c r="P307">
        <v>-0.58409999999999995</v>
      </c>
      <c r="Q307">
        <v>1.5841000000000001</v>
      </c>
      <c r="R307">
        <v>1342.06</v>
      </c>
      <c r="S307">
        <v>0.16520000000000001</v>
      </c>
      <c r="T307">
        <v>11071.06</v>
      </c>
      <c r="U307">
        <v>11071.06</v>
      </c>
      <c r="V307">
        <v>0</v>
      </c>
      <c r="W307" t="s">
        <v>437</v>
      </c>
      <c r="X307">
        <v>2479</v>
      </c>
      <c r="Y307">
        <v>2336388287</v>
      </c>
    </row>
    <row r="308" spans="1:25" x14ac:dyDescent="0.2">
      <c r="A308">
        <v>4795</v>
      </c>
      <c r="B308" t="s">
        <v>310</v>
      </c>
      <c r="C308">
        <v>527765</v>
      </c>
      <c r="D308">
        <v>1930000</v>
      </c>
      <c r="E308">
        <v>486000</v>
      </c>
      <c r="F308">
        <v>0.72650000000000003</v>
      </c>
      <c r="G308">
        <v>0.27350000000000002</v>
      </c>
      <c r="H308">
        <v>1000</v>
      </c>
      <c r="I308">
        <v>1241233</v>
      </c>
      <c r="J308">
        <v>4242294</v>
      </c>
      <c r="K308">
        <v>0.57479999999999998</v>
      </c>
      <c r="L308">
        <v>0.42520000000000002</v>
      </c>
      <c r="M308">
        <v>8729</v>
      </c>
      <c r="N308">
        <v>594939</v>
      </c>
      <c r="O308">
        <v>512523.63</v>
      </c>
      <c r="P308">
        <v>0.1129</v>
      </c>
      <c r="Q308">
        <v>0.8871</v>
      </c>
      <c r="R308">
        <v>1054.58</v>
      </c>
      <c r="S308">
        <v>0.54369999999999996</v>
      </c>
      <c r="T308">
        <v>10783.58</v>
      </c>
      <c r="U308">
        <v>10783.58</v>
      </c>
      <c r="V308">
        <v>0</v>
      </c>
      <c r="W308" t="s">
        <v>437</v>
      </c>
      <c r="X308">
        <v>486</v>
      </c>
      <c r="Y308">
        <v>256493592</v>
      </c>
    </row>
    <row r="309" spans="1:25" x14ac:dyDescent="0.2">
      <c r="A309">
        <v>4802</v>
      </c>
      <c r="B309" t="s">
        <v>311</v>
      </c>
      <c r="C309">
        <v>668405</v>
      </c>
      <c r="D309">
        <v>1930000</v>
      </c>
      <c r="E309">
        <v>2279000</v>
      </c>
      <c r="F309">
        <v>0.65369999999999995</v>
      </c>
      <c r="G309">
        <v>0.3463</v>
      </c>
      <c r="H309">
        <v>1000</v>
      </c>
      <c r="I309">
        <v>1241233</v>
      </c>
      <c r="J309">
        <v>19872875.780000001</v>
      </c>
      <c r="K309">
        <v>0.46150000000000002</v>
      </c>
      <c r="L309">
        <v>0.53849999999999998</v>
      </c>
      <c r="M309">
        <v>8720</v>
      </c>
      <c r="N309">
        <v>594939</v>
      </c>
      <c r="O309">
        <v>0</v>
      </c>
      <c r="P309">
        <v>-0.1235</v>
      </c>
      <c r="Q309">
        <v>1.1234999999999999</v>
      </c>
      <c r="R309">
        <v>0</v>
      </c>
      <c r="S309">
        <v>0.48130000000000001</v>
      </c>
      <c r="T309">
        <v>9720</v>
      </c>
      <c r="U309">
        <v>9720</v>
      </c>
      <c r="V309">
        <v>0</v>
      </c>
      <c r="W309" t="s">
        <v>437</v>
      </c>
      <c r="X309">
        <v>2279</v>
      </c>
      <c r="Y309">
        <v>1523293978</v>
      </c>
    </row>
    <row r="310" spans="1:25" x14ac:dyDescent="0.2">
      <c r="A310">
        <v>4820</v>
      </c>
      <c r="B310" t="s">
        <v>312</v>
      </c>
      <c r="C310">
        <v>1673192</v>
      </c>
      <c r="D310">
        <v>3329250</v>
      </c>
      <c r="E310">
        <v>447350</v>
      </c>
      <c r="F310">
        <v>0.49740000000000001</v>
      </c>
      <c r="G310">
        <v>0.50260000000000005</v>
      </c>
      <c r="H310">
        <v>1150</v>
      </c>
      <c r="I310">
        <v>2141125</v>
      </c>
      <c r="J310">
        <v>3904782</v>
      </c>
      <c r="K310">
        <v>0.2185</v>
      </c>
      <c r="L310">
        <v>0.78149999999999997</v>
      </c>
      <c r="M310">
        <v>10038</v>
      </c>
      <c r="N310">
        <v>1026268</v>
      </c>
      <c r="O310">
        <v>251599.68</v>
      </c>
      <c r="P310">
        <v>-0.63039999999999996</v>
      </c>
      <c r="Q310">
        <v>1.6304000000000001</v>
      </c>
      <c r="R310">
        <v>646.79</v>
      </c>
      <c r="S310">
        <v>0.1993</v>
      </c>
      <c r="T310">
        <v>11834.79</v>
      </c>
      <c r="U310">
        <v>11834.79</v>
      </c>
      <c r="V310">
        <v>0</v>
      </c>
      <c r="W310" t="s">
        <v>438</v>
      </c>
      <c r="X310">
        <v>389</v>
      </c>
      <c r="Y310">
        <v>650871821</v>
      </c>
    </row>
    <row r="311" spans="1:25" x14ac:dyDescent="0.2">
      <c r="A311">
        <v>4851</v>
      </c>
      <c r="B311" t="s">
        <v>314</v>
      </c>
      <c r="C311">
        <v>454724</v>
      </c>
      <c r="D311">
        <v>1930000</v>
      </c>
      <c r="E311">
        <v>1415000</v>
      </c>
      <c r="F311">
        <v>0.76439999999999997</v>
      </c>
      <c r="G311">
        <v>0.2356</v>
      </c>
      <c r="H311">
        <v>1000</v>
      </c>
      <c r="I311">
        <v>1241233</v>
      </c>
      <c r="J311">
        <v>12351535</v>
      </c>
      <c r="K311">
        <v>0.63370000000000004</v>
      </c>
      <c r="L311">
        <v>0.36630000000000001</v>
      </c>
      <c r="M311">
        <v>8729</v>
      </c>
      <c r="N311">
        <v>594939</v>
      </c>
      <c r="O311">
        <v>710379.66</v>
      </c>
      <c r="P311">
        <v>0.23569999999999999</v>
      </c>
      <c r="Q311">
        <v>0.76429999999999998</v>
      </c>
      <c r="R311">
        <v>502.04</v>
      </c>
      <c r="S311">
        <v>0.62690000000000001</v>
      </c>
      <c r="T311">
        <v>10231.040000000001</v>
      </c>
      <c r="U311">
        <v>10231.040000000001</v>
      </c>
      <c r="V311">
        <v>0</v>
      </c>
      <c r="W311" t="s">
        <v>437</v>
      </c>
      <c r="X311">
        <v>1415</v>
      </c>
      <c r="Y311">
        <v>643434038</v>
      </c>
    </row>
    <row r="312" spans="1:25" x14ac:dyDescent="0.2">
      <c r="A312">
        <v>3122</v>
      </c>
      <c r="B312" t="s">
        <v>194</v>
      </c>
      <c r="C312">
        <v>943636</v>
      </c>
      <c r="D312">
        <v>2895000</v>
      </c>
      <c r="E312">
        <v>420000</v>
      </c>
      <c r="F312">
        <v>0.67400000000000004</v>
      </c>
      <c r="G312">
        <v>0.32600000000000001</v>
      </c>
      <c r="H312">
        <v>1000</v>
      </c>
      <c r="I312">
        <v>1861849</v>
      </c>
      <c r="J312">
        <v>3666180</v>
      </c>
      <c r="K312">
        <v>0.49320000000000003</v>
      </c>
      <c r="L312">
        <v>0.50680000000000003</v>
      </c>
      <c r="M312">
        <v>8729</v>
      </c>
      <c r="N312">
        <v>892408</v>
      </c>
      <c r="O312">
        <v>713324.96</v>
      </c>
      <c r="P312">
        <v>-5.74E-2</v>
      </c>
      <c r="Q312">
        <v>1.0573999999999999</v>
      </c>
      <c r="R312">
        <v>1698.39</v>
      </c>
      <c r="S312">
        <v>0.42720000000000002</v>
      </c>
      <c r="T312">
        <v>11427.39</v>
      </c>
      <c r="U312">
        <v>11427.39</v>
      </c>
      <c r="V312">
        <v>0</v>
      </c>
      <c r="W312" t="s">
        <v>438</v>
      </c>
      <c r="X312">
        <v>420</v>
      </c>
      <c r="Y312">
        <v>396327209</v>
      </c>
    </row>
    <row r="313" spans="1:25" x14ac:dyDescent="0.2">
      <c r="A313">
        <v>4865</v>
      </c>
      <c r="B313" t="s">
        <v>315</v>
      </c>
      <c r="C313">
        <v>532975</v>
      </c>
      <c r="D313">
        <v>1930000</v>
      </c>
      <c r="E313">
        <v>435000</v>
      </c>
      <c r="F313">
        <v>0.7238</v>
      </c>
      <c r="G313">
        <v>0.2762</v>
      </c>
      <c r="H313">
        <v>1000</v>
      </c>
      <c r="I313">
        <v>1241233</v>
      </c>
      <c r="J313">
        <v>3797115</v>
      </c>
      <c r="K313">
        <v>0.5706</v>
      </c>
      <c r="L313">
        <v>0.4294</v>
      </c>
      <c r="M313">
        <v>8729</v>
      </c>
      <c r="N313">
        <v>594939</v>
      </c>
      <c r="O313">
        <v>1329306.43</v>
      </c>
      <c r="P313">
        <v>0.1042</v>
      </c>
      <c r="Q313">
        <v>0.89580000000000004</v>
      </c>
      <c r="R313">
        <v>3055.88</v>
      </c>
      <c r="S313">
        <v>0.47110000000000002</v>
      </c>
      <c r="T313">
        <v>12784.88</v>
      </c>
      <c r="U313">
        <v>12784.88</v>
      </c>
      <c r="V313" s="97">
        <v>-1.8189900000000001E-12</v>
      </c>
      <c r="W313" t="s">
        <v>437</v>
      </c>
      <c r="X313">
        <v>435</v>
      </c>
      <c r="Y313">
        <v>231844268</v>
      </c>
    </row>
    <row r="314" spans="1:25" x14ac:dyDescent="0.2">
      <c r="A314">
        <v>4872</v>
      </c>
      <c r="B314" t="s">
        <v>476</v>
      </c>
      <c r="C314">
        <v>410084</v>
      </c>
      <c r="D314">
        <v>1930000</v>
      </c>
      <c r="E314">
        <v>1648000</v>
      </c>
      <c r="F314">
        <v>0.78749999999999998</v>
      </c>
      <c r="G314">
        <v>0.21249999999999999</v>
      </c>
      <c r="H314">
        <v>1000</v>
      </c>
      <c r="I314">
        <v>1241233</v>
      </c>
      <c r="J314">
        <v>14385392</v>
      </c>
      <c r="K314">
        <v>0.66959999999999997</v>
      </c>
      <c r="L314">
        <v>0.33040000000000003</v>
      </c>
      <c r="M314">
        <v>8729</v>
      </c>
      <c r="N314">
        <v>594939</v>
      </c>
      <c r="O314">
        <v>3010143.79</v>
      </c>
      <c r="P314">
        <v>0.31069999999999998</v>
      </c>
      <c r="Q314">
        <v>0.68930000000000002</v>
      </c>
      <c r="R314">
        <v>1826.54</v>
      </c>
      <c r="S314">
        <v>0.62309999999999999</v>
      </c>
      <c r="T314">
        <v>11555.54</v>
      </c>
      <c r="U314">
        <v>11555.54</v>
      </c>
      <c r="V314">
        <v>0</v>
      </c>
      <c r="W314" t="s">
        <v>437</v>
      </c>
      <c r="X314">
        <v>1648</v>
      </c>
      <c r="Y314">
        <v>675817663</v>
      </c>
    </row>
    <row r="315" spans="1:25" x14ac:dyDescent="0.2">
      <c r="A315">
        <v>4893</v>
      </c>
      <c r="B315" t="s">
        <v>316</v>
      </c>
      <c r="C315">
        <v>606720</v>
      </c>
      <c r="D315">
        <v>1930000</v>
      </c>
      <c r="E315">
        <v>3299000</v>
      </c>
      <c r="F315">
        <v>0.68559999999999999</v>
      </c>
      <c r="G315">
        <v>0.31440000000000001</v>
      </c>
      <c r="H315">
        <v>1000</v>
      </c>
      <c r="I315">
        <v>1241233</v>
      </c>
      <c r="J315">
        <v>28796971</v>
      </c>
      <c r="K315">
        <v>0.51119999999999999</v>
      </c>
      <c r="L315">
        <v>0.48880000000000001</v>
      </c>
      <c r="M315">
        <v>8729</v>
      </c>
      <c r="N315">
        <v>594939</v>
      </c>
      <c r="O315">
        <v>2019647.38</v>
      </c>
      <c r="P315">
        <v>-1.9800000000000002E-2</v>
      </c>
      <c r="Q315">
        <v>1.0198</v>
      </c>
      <c r="R315">
        <v>612.20000000000005</v>
      </c>
      <c r="S315">
        <v>0.49659999999999999</v>
      </c>
      <c r="T315">
        <v>10341.200000000001</v>
      </c>
      <c r="U315">
        <v>10341.200000000001</v>
      </c>
      <c r="V315">
        <v>0</v>
      </c>
      <c r="W315" t="s">
        <v>437</v>
      </c>
      <c r="X315">
        <v>3299</v>
      </c>
      <c r="Y315">
        <v>2001568526</v>
      </c>
    </row>
    <row r="316" spans="1:25" x14ac:dyDescent="0.2">
      <c r="A316">
        <v>4904</v>
      </c>
      <c r="B316" t="s">
        <v>317</v>
      </c>
      <c r="C316">
        <v>405553</v>
      </c>
      <c r="D316">
        <v>1930000</v>
      </c>
      <c r="E316">
        <v>556000</v>
      </c>
      <c r="F316">
        <v>0.78990000000000005</v>
      </c>
      <c r="G316">
        <v>0.21010000000000001</v>
      </c>
      <c r="H316">
        <v>1000</v>
      </c>
      <c r="I316">
        <v>1241233</v>
      </c>
      <c r="J316">
        <v>4853324</v>
      </c>
      <c r="K316">
        <v>0.67330000000000001</v>
      </c>
      <c r="L316">
        <v>0.32669999999999999</v>
      </c>
      <c r="M316">
        <v>8729</v>
      </c>
      <c r="N316">
        <v>594939</v>
      </c>
      <c r="O316">
        <v>909800.09</v>
      </c>
      <c r="P316">
        <v>0.31830000000000003</v>
      </c>
      <c r="Q316">
        <v>0.68169999999999997</v>
      </c>
      <c r="R316">
        <v>1636.33</v>
      </c>
      <c r="S316">
        <v>0.63239999999999996</v>
      </c>
      <c r="T316">
        <v>11365.33</v>
      </c>
      <c r="U316">
        <v>11365.33</v>
      </c>
      <c r="V316">
        <v>0</v>
      </c>
      <c r="W316" t="s">
        <v>437</v>
      </c>
      <c r="X316">
        <v>556</v>
      </c>
      <c r="Y316">
        <v>225487521</v>
      </c>
    </row>
    <row r="317" spans="1:25" x14ac:dyDescent="0.2">
      <c r="A317">
        <v>5523</v>
      </c>
      <c r="B317" t="s">
        <v>346</v>
      </c>
      <c r="C317">
        <v>715287</v>
      </c>
      <c r="D317">
        <v>1930000</v>
      </c>
      <c r="E317">
        <v>1277000</v>
      </c>
      <c r="F317">
        <v>0.62939999999999996</v>
      </c>
      <c r="G317">
        <v>0.37059999999999998</v>
      </c>
      <c r="H317">
        <v>1000</v>
      </c>
      <c r="I317">
        <v>1241233</v>
      </c>
      <c r="J317">
        <v>11146933</v>
      </c>
      <c r="K317">
        <v>0.42370000000000002</v>
      </c>
      <c r="L317">
        <v>0.57630000000000003</v>
      </c>
      <c r="M317">
        <v>8729</v>
      </c>
      <c r="N317">
        <v>594939</v>
      </c>
      <c r="O317">
        <v>1755058.26</v>
      </c>
      <c r="P317">
        <v>-0.20230000000000001</v>
      </c>
      <c r="Q317">
        <v>1.2022999999999999</v>
      </c>
      <c r="R317">
        <v>1374.36</v>
      </c>
      <c r="S317">
        <v>0.36480000000000001</v>
      </c>
      <c r="T317">
        <v>11103.36</v>
      </c>
      <c r="U317">
        <v>11103.36</v>
      </c>
      <c r="V317">
        <v>0</v>
      </c>
      <c r="W317" t="s">
        <v>437</v>
      </c>
      <c r="X317">
        <v>1277</v>
      </c>
      <c r="Y317">
        <v>913422102</v>
      </c>
    </row>
    <row r="318" spans="1:25" x14ac:dyDescent="0.2">
      <c r="A318">
        <v>3850</v>
      </c>
      <c r="B318" t="s">
        <v>243</v>
      </c>
      <c r="C318">
        <v>424325</v>
      </c>
      <c r="D318">
        <v>1930000</v>
      </c>
      <c r="E318">
        <v>716000</v>
      </c>
      <c r="F318">
        <v>0.78010000000000002</v>
      </c>
      <c r="G318">
        <v>0.21990000000000001</v>
      </c>
      <c r="H318">
        <v>1000</v>
      </c>
      <c r="I318">
        <v>1241233</v>
      </c>
      <c r="J318">
        <v>6249964</v>
      </c>
      <c r="K318">
        <v>0.65810000000000002</v>
      </c>
      <c r="L318">
        <v>0.34189999999999998</v>
      </c>
      <c r="M318">
        <v>8729</v>
      </c>
      <c r="N318">
        <v>594939</v>
      </c>
      <c r="O318">
        <v>487227.76</v>
      </c>
      <c r="P318">
        <v>0.2868</v>
      </c>
      <c r="Q318">
        <v>0.71319999999999995</v>
      </c>
      <c r="R318">
        <v>680.49</v>
      </c>
      <c r="S318">
        <v>0.64559999999999995</v>
      </c>
      <c r="T318">
        <v>10409.49</v>
      </c>
      <c r="U318">
        <v>10409.49</v>
      </c>
      <c r="V318">
        <v>0</v>
      </c>
      <c r="W318" t="s">
        <v>437</v>
      </c>
      <c r="X318">
        <v>716</v>
      </c>
      <c r="Y318">
        <v>303817023</v>
      </c>
    </row>
    <row r="319" spans="1:25" x14ac:dyDescent="0.2">
      <c r="A319">
        <v>4956</v>
      </c>
      <c r="B319" t="s">
        <v>318</v>
      </c>
      <c r="C319">
        <v>413137</v>
      </c>
      <c r="D319">
        <v>1930000</v>
      </c>
      <c r="E319">
        <v>945000</v>
      </c>
      <c r="F319">
        <v>0.78590000000000004</v>
      </c>
      <c r="G319">
        <v>0.21410000000000001</v>
      </c>
      <c r="H319">
        <v>1000</v>
      </c>
      <c r="I319">
        <v>1241233</v>
      </c>
      <c r="J319">
        <v>8248905</v>
      </c>
      <c r="K319">
        <v>0.66720000000000002</v>
      </c>
      <c r="L319">
        <v>0.33279999999999998</v>
      </c>
      <c r="M319">
        <v>8729</v>
      </c>
      <c r="N319">
        <v>594939</v>
      </c>
      <c r="O319">
        <v>475864.35</v>
      </c>
      <c r="P319">
        <v>0.30559999999999998</v>
      </c>
      <c r="Q319">
        <v>0.69440000000000002</v>
      </c>
      <c r="R319">
        <v>503.56</v>
      </c>
      <c r="S319">
        <v>0.66100000000000003</v>
      </c>
      <c r="T319">
        <v>10232.56</v>
      </c>
      <c r="U319">
        <v>10232.56</v>
      </c>
      <c r="V319">
        <v>0</v>
      </c>
      <c r="W319" t="s">
        <v>437</v>
      </c>
      <c r="X319">
        <v>945</v>
      </c>
      <c r="Y319">
        <v>390414160</v>
      </c>
    </row>
    <row r="320" spans="1:25" x14ac:dyDescent="0.2">
      <c r="A320">
        <v>4963</v>
      </c>
      <c r="B320" t="s">
        <v>319</v>
      </c>
      <c r="C320">
        <v>628751</v>
      </c>
      <c r="D320">
        <v>1930000</v>
      </c>
      <c r="E320">
        <v>556000</v>
      </c>
      <c r="F320">
        <v>0.67420000000000002</v>
      </c>
      <c r="G320">
        <v>0.32579999999999998</v>
      </c>
      <c r="H320">
        <v>1000</v>
      </c>
      <c r="I320">
        <v>1241233</v>
      </c>
      <c r="J320">
        <v>4853324</v>
      </c>
      <c r="K320">
        <v>0.49340000000000001</v>
      </c>
      <c r="L320">
        <v>0.50660000000000005</v>
      </c>
      <c r="M320">
        <v>8729</v>
      </c>
      <c r="N320">
        <v>594939</v>
      </c>
      <c r="O320">
        <v>588058.99</v>
      </c>
      <c r="P320">
        <v>-5.6800000000000003E-2</v>
      </c>
      <c r="Q320">
        <v>1.0568</v>
      </c>
      <c r="R320">
        <v>1057.6600000000001</v>
      </c>
      <c r="S320">
        <v>0.45619999999999999</v>
      </c>
      <c r="T320">
        <v>10786.66</v>
      </c>
      <c r="U320">
        <v>10786.66</v>
      </c>
      <c r="V320">
        <v>0</v>
      </c>
      <c r="W320" t="s">
        <v>437</v>
      </c>
      <c r="X320">
        <v>556</v>
      </c>
      <c r="Y320">
        <v>349585681</v>
      </c>
    </row>
    <row r="321" spans="1:25" x14ac:dyDescent="0.2">
      <c r="A321">
        <v>1673</v>
      </c>
      <c r="B321" t="s">
        <v>110</v>
      </c>
      <c r="C321">
        <v>349003</v>
      </c>
      <c r="D321">
        <v>1930000</v>
      </c>
      <c r="E321">
        <v>604000</v>
      </c>
      <c r="F321">
        <v>0.81920000000000004</v>
      </c>
      <c r="G321">
        <v>0.18079999999999999</v>
      </c>
      <c r="H321">
        <v>1000</v>
      </c>
      <c r="I321">
        <v>1241233</v>
      </c>
      <c r="J321">
        <v>5272316</v>
      </c>
      <c r="K321">
        <v>0.71879999999999999</v>
      </c>
      <c r="L321">
        <v>0.28120000000000001</v>
      </c>
      <c r="M321">
        <v>8729</v>
      </c>
      <c r="N321">
        <v>594939</v>
      </c>
      <c r="O321">
        <v>1129171.46</v>
      </c>
      <c r="P321">
        <v>0.41339999999999999</v>
      </c>
      <c r="Q321">
        <v>0.58660000000000001</v>
      </c>
      <c r="R321">
        <v>1869.49</v>
      </c>
      <c r="S321">
        <v>0.67820000000000003</v>
      </c>
      <c r="T321">
        <v>11598.49</v>
      </c>
      <c r="U321">
        <v>11598.49</v>
      </c>
      <c r="V321">
        <v>0</v>
      </c>
      <c r="W321" t="s">
        <v>437</v>
      </c>
      <c r="X321">
        <v>604</v>
      </c>
      <c r="Y321">
        <v>210798058</v>
      </c>
    </row>
    <row r="322" spans="1:25" x14ac:dyDescent="0.2">
      <c r="A322">
        <v>2422</v>
      </c>
      <c r="B322" t="s">
        <v>149</v>
      </c>
      <c r="C322">
        <v>388404</v>
      </c>
      <c r="D322">
        <v>1930000</v>
      </c>
      <c r="E322">
        <v>1618000</v>
      </c>
      <c r="F322">
        <v>0.79879999999999995</v>
      </c>
      <c r="G322">
        <v>0.20119999999999999</v>
      </c>
      <c r="H322">
        <v>1000</v>
      </c>
      <c r="I322">
        <v>1241233</v>
      </c>
      <c r="J322">
        <v>14123522</v>
      </c>
      <c r="K322">
        <v>0.68710000000000004</v>
      </c>
      <c r="L322">
        <v>0.31290000000000001</v>
      </c>
      <c r="M322">
        <v>8729</v>
      </c>
      <c r="N322">
        <v>594939</v>
      </c>
      <c r="O322">
        <v>2459313.41</v>
      </c>
      <c r="P322">
        <v>0.34720000000000001</v>
      </c>
      <c r="Q322">
        <v>0.65280000000000005</v>
      </c>
      <c r="R322">
        <v>1519.97</v>
      </c>
      <c r="S322">
        <v>0.65110000000000001</v>
      </c>
      <c r="T322">
        <v>11248.97</v>
      </c>
      <c r="U322">
        <v>11248.97</v>
      </c>
      <c r="V322">
        <v>0</v>
      </c>
      <c r="W322" t="s">
        <v>437</v>
      </c>
      <c r="X322">
        <v>1618</v>
      </c>
      <c r="Y322">
        <v>628437333</v>
      </c>
    </row>
    <row r="323" spans="1:25" x14ac:dyDescent="0.2">
      <c r="A323">
        <v>5019</v>
      </c>
      <c r="B323" t="s">
        <v>321</v>
      </c>
      <c r="C323">
        <v>602985</v>
      </c>
      <c r="D323">
        <v>1930000</v>
      </c>
      <c r="E323">
        <v>1144000</v>
      </c>
      <c r="F323">
        <v>0.68759999999999999</v>
      </c>
      <c r="G323">
        <v>0.31240000000000001</v>
      </c>
      <c r="H323">
        <v>1000</v>
      </c>
      <c r="I323">
        <v>1241233</v>
      </c>
      <c r="J323">
        <v>9985976</v>
      </c>
      <c r="K323">
        <v>0.51419999999999999</v>
      </c>
      <c r="L323">
        <v>0.48580000000000001</v>
      </c>
      <c r="M323">
        <v>8729</v>
      </c>
      <c r="N323">
        <v>594939</v>
      </c>
      <c r="O323">
        <v>742739.8</v>
      </c>
      <c r="P323">
        <v>-1.35E-2</v>
      </c>
      <c r="Q323">
        <v>1.0135000000000001</v>
      </c>
      <c r="R323">
        <v>649.25</v>
      </c>
      <c r="S323">
        <v>0.49790000000000001</v>
      </c>
      <c r="T323">
        <v>10378.25</v>
      </c>
      <c r="U323">
        <v>10378.25</v>
      </c>
      <c r="V323">
        <v>0</v>
      </c>
      <c r="W323" t="s">
        <v>437</v>
      </c>
      <c r="X323">
        <v>1144</v>
      </c>
      <c r="Y323">
        <v>689815061</v>
      </c>
    </row>
    <row r="324" spans="1:25" x14ac:dyDescent="0.2">
      <c r="A324">
        <v>5026</v>
      </c>
      <c r="B324" t="s">
        <v>322</v>
      </c>
      <c r="C324">
        <v>685201</v>
      </c>
      <c r="D324">
        <v>1930000</v>
      </c>
      <c r="E324">
        <v>847000</v>
      </c>
      <c r="F324">
        <v>0.64500000000000002</v>
      </c>
      <c r="G324">
        <v>0.35499999999999998</v>
      </c>
      <c r="H324">
        <v>1000</v>
      </c>
      <c r="I324">
        <v>1241233</v>
      </c>
      <c r="J324">
        <v>7393463</v>
      </c>
      <c r="K324">
        <v>0.44800000000000001</v>
      </c>
      <c r="L324">
        <v>0.55200000000000005</v>
      </c>
      <c r="M324">
        <v>8729</v>
      </c>
      <c r="N324">
        <v>594939</v>
      </c>
      <c r="O324">
        <v>1299088.94</v>
      </c>
      <c r="P324">
        <v>-0.1517</v>
      </c>
      <c r="Q324">
        <v>1.1516999999999999</v>
      </c>
      <c r="R324">
        <v>1533.75</v>
      </c>
      <c r="S324">
        <v>0.38379999999999997</v>
      </c>
      <c r="T324">
        <v>11262.75</v>
      </c>
      <c r="U324">
        <v>11262.75</v>
      </c>
      <c r="V324">
        <v>0</v>
      </c>
      <c r="W324" t="s">
        <v>437</v>
      </c>
      <c r="X324">
        <v>847</v>
      </c>
      <c r="Y324">
        <v>580365500</v>
      </c>
    </row>
    <row r="325" spans="1:25" x14ac:dyDescent="0.2">
      <c r="A325">
        <v>5068</v>
      </c>
      <c r="B325" t="s">
        <v>324</v>
      </c>
      <c r="C325">
        <v>737705</v>
      </c>
      <c r="D325">
        <v>2895000</v>
      </c>
      <c r="E325">
        <v>1119000</v>
      </c>
      <c r="F325">
        <v>0.74519999999999997</v>
      </c>
      <c r="G325">
        <v>0.25480000000000003</v>
      </c>
      <c r="H325">
        <v>1000</v>
      </c>
      <c r="I325">
        <v>1861849</v>
      </c>
      <c r="J325">
        <v>9767751</v>
      </c>
      <c r="K325">
        <v>0.6038</v>
      </c>
      <c r="L325">
        <v>0.3962</v>
      </c>
      <c r="M325">
        <v>8729</v>
      </c>
      <c r="N325">
        <v>892408</v>
      </c>
      <c r="O325">
        <v>2659319.5499999998</v>
      </c>
      <c r="P325">
        <v>0.1734</v>
      </c>
      <c r="Q325">
        <v>0.8266</v>
      </c>
      <c r="R325">
        <v>2376.5100000000002</v>
      </c>
      <c r="S325">
        <v>0.53100000000000003</v>
      </c>
      <c r="T325">
        <v>12105.51</v>
      </c>
      <c r="U325">
        <v>12105.51</v>
      </c>
      <c r="V325">
        <v>0</v>
      </c>
      <c r="W325" t="s">
        <v>438</v>
      </c>
      <c r="X325">
        <v>1119</v>
      </c>
      <c r="Y325">
        <v>825491859</v>
      </c>
    </row>
    <row r="326" spans="1:25" x14ac:dyDescent="0.2">
      <c r="A326">
        <v>5100</v>
      </c>
      <c r="B326" t="s">
        <v>325</v>
      </c>
      <c r="C326">
        <v>685565</v>
      </c>
      <c r="D326">
        <v>1930000</v>
      </c>
      <c r="E326">
        <v>2759000</v>
      </c>
      <c r="F326">
        <v>0.64480000000000004</v>
      </c>
      <c r="G326">
        <v>0.35520000000000002</v>
      </c>
      <c r="H326">
        <v>1000</v>
      </c>
      <c r="I326">
        <v>1241233</v>
      </c>
      <c r="J326">
        <v>24083311</v>
      </c>
      <c r="K326">
        <v>0.44769999999999999</v>
      </c>
      <c r="L326">
        <v>0.55230000000000001</v>
      </c>
      <c r="M326">
        <v>8729</v>
      </c>
      <c r="N326">
        <v>594939</v>
      </c>
      <c r="O326">
        <v>2675875.56</v>
      </c>
      <c r="P326">
        <v>-0.15229999999999999</v>
      </c>
      <c r="Q326">
        <v>1.1523000000000001</v>
      </c>
      <c r="R326">
        <v>969.87</v>
      </c>
      <c r="S326">
        <v>0.41170000000000001</v>
      </c>
      <c r="T326">
        <v>10698.87</v>
      </c>
      <c r="U326">
        <v>10698.87</v>
      </c>
      <c r="V326">
        <v>0</v>
      </c>
      <c r="W326" t="s">
        <v>437</v>
      </c>
      <c r="X326">
        <v>2759</v>
      </c>
      <c r="Y326">
        <v>1891475028</v>
      </c>
    </row>
    <row r="327" spans="1:25" x14ac:dyDescent="0.2">
      <c r="A327">
        <v>5124</v>
      </c>
      <c r="B327" t="s">
        <v>326</v>
      </c>
      <c r="C327">
        <v>548911</v>
      </c>
      <c r="D327">
        <v>1930000</v>
      </c>
      <c r="E327">
        <v>295000</v>
      </c>
      <c r="F327">
        <v>0.71560000000000001</v>
      </c>
      <c r="G327">
        <v>0.28439999999999999</v>
      </c>
      <c r="H327">
        <v>1000</v>
      </c>
      <c r="I327">
        <v>1241233</v>
      </c>
      <c r="J327">
        <v>2575055</v>
      </c>
      <c r="K327">
        <v>0.55779999999999996</v>
      </c>
      <c r="L327">
        <v>0.44219999999999998</v>
      </c>
      <c r="M327">
        <v>8729</v>
      </c>
      <c r="N327">
        <v>594939</v>
      </c>
      <c r="O327">
        <v>309835.90999999997</v>
      </c>
      <c r="P327">
        <v>7.7399999999999997E-2</v>
      </c>
      <c r="Q327">
        <v>0.92259999999999998</v>
      </c>
      <c r="R327">
        <v>1050.29</v>
      </c>
      <c r="S327">
        <v>0.52559999999999996</v>
      </c>
      <c r="T327">
        <v>10779.29</v>
      </c>
      <c r="U327">
        <v>10779.29</v>
      </c>
      <c r="V327">
        <v>0</v>
      </c>
      <c r="W327" t="s">
        <v>437</v>
      </c>
      <c r="X327">
        <v>295</v>
      </c>
      <c r="Y327">
        <v>161928798</v>
      </c>
    </row>
    <row r="328" spans="1:25" x14ac:dyDescent="0.2">
      <c r="A328">
        <v>5130</v>
      </c>
      <c r="B328" t="s">
        <v>327</v>
      </c>
      <c r="C328">
        <v>2453425</v>
      </c>
      <c r="D328">
        <v>1930000</v>
      </c>
      <c r="E328">
        <v>566000</v>
      </c>
      <c r="F328">
        <v>-0.2712</v>
      </c>
      <c r="G328">
        <v>1.2712000000000001</v>
      </c>
      <c r="H328">
        <v>1000</v>
      </c>
      <c r="I328">
        <v>1241233</v>
      </c>
      <c r="J328">
        <v>4940614</v>
      </c>
      <c r="K328">
        <v>-0.97660000000000002</v>
      </c>
      <c r="L328">
        <v>1.9765999999999999</v>
      </c>
      <c r="M328">
        <v>8729</v>
      </c>
      <c r="N328">
        <v>594939</v>
      </c>
      <c r="O328">
        <v>1696015.76</v>
      </c>
      <c r="P328">
        <v>-3.1238000000000001</v>
      </c>
      <c r="Q328">
        <v>4.1238000000000001</v>
      </c>
      <c r="R328">
        <v>2996.49</v>
      </c>
      <c r="S328">
        <v>0</v>
      </c>
      <c r="T328">
        <v>12725.49</v>
      </c>
      <c r="U328">
        <v>12725.49</v>
      </c>
      <c r="V328">
        <v>0</v>
      </c>
      <c r="W328" t="s">
        <v>437</v>
      </c>
      <c r="X328">
        <v>566</v>
      </c>
      <c r="Y328">
        <v>1388638784</v>
      </c>
    </row>
    <row r="329" spans="1:25" x14ac:dyDescent="0.2">
      <c r="A329">
        <v>5138</v>
      </c>
      <c r="B329" t="s">
        <v>328</v>
      </c>
      <c r="C329">
        <v>328618</v>
      </c>
      <c r="D329">
        <v>1930000</v>
      </c>
      <c r="E329">
        <v>2279000</v>
      </c>
      <c r="F329">
        <v>0.82969999999999999</v>
      </c>
      <c r="G329">
        <v>0.17030000000000001</v>
      </c>
      <c r="H329">
        <v>1000</v>
      </c>
      <c r="I329">
        <v>1241233</v>
      </c>
      <c r="J329">
        <v>19893391</v>
      </c>
      <c r="K329">
        <v>0.73519999999999996</v>
      </c>
      <c r="L329">
        <v>0.26479999999999998</v>
      </c>
      <c r="M329">
        <v>8729</v>
      </c>
      <c r="N329">
        <v>594939</v>
      </c>
      <c r="O329">
        <v>2597983.38</v>
      </c>
      <c r="P329">
        <v>0.4476</v>
      </c>
      <c r="Q329">
        <v>0.5524</v>
      </c>
      <c r="R329">
        <v>1139.97</v>
      </c>
      <c r="S329">
        <v>0.71379999999999999</v>
      </c>
      <c r="T329">
        <v>10868.97</v>
      </c>
      <c r="U329">
        <v>10868.97</v>
      </c>
      <c r="V329">
        <v>0</v>
      </c>
      <c r="W329" t="s">
        <v>437</v>
      </c>
      <c r="X329">
        <v>2279</v>
      </c>
      <c r="Y329">
        <v>748920159</v>
      </c>
    </row>
    <row r="330" spans="1:25" x14ac:dyDescent="0.2">
      <c r="A330">
        <v>5258</v>
      </c>
      <c r="B330" t="s">
        <v>329</v>
      </c>
      <c r="C330">
        <v>435103</v>
      </c>
      <c r="D330">
        <v>2895000</v>
      </c>
      <c r="E330">
        <v>254000</v>
      </c>
      <c r="F330">
        <v>0.84970000000000001</v>
      </c>
      <c r="G330">
        <v>0.15029999999999999</v>
      </c>
      <c r="H330">
        <v>1000</v>
      </c>
      <c r="I330">
        <v>1861849</v>
      </c>
      <c r="J330">
        <v>2217166</v>
      </c>
      <c r="K330">
        <v>0.76629999999999998</v>
      </c>
      <c r="L330">
        <v>0.23369999999999999</v>
      </c>
      <c r="M330">
        <v>8729</v>
      </c>
      <c r="N330">
        <v>892408</v>
      </c>
      <c r="O330">
        <v>925068.85</v>
      </c>
      <c r="P330">
        <v>0.51239999999999997</v>
      </c>
      <c r="Q330">
        <v>0.48759999999999998</v>
      </c>
      <c r="R330">
        <v>3642</v>
      </c>
      <c r="S330">
        <v>0.70340000000000003</v>
      </c>
      <c r="T330">
        <v>13371</v>
      </c>
      <c r="U330">
        <v>13371</v>
      </c>
      <c r="V330">
        <v>0</v>
      </c>
      <c r="W330" t="s">
        <v>438</v>
      </c>
      <c r="X330">
        <v>254</v>
      </c>
      <c r="Y330">
        <v>110516175</v>
      </c>
    </row>
    <row r="331" spans="1:25" x14ac:dyDescent="0.2">
      <c r="A331">
        <v>5264</v>
      </c>
      <c r="B331" t="s">
        <v>471</v>
      </c>
      <c r="C331">
        <v>516678</v>
      </c>
      <c r="D331">
        <v>1930000</v>
      </c>
      <c r="E331">
        <v>2539000</v>
      </c>
      <c r="F331">
        <v>0.73229999999999995</v>
      </c>
      <c r="G331">
        <v>0.26769999999999999</v>
      </c>
      <c r="H331">
        <v>1000</v>
      </c>
      <c r="I331">
        <v>1241233</v>
      </c>
      <c r="J331">
        <v>22162931</v>
      </c>
      <c r="K331">
        <v>0.5837</v>
      </c>
      <c r="L331">
        <v>0.4163</v>
      </c>
      <c r="M331">
        <v>8729</v>
      </c>
      <c r="N331">
        <v>594939</v>
      </c>
      <c r="O331">
        <v>2813304.46</v>
      </c>
      <c r="P331">
        <v>0.13150000000000001</v>
      </c>
      <c r="Q331">
        <v>0.86850000000000005</v>
      </c>
      <c r="R331">
        <v>1108.04</v>
      </c>
      <c r="S331">
        <v>0.55120000000000002</v>
      </c>
      <c r="T331">
        <v>10837.04</v>
      </c>
      <c r="U331">
        <v>10837.04</v>
      </c>
      <c r="V331">
        <v>0</v>
      </c>
      <c r="W331" t="s">
        <v>437</v>
      </c>
      <c r="X331">
        <v>2539</v>
      </c>
      <c r="Y331">
        <v>1311846091</v>
      </c>
    </row>
    <row r="332" spans="1:25" x14ac:dyDescent="0.2">
      <c r="A332">
        <v>5271</v>
      </c>
      <c r="B332" t="s">
        <v>330</v>
      </c>
      <c r="C332">
        <v>332387</v>
      </c>
      <c r="D332">
        <v>1930000</v>
      </c>
      <c r="E332">
        <v>10437000</v>
      </c>
      <c r="F332">
        <v>0.82779999999999998</v>
      </c>
      <c r="G332">
        <v>0.17219999999999999</v>
      </c>
      <c r="H332">
        <v>1000</v>
      </c>
      <c r="I332">
        <v>1241233</v>
      </c>
      <c r="J332">
        <v>91104573</v>
      </c>
      <c r="K332">
        <v>0.73219999999999996</v>
      </c>
      <c r="L332">
        <v>0.26779999999999998</v>
      </c>
      <c r="M332">
        <v>8729</v>
      </c>
      <c r="N332">
        <v>594939</v>
      </c>
      <c r="O332">
        <v>6104939.3300000001</v>
      </c>
      <c r="P332">
        <v>0.44130000000000003</v>
      </c>
      <c r="Q332">
        <v>0.55869999999999997</v>
      </c>
      <c r="R332">
        <v>584.92999999999995</v>
      </c>
      <c r="S332">
        <v>0.72499999999999998</v>
      </c>
      <c r="T332">
        <v>10313.93</v>
      </c>
      <c r="U332">
        <v>10313.93</v>
      </c>
      <c r="V332">
        <v>0</v>
      </c>
      <c r="W332" t="s">
        <v>437</v>
      </c>
      <c r="X332">
        <v>10437</v>
      </c>
      <c r="Y332">
        <v>3469120676</v>
      </c>
    </row>
    <row r="333" spans="1:25" x14ac:dyDescent="0.2">
      <c r="A333">
        <v>5278</v>
      </c>
      <c r="B333" t="s">
        <v>331</v>
      </c>
      <c r="C333">
        <v>540109</v>
      </c>
      <c r="D333">
        <v>1930000</v>
      </c>
      <c r="E333">
        <v>1695000</v>
      </c>
      <c r="F333">
        <v>0.72019999999999995</v>
      </c>
      <c r="G333">
        <v>0.27979999999999999</v>
      </c>
      <c r="H333">
        <v>1000</v>
      </c>
      <c r="I333">
        <v>1241233</v>
      </c>
      <c r="J333">
        <v>14795655</v>
      </c>
      <c r="K333">
        <v>0.56489999999999996</v>
      </c>
      <c r="L333">
        <v>0.43509999999999999</v>
      </c>
      <c r="M333">
        <v>8729</v>
      </c>
      <c r="N333">
        <v>594939</v>
      </c>
      <c r="O333">
        <v>1290701.48</v>
      </c>
      <c r="P333">
        <v>9.2200000000000004E-2</v>
      </c>
      <c r="Q333">
        <v>0.90780000000000005</v>
      </c>
      <c r="R333">
        <v>761.48</v>
      </c>
      <c r="S333">
        <v>0.5454</v>
      </c>
      <c r="T333">
        <v>10490.48</v>
      </c>
      <c r="U333">
        <v>10490.48</v>
      </c>
      <c r="V333">
        <v>0</v>
      </c>
      <c r="W333" t="s">
        <v>437</v>
      </c>
      <c r="X333">
        <v>1695</v>
      </c>
      <c r="Y333">
        <v>915484763</v>
      </c>
    </row>
    <row r="334" spans="1:25" x14ac:dyDescent="0.2">
      <c r="A334">
        <v>5306</v>
      </c>
      <c r="B334" t="s">
        <v>332</v>
      </c>
      <c r="C334">
        <v>580775</v>
      </c>
      <c r="D334">
        <v>1930000</v>
      </c>
      <c r="E334">
        <v>642000</v>
      </c>
      <c r="F334">
        <v>0.69910000000000005</v>
      </c>
      <c r="G334">
        <v>0.3009</v>
      </c>
      <c r="H334">
        <v>1000</v>
      </c>
      <c r="I334">
        <v>1241233</v>
      </c>
      <c r="J334">
        <v>5604018</v>
      </c>
      <c r="K334">
        <v>0.53210000000000002</v>
      </c>
      <c r="L334">
        <v>0.46789999999999998</v>
      </c>
      <c r="M334">
        <v>8729</v>
      </c>
      <c r="N334">
        <v>594939</v>
      </c>
      <c r="O334">
        <v>17928.7</v>
      </c>
      <c r="P334">
        <v>2.3800000000000002E-2</v>
      </c>
      <c r="Q334">
        <v>0.97619999999999996</v>
      </c>
      <c r="R334">
        <v>27.93</v>
      </c>
      <c r="S334">
        <v>0.54779999999999995</v>
      </c>
      <c r="T334">
        <v>9756.93</v>
      </c>
      <c r="U334">
        <v>9756.93</v>
      </c>
      <c r="V334">
        <v>0</v>
      </c>
      <c r="W334" t="s">
        <v>437</v>
      </c>
      <c r="X334">
        <v>642</v>
      </c>
      <c r="Y334">
        <v>372857245</v>
      </c>
    </row>
    <row r="335" spans="1:25" x14ac:dyDescent="0.2">
      <c r="A335">
        <v>5348</v>
      </c>
      <c r="B335" t="s">
        <v>333</v>
      </c>
      <c r="C335">
        <v>432080</v>
      </c>
      <c r="D335">
        <v>1930000</v>
      </c>
      <c r="E335">
        <v>729000</v>
      </c>
      <c r="F335">
        <v>0.77610000000000001</v>
      </c>
      <c r="G335">
        <v>0.22389999999999999</v>
      </c>
      <c r="H335">
        <v>1000</v>
      </c>
      <c r="I335">
        <v>1241233</v>
      </c>
      <c r="J335">
        <v>6363441</v>
      </c>
      <c r="K335">
        <v>0.65190000000000003</v>
      </c>
      <c r="L335">
        <v>0.34810000000000002</v>
      </c>
      <c r="M335">
        <v>8729</v>
      </c>
      <c r="N335">
        <v>594939</v>
      </c>
      <c r="O335">
        <v>628095.68000000005</v>
      </c>
      <c r="P335">
        <v>0.2737</v>
      </c>
      <c r="Q335">
        <v>0.72629999999999995</v>
      </c>
      <c r="R335">
        <v>861.59</v>
      </c>
      <c r="S335">
        <v>0.63290000000000002</v>
      </c>
      <c r="T335">
        <v>10590.59</v>
      </c>
      <c r="U335">
        <v>10590.59</v>
      </c>
      <c r="V335">
        <v>0</v>
      </c>
      <c r="W335" t="s">
        <v>437</v>
      </c>
      <c r="X335">
        <v>729</v>
      </c>
      <c r="Y335">
        <v>314986125</v>
      </c>
    </row>
    <row r="336" spans="1:25" x14ac:dyDescent="0.2">
      <c r="A336">
        <v>5355</v>
      </c>
      <c r="B336" t="s">
        <v>334</v>
      </c>
      <c r="C336">
        <v>789766</v>
      </c>
      <c r="D336">
        <v>1930000</v>
      </c>
      <c r="E336">
        <v>1899000</v>
      </c>
      <c r="F336">
        <v>0.59079999999999999</v>
      </c>
      <c r="G336">
        <v>0.40920000000000001</v>
      </c>
      <c r="H336">
        <v>1000</v>
      </c>
      <c r="I336">
        <v>1241233</v>
      </c>
      <c r="J336">
        <v>16576371</v>
      </c>
      <c r="K336">
        <v>0.36370000000000002</v>
      </c>
      <c r="L336">
        <v>0.63629999999999998</v>
      </c>
      <c r="M336">
        <v>8729</v>
      </c>
      <c r="N336">
        <v>594939</v>
      </c>
      <c r="O336">
        <v>6639289.46</v>
      </c>
      <c r="P336">
        <v>-0.32750000000000001</v>
      </c>
      <c r="Q336">
        <v>1.3274999999999999</v>
      </c>
      <c r="R336">
        <v>3496.2</v>
      </c>
      <c r="S336">
        <v>0.19819999999999999</v>
      </c>
      <c r="T336">
        <v>13225.2</v>
      </c>
      <c r="U336">
        <v>13225.2</v>
      </c>
      <c r="V336">
        <v>0</v>
      </c>
      <c r="W336" t="s">
        <v>437</v>
      </c>
      <c r="X336">
        <v>1899</v>
      </c>
      <c r="Y336">
        <v>1499766458</v>
      </c>
    </row>
    <row r="337" spans="1:25" x14ac:dyDescent="0.2">
      <c r="A337">
        <v>5362</v>
      </c>
      <c r="B337" t="s">
        <v>335</v>
      </c>
      <c r="C337">
        <v>377404</v>
      </c>
      <c r="D337">
        <v>1930000</v>
      </c>
      <c r="E337">
        <v>367000</v>
      </c>
      <c r="F337">
        <v>0.80449999999999999</v>
      </c>
      <c r="G337">
        <v>0.19550000000000001</v>
      </c>
      <c r="H337">
        <v>1000</v>
      </c>
      <c r="I337">
        <v>1241233</v>
      </c>
      <c r="J337">
        <v>3203543</v>
      </c>
      <c r="K337">
        <v>0.69589999999999996</v>
      </c>
      <c r="L337">
        <v>0.30409999999999998</v>
      </c>
      <c r="M337">
        <v>8729</v>
      </c>
      <c r="N337">
        <v>594939</v>
      </c>
      <c r="O337">
        <v>539536.54</v>
      </c>
      <c r="P337">
        <v>0.36559999999999998</v>
      </c>
      <c r="Q337">
        <v>0.63439999999999996</v>
      </c>
      <c r="R337">
        <v>1470.13</v>
      </c>
      <c r="S337">
        <v>0.6623</v>
      </c>
      <c r="T337">
        <v>11199.13</v>
      </c>
      <c r="U337">
        <v>11199.13</v>
      </c>
      <c r="V337" s="97">
        <v>-1.8189900000000001E-12</v>
      </c>
      <c r="W337" t="s">
        <v>437</v>
      </c>
      <c r="X337">
        <v>367</v>
      </c>
      <c r="Y337">
        <v>138507269</v>
      </c>
    </row>
    <row r="338" spans="1:25" x14ac:dyDescent="0.2">
      <c r="A338">
        <v>5369</v>
      </c>
      <c r="B338" t="s">
        <v>336</v>
      </c>
      <c r="C338">
        <v>827242</v>
      </c>
      <c r="D338">
        <v>2895000</v>
      </c>
      <c r="E338">
        <v>445000</v>
      </c>
      <c r="F338">
        <v>0.71430000000000005</v>
      </c>
      <c r="G338">
        <v>0.28570000000000001</v>
      </c>
      <c r="H338">
        <v>1000</v>
      </c>
      <c r="I338">
        <v>1861849</v>
      </c>
      <c r="J338">
        <v>3884405</v>
      </c>
      <c r="K338">
        <v>0.55569999999999997</v>
      </c>
      <c r="L338">
        <v>0.44429999999999997</v>
      </c>
      <c r="M338">
        <v>8729</v>
      </c>
      <c r="N338">
        <v>892408</v>
      </c>
      <c r="O338">
        <v>760688.27</v>
      </c>
      <c r="P338">
        <v>7.2999999999999995E-2</v>
      </c>
      <c r="Q338">
        <v>0.92700000000000005</v>
      </c>
      <c r="R338">
        <v>1709.41</v>
      </c>
      <c r="S338">
        <v>0.49740000000000001</v>
      </c>
      <c r="T338">
        <v>11438.41</v>
      </c>
      <c r="U338">
        <v>11438.41</v>
      </c>
      <c r="V338">
        <v>0</v>
      </c>
      <c r="W338" t="s">
        <v>438</v>
      </c>
      <c r="X338">
        <v>445</v>
      </c>
      <c r="Y338">
        <v>368122756</v>
      </c>
    </row>
    <row r="339" spans="1:25" x14ac:dyDescent="0.2">
      <c r="A339">
        <v>5376</v>
      </c>
      <c r="B339" t="s">
        <v>337</v>
      </c>
      <c r="C339">
        <v>893262</v>
      </c>
      <c r="D339">
        <v>1930000</v>
      </c>
      <c r="E339">
        <v>480000</v>
      </c>
      <c r="F339">
        <v>0.53720000000000001</v>
      </c>
      <c r="G339">
        <v>0.46279999999999999</v>
      </c>
      <c r="H339">
        <v>1000</v>
      </c>
      <c r="I339">
        <v>1241233</v>
      </c>
      <c r="J339">
        <v>4189920</v>
      </c>
      <c r="K339">
        <v>0.28029999999999999</v>
      </c>
      <c r="L339">
        <v>0.71970000000000001</v>
      </c>
      <c r="M339">
        <v>8729</v>
      </c>
      <c r="N339">
        <v>594939</v>
      </c>
      <c r="O339">
        <v>1424385.1</v>
      </c>
      <c r="P339">
        <v>-0.50139999999999996</v>
      </c>
      <c r="Q339">
        <v>1.5014000000000001</v>
      </c>
      <c r="R339">
        <v>2967.47</v>
      </c>
      <c r="S339">
        <v>0.1179</v>
      </c>
      <c r="T339">
        <v>12696.47</v>
      </c>
      <c r="U339">
        <v>12696.47</v>
      </c>
      <c r="V339">
        <v>0</v>
      </c>
      <c r="W339" t="s">
        <v>437</v>
      </c>
      <c r="X339">
        <v>480</v>
      </c>
      <c r="Y339">
        <v>428765563</v>
      </c>
    </row>
    <row r="340" spans="1:25" x14ac:dyDescent="0.2">
      <c r="A340">
        <v>5390</v>
      </c>
      <c r="B340" t="s">
        <v>338</v>
      </c>
      <c r="C340">
        <v>697540</v>
      </c>
      <c r="D340">
        <v>1930000</v>
      </c>
      <c r="E340">
        <v>2828000</v>
      </c>
      <c r="F340">
        <v>0.63859999999999995</v>
      </c>
      <c r="G340">
        <v>0.3614</v>
      </c>
      <c r="H340">
        <v>1000</v>
      </c>
      <c r="I340">
        <v>1241233</v>
      </c>
      <c r="J340">
        <v>24685612</v>
      </c>
      <c r="K340">
        <v>0.438</v>
      </c>
      <c r="L340">
        <v>0.56200000000000006</v>
      </c>
      <c r="M340">
        <v>8729</v>
      </c>
      <c r="N340">
        <v>594939</v>
      </c>
      <c r="O340">
        <v>585845.93999999994</v>
      </c>
      <c r="P340">
        <v>-0.17249999999999999</v>
      </c>
      <c r="Q340">
        <v>1.1725000000000001</v>
      </c>
      <c r="R340">
        <v>207.16</v>
      </c>
      <c r="S340">
        <v>0.44550000000000001</v>
      </c>
      <c r="T340">
        <v>9936.16</v>
      </c>
      <c r="U340">
        <v>9936.16</v>
      </c>
      <c r="V340">
        <v>0</v>
      </c>
      <c r="W340" t="s">
        <v>437</v>
      </c>
      <c r="X340">
        <v>2828</v>
      </c>
      <c r="Y340">
        <v>1972643035</v>
      </c>
    </row>
    <row r="341" spans="1:25" x14ac:dyDescent="0.2">
      <c r="A341">
        <v>5397</v>
      </c>
      <c r="B341" t="s">
        <v>339</v>
      </c>
      <c r="C341">
        <v>723451</v>
      </c>
      <c r="D341">
        <v>1930000</v>
      </c>
      <c r="E341">
        <v>308000</v>
      </c>
      <c r="F341">
        <v>0.62519999999999998</v>
      </c>
      <c r="G341">
        <v>0.37480000000000002</v>
      </c>
      <c r="H341">
        <v>1000</v>
      </c>
      <c r="I341">
        <v>1241233</v>
      </c>
      <c r="J341">
        <v>2688532</v>
      </c>
      <c r="K341">
        <v>0.41720000000000002</v>
      </c>
      <c r="L341">
        <v>0.58279999999999998</v>
      </c>
      <c r="M341">
        <v>8729</v>
      </c>
      <c r="N341">
        <v>594939</v>
      </c>
      <c r="O341">
        <v>408983.18</v>
      </c>
      <c r="P341">
        <v>-0.216</v>
      </c>
      <c r="Q341">
        <v>1.216</v>
      </c>
      <c r="R341">
        <v>1327.87</v>
      </c>
      <c r="S341">
        <v>0.3599</v>
      </c>
      <c r="T341">
        <v>11056.87</v>
      </c>
      <c r="U341">
        <v>11056.87</v>
      </c>
      <c r="V341" s="97">
        <v>1.8189889999999999E-12</v>
      </c>
      <c r="W341" t="s">
        <v>437</v>
      </c>
      <c r="X341">
        <v>308</v>
      </c>
      <c r="Y341">
        <v>222822908</v>
      </c>
    </row>
    <row r="342" spans="1:25" x14ac:dyDescent="0.2">
      <c r="A342">
        <v>5432</v>
      </c>
      <c r="B342" t="s">
        <v>340</v>
      </c>
      <c r="C342">
        <v>501643</v>
      </c>
      <c r="D342">
        <v>1930000</v>
      </c>
      <c r="E342">
        <v>1573000</v>
      </c>
      <c r="F342">
        <v>0.74009999999999998</v>
      </c>
      <c r="G342">
        <v>0.25990000000000002</v>
      </c>
      <c r="H342">
        <v>1000</v>
      </c>
      <c r="I342">
        <v>1241233</v>
      </c>
      <c r="J342">
        <v>13730717</v>
      </c>
      <c r="K342">
        <v>0.59589999999999999</v>
      </c>
      <c r="L342">
        <v>0.40410000000000001</v>
      </c>
      <c r="M342">
        <v>8729</v>
      </c>
      <c r="N342">
        <v>594939</v>
      </c>
      <c r="O342">
        <v>1964367.32</v>
      </c>
      <c r="P342">
        <v>0.15679999999999999</v>
      </c>
      <c r="Q342">
        <v>0.84319999999999995</v>
      </c>
      <c r="R342">
        <v>1248.8</v>
      </c>
      <c r="S342">
        <v>0.55900000000000005</v>
      </c>
      <c r="T342">
        <v>10977.8</v>
      </c>
      <c r="U342">
        <v>10977.8</v>
      </c>
      <c r="V342">
        <v>0</v>
      </c>
      <c r="W342" t="s">
        <v>437</v>
      </c>
      <c r="X342">
        <v>1573</v>
      </c>
      <c r="Y342">
        <v>789084714</v>
      </c>
    </row>
    <row r="343" spans="1:25" x14ac:dyDescent="0.2">
      <c r="A343">
        <v>5439</v>
      </c>
      <c r="B343" t="s">
        <v>341</v>
      </c>
      <c r="C343">
        <v>375295</v>
      </c>
      <c r="D343">
        <v>1930000</v>
      </c>
      <c r="E343">
        <v>3075000</v>
      </c>
      <c r="F343">
        <v>0.80549999999999999</v>
      </c>
      <c r="G343">
        <v>0.19450000000000001</v>
      </c>
      <c r="H343">
        <v>1000</v>
      </c>
      <c r="I343">
        <v>1241233</v>
      </c>
      <c r="J343">
        <v>26841675</v>
      </c>
      <c r="K343">
        <v>0.6976</v>
      </c>
      <c r="L343">
        <v>0.3024</v>
      </c>
      <c r="M343">
        <v>8729</v>
      </c>
      <c r="N343">
        <v>594939</v>
      </c>
      <c r="O343">
        <v>4753107.58</v>
      </c>
      <c r="P343">
        <v>0.36919999999999997</v>
      </c>
      <c r="Q343">
        <v>0.63080000000000003</v>
      </c>
      <c r="R343">
        <v>1545.73</v>
      </c>
      <c r="S343">
        <v>0.66220000000000001</v>
      </c>
      <c r="T343">
        <v>11274.73</v>
      </c>
      <c r="U343">
        <v>11274.73</v>
      </c>
      <c r="V343">
        <v>0</v>
      </c>
      <c r="W343" t="s">
        <v>437</v>
      </c>
      <c r="X343">
        <v>3075</v>
      </c>
      <c r="Y343">
        <v>1154031900</v>
      </c>
    </row>
    <row r="344" spans="1:25" x14ac:dyDescent="0.2">
      <c r="A344">
        <v>4522</v>
      </c>
      <c r="B344" t="s">
        <v>292</v>
      </c>
      <c r="C344">
        <v>1493390</v>
      </c>
      <c r="D344">
        <v>1930000</v>
      </c>
      <c r="E344">
        <v>202000</v>
      </c>
      <c r="F344">
        <v>0.22620000000000001</v>
      </c>
      <c r="G344">
        <v>0.77380000000000004</v>
      </c>
      <c r="H344">
        <v>1000</v>
      </c>
      <c r="I344">
        <v>1241233</v>
      </c>
      <c r="J344">
        <v>1763258</v>
      </c>
      <c r="K344">
        <v>-0.20319999999999999</v>
      </c>
      <c r="L344">
        <v>1.2032</v>
      </c>
      <c r="M344">
        <v>8729</v>
      </c>
      <c r="N344">
        <v>594939</v>
      </c>
      <c r="O344">
        <v>936198.76</v>
      </c>
      <c r="P344">
        <v>-1.5102</v>
      </c>
      <c r="Q344">
        <v>2.5102000000000002</v>
      </c>
      <c r="R344">
        <v>4634.6499999999996</v>
      </c>
      <c r="S344">
        <v>1.5699999999999999E-2</v>
      </c>
      <c r="T344">
        <v>14363.65</v>
      </c>
      <c r="U344">
        <v>14363.65</v>
      </c>
      <c r="V344">
        <v>0</v>
      </c>
      <c r="W344" t="s">
        <v>437</v>
      </c>
      <c r="X344">
        <v>202</v>
      </c>
      <c r="Y344">
        <v>301664784</v>
      </c>
    </row>
    <row r="345" spans="1:25" x14ac:dyDescent="0.2">
      <c r="A345">
        <v>5457</v>
      </c>
      <c r="B345" t="s">
        <v>342</v>
      </c>
      <c r="C345">
        <v>1064101</v>
      </c>
      <c r="D345">
        <v>1930000</v>
      </c>
      <c r="E345">
        <v>1058000</v>
      </c>
      <c r="F345">
        <v>0.44869999999999999</v>
      </c>
      <c r="G345">
        <v>0.55130000000000001</v>
      </c>
      <c r="H345">
        <v>1000</v>
      </c>
      <c r="I345">
        <v>1241233</v>
      </c>
      <c r="J345">
        <v>9235282</v>
      </c>
      <c r="K345">
        <v>0.14269999999999999</v>
      </c>
      <c r="L345">
        <v>0.85729999999999995</v>
      </c>
      <c r="M345">
        <v>8729</v>
      </c>
      <c r="N345">
        <v>594939</v>
      </c>
      <c r="O345">
        <v>975840.2</v>
      </c>
      <c r="P345">
        <v>-0.78859999999999997</v>
      </c>
      <c r="Q345">
        <v>1.7886</v>
      </c>
      <c r="R345">
        <v>922.34</v>
      </c>
      <c r="S345">
        <v>9.0800000000000006E-2</v>
      </c>
      <c r="T345">
        <v>10651.34</v>
      </c>
      <c r="U345">
        <v>10651.34</v>
      </c>
      <c r="V345">
        <v>0</v>
      </c>
      <c r="W345" t="s">
        <v>437</v>
      </c>
      <c r="X345">
        <v>1058</v>
      </c>
      <c r="Y345">
        <v>1125819282</v>
      </c>
    </row>
    <row r="346" spans="1:25" x14ac:dyDescent="0.2">
      <c r="A346">
        <v>2485</v>
      </c>
      <c r="B346" t="s">
        <v>155</v>
      </c>
      <c r="C346">
        <v>536893</v>
      </c>
      <c r="D346">
        <v>1930000</v>
      </c>
      <c r="E346">
        <v>523000</v>
      </c>
      <c r="F346">
        <v>0.7218</v>
      </c>
      <c r="G346">
        <v>0.2782</v>
      </c>
      <c r="H346">
        <v>1000</v>
      </c>
      <c r="I346">
        <v>1241233</v>
      </c>
      <c r="J346">
        <v>4565267</v>
      </c>
      <c r="K346">
        <v>0.5675</v>
      </c>
      <c r="L346">
        <v>0.4325</v>
      </c>
      <c r="M346">
        <v>8729</v>
      </c>
      <c r="N346">
        <v>594939</v>
      </c>
      <c r="O346">
        <v>1021054.83</v>
      </c>
      <c r="P346">
        <v>9.7600000000000006E-2</v>
      </c>
      <c r="Q346">
        <v>0.90239999999999998</v>
      </c>
      <c r="R346">
        <v>1952.3</v>
      </c>
      <c r="S346">
        <v>0.50209999999999999</v>
      </c>
      <c r="T346">
        <v>11681.3</v>
      </c>
      <c r="U346">
        <v>11681.3</v>
      </c>
      <c r="V346">
        <v>0</v>
      </c>
      <c r="W346" t="s">
        <v>437</v>
      </c>
      <c r="X346">
        <v>523</v>
      </c>
      <c r="Y346">
        <v>280794810</v>
      </c>
    </row>
    <row r="347" spans="1:25" x14ac:dyDescent="0.2">
      <c r="A347">
        <v>5460</v>
      </c>
      <c r="B347" t="s">
        <v>343</v>
      </c>
      <c r="C347">
        <v>362850</v>
      </c>
      <c r="D347">
        <v>1930000</v>
      </c>
      <c r="E347">
        <v>3117000</v>
      </c>
      <c r="F347">
        <v>0.81200000000000006</v>
      </c>
      <c r="G347">
        <v>0.188</v>
      </c>
      <c r="H347">
        <v>1000</v>
      </c>
      <c r="I347">
        <v>1241233</v>
      </c>
      <c r="J347">
        <v>26496789.640000001</v>
      </c>
      <c r="K347">
        <v>0.7077</v>
      </c>
      <c r="L347">
        <v>0.2923</v>
      </c>
      <c r="M347">
        <v>8500.73</v>
      </c>
      <c r="N347">
        <v>594939</v>
      </c>
      <c r="O347">
        <v>0</v>
      </c>
      <c r="P347">
        <v>0.3901</v>
      </c>
      <c r="Q347">
        <v>0.6099</v>
      </c>
      <c r="R347">
        <v>0</v>
      </c>
      <c r="S347">
        <v>0.71860000000000002</v>
      </c>
      <c r="T347">
        <v>9500.73</v>
      </c>
      <c r="U347">
        <v>9500.73</v>
      </c>
      <c r="V347">
        <v>0</v>
      </c>
      <c r="W347" t="s">
        <v>437</v>
      </c>
      <c r="X347">
        <v>3117</v>
      </c>
      <c r="Y347">
        <v>1131002710</v>
      </c>
    </row>
    <row r="348" spans="1:25" x14ac:dyDescent="0.2">
      <c r="A348">
        <v>5467</v>
      </c>
      <c r="B348" t="s">
        <v>344</v>
      </c>
      <c r="C348">
        <v>351607</v>
      </c>
      <c r="D348">
        <v>1930000</v>
      </c>
      <c r="E348">
        <v>781000</v>
      </c>
      <c r="F348">
        <v>0.81779999999999997</v>
      </c>
      <c r="G348">
        <v>0.1822</v>
      </c>
      <c r="H348">
        <v>1000</v>
      </c>
      <c r="I348">
        <v>1241233</v>
      </c>
      <c r="J348">
        <v>6817349</v>
      </c>
      <c r="K348">
        <v>0.7167</v>
      </c>
      <c r="L348">
        <v>0.2833</v>
      </c>
      <c r="M348">
        <v>8729</v>
      </c>
      <c r="N348">
        <v>594939</v>
      </c>
      <c r="O348">
        <v>975709.52</v>
      </c>
      <c r="P348">
        <v>0.40899999999999997</v>
      </c>
      <c r="Q348">
        <v>0.59099999999999997</v>
      </c>
      <c r="R348">
        <v>1249.31</v>
      </c>
      <c r="S348">
        <v>0.69089999999999996</v>
      </c>
      <c r="T348">
        <v>10978.31</v>
      </c>
      <c r="U348">
        <v>10978.31</v>
      </c>
      <c r="V348">
        <v>0</v>
      </c>
      <c r="W348" t="s">
        <v>437</v>
      </c>
      <c r="X348">
        <v>781</v>
      </c>
      <c r="Y348">
        <v>274605332</v>
      </c>
    </row>
    <row r="349" spans="1:25" x14ac:dyDescent="0.2">
      <c r="A349">
        <v>5474</v>
      </c>
      <c r="B349" t="s">
        <v>345</v>
      </c>
      <c r="C349">
        <v>1251904</v>
      </c>
      <c r="D349">
        <v>1930000</v>
      </c>
      <c r="E349">
        <v>1284000</v>
      </c>
      <c r="F349">
        <v>0.3513</v>
      </c>
      <c r="G349">
        <v>0.64870000000000005</v>
      </c>
      <c r="H349">
        <v>1000</v>
      </c>
      <c r="I349">
        <v>1241233</v>
      </c>
      <c r="J349">
        <v>11208036</v>
      </c>
      <c r="K349">
        <v>-8.6E-3</v>
      </c>
      <c r="L349">
        <v>1.0085999999999999</v>
      </c>
      <c r="M349">
        <v>8729</v>
      </c>
      <c r="N349">
        <v>594939</v>
      </c>
      <c r="O349">
        <v>3485068.02</v>
      </c>
      <c r="P349">
        <v>-1.1043000000000001</v>
      </c>
      <c r="Q349">
        <v>2.1042999999999998</v>
      </c>
      <c r="R349">
        <v>2714.23</v>
      </c>
      <c r="S349">
        <v>2.8199999999999999E-2</v>
      </c>
      <c r="T349">
        <v>12443.23</v>
      </c>
      <c r="U349">
        <v>12443.23</v>
      </c>
      <c r="V349">
        <v>0</v>
      </c>
      <c r="W349" t="s">
        <v>437</v>
      </c>
      <c r="X349">
        <v>1284</v>
      </c>
      <c r="Y349">
        <v>1607444403</v>
      </c>
    </row>
    <row r="350" spans="1:25" x14ac:dyDescent="0.2">
      <c r="A350">
        <v>5586</v>
      </c>
      <c r="B350" t="s">
        <v>347</v>
      </c>
      <c r="C350">
        <v>390371</v>
      </c>
      <c r="D350">
        <v>1930000</v>
      </c>
      <c r="E350">
        <v>784000</v>
      </c>
      <c r="F350">
        <v>0.79769999999999996</v>
      </c>
      <c r="G350">
        <v>0.20230000000000001</v>
      </c>
      <c r="H350">
        <v>1000</v>
      </c>
      <c r="I350">
        <v>1241233</v>
      </c>
      <c r="J350">
        <v>6843536</v>
      </c>
      <c r="K350">
        <v>0.6855</v>
      </c>
      <c r="L350">
        <v>0.3145</v>
      </c>
      <c r="M350">
        <v>8729</v>
      </c>
      <c r="N350">
        <v>594939</v>
      </c>
      <c r="O350">
        <v>456618.97</v>
      </c>
      <c r="P350">
        <v>0.34379999999999999</v>
      </c>
      <c r="Q350">
        <v>0.65620000000000001</v>
      </c>
      <c r="R350">
        <v>582.41999999999996</v>
      </c>
      <c r="S350">
        <v>0.67710000000000004</v>
      </c>
      <c r="T350">
        <v>10311.42</v>
      </c>
      <c r="U350">
        <v>10311.42</v>
      </c>
      <c r="V350">
        <v>0</v>
      </c>
      <c r="W350" t="s">
        <v>437</v>
      </c>
      <c r="X350">
        <v>784</v>
      </c>
      <c r="Y350">
        <v>306051047</v>
      </c>
    </row>
    <row r="351" spans="1:25" x14ac:dyDescent="0.2">
      <c r="A351">
        <v>5593</v>
      </c>
      <c r="B351" t="s">
        <v>348</v>
      </c>
      <c r="C351">
        <v>314150</v>
      </c>
      <c r="D351">
        <v>1930000</v>
      </c>
      <c r="E351">
        <v>1132000</v>
      </c>
      <c r="F351">
        <v>0.83720000000000006</v>
      </c>
      <c r="G351">
        <v>0.1628</v>
      </c>
      <c r="H351">
        <v>1000</v>
      </c>
      <c r="I351">
        <v>1241233</v>
      </c>
      <c r="J351">
        <v>9223746.0099999998</v>
      </c>
      <c r="K351">
        <v>0.74690000000000001</v>
      </c>
      <c r="L351">
        <v>0.25309999999999999</v>
      </c>
      <c r="M351">
        <v>8148.19</v>
      </c>
      <c r="N351">
        <v>594939</v>
      </c>
      <c r="O351">
        <v>0</v>
      </c>
      <c r="P351">
        <v>0.47199999999999998</v>
      </c>
      <c r="Q351">
        <v>0.52800000000000002</v>
      </c>
      <c r="R351">
        <v>0</v>
      </c>
      <c r="S351">
        <v>0.75680000000000003</v>
      </c>
      <c r="T351">
        <v>9148.19</v>
      </c>
      <c r="U351">
        <v>9148.19</v>
      </c>
      <c r="V351" s="97">
        <v>1.8189889999999999E-12</v>
      </c>
      <c r="W351" t="s">
        <v>437</v>
      </c>
      <c r="X351">
        <v>1132</v>
      </c>
      <c r="Y351">
        <v>355617868</v>
      </c>
    </row>
    <row r="352" spans="1:25" x14ac:dyDescent="0.2">
      <c r="A352">
        <v>5607</v>
      </c>
      <c r="B352" t="s">
        <v>349</v>
      </c>
      <c r="C352">
        <v>586560</v>
      </c>
      <c r="D352">
        <v>1930000</v>
      </c>
      <c r="E352">
        <v>7564000</v>
      </c>
      <c r="F352">
        <v>0.69610000000000005</v>
      </c>
      <c r="G352">
        <v>0.3039</v>
      </c>
      <c r="H352">
        <v>1000</v>
      </c>
      <c r="I352">
        <v>1241233</v>
      </c>
      <c r="J352">
        <v>63096752.380000003</v>
      </c>
      <c r="K352">
        <v>0.52739999999999998</v>
      </c>
      <c r="L352">
        <v>0.47260000000000002</v>
      </c>
      <c r="M352">
        <v>8341.7199999999993</v>
      </c>
      <c r="N352">
        <v>594939</v>
      </c>
      <c r="O352">
        <v>0</v>
      </c>
      <c r="P352">
        <v>1.41E-2</v>
      </c>
      <c r="Q352">
        <v>0.9859</v>
      </c>
      <c r="R352">
        <v>0</v>
      </c>
      <c r="S352">
        <v>0.54549999999999998</v>
      </c>
      <c r="T352">
        <v>9341.7199999999993</v>
      </c>
      <c r="U352">
        <v>9341.7199999999993</v>
      </c>
      <c r="V352">
        <v>0</v>
      </c>
      <c r="W352" t="s">
        <v>437</v>
      </c>
      <c r="X352">
        <v>7564</v>
      </c>
      <c r="Y352">
        <v>4436741397</v>
      </c>
    </row>
    <row r="353" spans="1:25" x14ac:dyDescent="0.2">
      <c r="A353">
        <v>5614</v>
      </c>
      <c r="B353" t="s">
        <v>350</v>
      </c>
      <c r="C353">
        <v>857451</v>
      </c>
      <c r="D353">
        <v>1930000</v>
      </c>
      <c r="E353">
        <v>240000</v>
      </c>
      <c r="F353">
        <v>0.55569999999999997</v>
      </c>
      <c r="G353">
        <v>0.44429999999999997</v>
      </c>
      <c r="H353">
        <v>1000</v>
      </c>
      <c r="I353">
        <v>1241233</v>
      </c>
      <c r="J353">
        <v>2094960</v>
      </c>
      <c r="K353">
        <v>0.30919999999999997</v>
      </c>
      <c r="L353">
        <v>0.69079999999999997</v>
      </c>
      <c r="M353">
        <v>8729</v>
      </c>
      <c r="N353">
        <v>594939</v>
      </c>
      <c r="O353">
        <v>446683.03</v>
      </c>
      <c r="P353">
        <v>-0.44119999999999998</v>
      </c>
      <c r="Q353">
        <v>1.4412</v>
      </c>
      <c r="R353">
        <v>1861.18</v>
      </c>
      <c r="S353">
        <v>0.21</v>
      </c>
      <c r="T353">
        <v>11590.18</v>
      </c>
      <c r="U353">
        <v>11590.18</v>
      </c>
      <c r="V353">
        <v>0</v>
      </c>
      <c r="W353" t="s">
        <v>437</v>
      </c>
      <c r="X353">
        <v>240</v>
      </c>
      <c r="Y353">
        <v>205788198</v>
      </c>
    </row>
    <row r="354" spans="1:25" x14ac:dyDescent="0.2">
      <c r="A354">
        <v>3542</v>
      </c>
      <c r="B354" t="s">
        <v>470</v>
      </c>
      <c r="C354">
        <v>2321061</v>
      </c>
      <c r="D354">
        <v>2895000</v>
      </c>
      <c r="E354">
        <v>295000</v>
      </c>
      <c r="F354">
        <v>0.1983</v>
      </c>
      <c r="G354">
        <v>0.80169999999999997</v>
      </c>
      <c r="H354">
        <v>1000</v>
      </c>
      <c r="I354">
        <v>1861849</v>
      </c>
      <c r="J354">
        <v>2575055</v>
      </c>
      <c r="K354">
        <v>-0.24660000000000001</v>
      </c>
      <c r="L354">
        <v>1.2465999999999999</v>
      </c>
      <c r="M354">
        <v>8729</v>
      </c>
      <c r="N354">
        <v>892408</v>
      </c>
      <c r="O354">
        <v>270709.34999999998</v>
      </c>
      <c r="P354">
        <v>-1.6009</v>
      </c>
      <c r="Q354">
        <v>2.6009000000000002</v>
      </c>
      <c r="R354">
        <v>917.66</v>
      </c>
      <c r="S354">
        <v>1.8599999999999998E-2</v>
      </c>
      <c r="T354">
        <v>10646.66</v>
      </c>
      <c r="U354">
        <v>10646.66</v>
      </c>
      <c r="V354">
        <v>0</v>
      </c>
      <c r="W354" t="s">
        <v>438</v>
      </c>
      <c r="X354">
        <v>295</v>
      </c>
      <c r="Y354">
        <v>684712998</v>
      </c>
    </row>
    <row r="355" spans="1:25" x14ac:dyDescent="0.2">
      <c r="A355">
        <v>5621</v>
      </c>
      <c r="B355" t="s">
        <v>351</v>
      </c>
      <c r="C355">
        <v>675969</v>
      </c>
      <c r="D355">
        <v>1930000</v>
      </c>
      <c r="E355">
        <v>3142000</v>
      </c>
      <c r="F355">
        <v>0.64980000000000004</v>
      </c>
      <c r="G355">
        <v>0.35020000000000001</v>
      </c>
      <c r="H355">
        <v>1000</v>
      </c>
      <c r="I355">
        <v>1241233</v>
      </c>
      <c r="J355">
        <v>27426518</v>
      </c>
      <c r="K355">
        <v>0.45540000000000003</v>
      </c>
      <c r="L355">
        <v>0.54459999999999997</v>
      </c>
      <c r="M355">
        <v>8729</v>
      </c>
      <c r="N355">
        <v>594939</v>
      </c>
      <c r="O355">
        <v>6873436.0199999996</v>
      </c>
      <c r="P355">
        <v>-0.13619999999999999</v>
      </c>
      <c r="Q355">
        <v>1.1362000000000001</v>
      </c>
      <c r="R355">
        <v>2187.6</v>
      </c>
      <c r="S355">
        <v>0.36309999999999998</v>
      </c>
      <c r="T355">
        <v>11916.6</v>
      </c>
      <c r="U355">
        <v>11916.6</v>
      </c>
      <c r="V355">
        <v>0</v>
      </c>
      <c r="W355" t="s">
        <v>437</v>
      </c>
      <c r="X355">
        <v>3142</v>
      </c>
      <c r="Y355">
        <v>2123893380</v>
      </c>
    </row>
    <row r="356" spans="1:25" x14ac:dyDescent="0.2">
      <c r="A356">
        <v>5628</v>
      </c>
      <c r="B356" t="s">
        <v>352</v>
      </c>
      <c r="C356">
        <v>404892</v>
      </c>
      <c r="D356">
        <v>1930000</v>
      </c>
      <c r="E356">
        <v>928000</v>
      </c>
      <c r="F356">
        <v>0.79020000000000001</v>
      </c>
      <c r="G356">
        <v>0.20979999999999999</v>
      </c>
      <c r="H356">
        <v>1000</v>
      </c>
      <c r="I356">
        <v>1241233</v>
      </c>
      <c r="J356">
        <v>8100512</v>
      </c>
      <c r="K356">
        <v>0.67379999999999995</v>
      </c>
      <c r="L356">
        <v>0.32619999999999999</v>
      </c>
      <c r="M356">
        <v>8729</v>
      </c>
      <c r="N356">
        <v>594939</v>
      </c>
      <c r="O356">
        <v>623327.07999999996</v>
      </c>
      <c r="P356">
        <v>0.31940000000000002</v>
      </c>
      <c r="Q356">
        <v>0.68059999999999998</v>
      </c>
      <c r="R356">
        <v>671.69</v>
      </c>
      <c r="S356">
        <v>0.66210000000000002</v>
      </c>
      <c r="T356">
        <v>10400.69</v>
      </c>
      <c r="U356">
        <v>10400.69</v>
      </c>
      <c r="V356">
        <v>0</v>
      </c>
      <c r="W356" t="s">
        <v>437</v>
      </c>
      <c r="X356">
        <v>928</v>
      </c>
      <c r="Y356">
        <v>375740140</v>
      </c>
    </row>
    <row r="357" spans="1:25" x14ac:dyDescent="0.2">
      <c r="A357">
        <v>5642</v>
      </c>
      <c r="B357" t="s">
        <v>353</v>
      </c>
      <c r="C357">
        <v>732274</v>
      </c>
      <c r="D357">
        <v>1930000</v>
      </c>
      <c r="E357">
        <v>1122000</v>
      </c>
      <c r="F357">
        <v>0.62060000000000004</v>
      </c>
      <c r="G357">
        <v>0.37940000000000002</v>
      </c>
      <c r="H357">
        <v>1000</v>
      </c>
      <c r="I357">
        <v>1241233</v>
      </c>
      <c r="J357">
        <v>9793938</v>
      </c>
      <c r="K357">
        <v>0.41</v>
      </c>
      <c r="L357">
        <v>0.59</v>
      </c>
      <c r="M357">
        <v>8729</v>
      </c>
      <c r="N357">
        <v>594939</v>
      </c>
      <c r="O357">
        <v>1651654.53</v>
      </c>
      <c r="P357">
        <v>-0.23080000000000001</v>
      </c>
      <c r="Q357">
        <v>1.2307999999999999</v>
      </c>
      <c r="R357">
        <v>1472.06</v>
      </c>
      <c r="S357">
        <v>0.34460000000000002</v>
      </c>
      <c r="T357">
        <v>11201.06</v>
      </c>
      <c r="U357">
        <v>11201.06</v>
      </c>
      <c r="V357">
        <v>0</v>
      </c>
      <c r="W357" t="s">
        <v>437</v>
      </c>
      <c r="X357">
        <v>1122</v>
      </c>
      <c r="Y357">
        <v>821611564</v>
      </c>
    </row>
    <row r="358" spans="1:25" x14ac:dyDescent="0.2">
      <c r="A358">
        <v>5656</v>
      </c>
      <c r="B358" t="s">
        <v>354</v>
      </c>
      <c r="C358">
        <v>547479</v>
      </c>
      <c r="D358">
        <v>1930000</v>
      </c>
      <c r="E358">
        <v>8394000</v>
      </c>
      <c r="F358">
        <v>0.71630000000000005</v>
      </c>
      <c r="G358">
        <v>0.28370000000000001</v>
      </c>
      <c r="H358">
        <v>1000</v>
      </c>
      <c r="I358">
        <v>1241233</v>
      </c>
      <c r="J358">
        <v>73271226</v>
      </c>
      <c r="K358">
        <v>0.55889999999999995</v>
      </c>
      <c r="L358">
        <v>0.44109999999999999</v>
      </c>
      <c r="M358">
        <v>8729</v>
      </c>
      <c r="N358">
        <v>594939</v>
      </c>
      <c r="O358">
        <v>20107375.969999999</v>
      </c>
      <c r="P358">
        <v>7.9799999999999996E-2</v>
      </c>
      <c r="Q358">
        <v>0.92020000000000002</v>
      </c>
      <c r="R358">
        <v>2395.4499999999998</v>
      </c>
      <c r="S358">
        <v>0.47720000000000001</v>
      </c>
      <c r="T358">
        <v>12124.45</v>
      </c>
      <c r="U358">
        <v>12124.45</v>
      </c>
      <c r="V358">
        <v>0</v>
      </c>
      <c r="W358" t="s">
        <v>437</v>
      </c>
      <c r="X358">
        <v>8394</v>
      </c>
      <c r="Y358">
        <v>4595535769</v>
      </c>
    </row>
    <row r="359" spans="1:25" x14ac:dyDescent="0.2">
      <c r="A359">
        <v>5663</v>
      </c>
      <c r="B359" t="s">
        <v>355</v>
      </c>
      <c r="C359">
        <v>444603</v>
      </c>
      <c r="D359">
        <v>1930000</v>
      </c>
      <c r="E359">
        <v>4824000</v>
      </c>
      <c r="F359">
        <v>0.76959999999999995</v>
      </c>
      <c r="G359">
        <v>0.23039999999999999</v>
      </c>
      <c r="H359">
        <v>1000</v>
      </c>
      <c r="I359">
        <v>1241233</v>
      </c>
      <c r="J359">
        <v>42108696</v>
      </c>
      <c r="K359">
        <v>0.64180000000000004</v>
      </c>
      <c r="L359">
        <v>0.35820000000000002</v>
      </c>
      <c r="M359">
        <v>8729</v>
      </c>
      <c r="N359">
        <v>594939</v>
      </c>
      <c r="O359">
        <v>6581860.9400000004</v>
      </c>
      <c r="P359">
        <v>0.25269999999999998</v>
      </c>
      <c r="Q359">
        <v>0.74729999999999996</v>
      </c>
      <c r="R359">
        <v>1364.4</v>
      </c>
      <c r="S359">
        <v>0.60550000000000004</v>
      </c>
      <c r="T359">
        <v>11093.4</v>
      </c>
      <c r="U359">
        <v>11093.4</v>
      </c>
      <c r="V359">
        <v>0</v>
      </c>
      <c r="W359" t="s">
        <v>437</v>
      </c>
      <c r="X359">
        <v>4824</v>
      </c>
      <c r="Y359">
        <v>2144765300</v>
      </c>
    </row>
    <row r="360" spans="1:25" x14ac:dyDescent="0.2">
      <c r="A360">
        <v>5670</v>
      </c>
      <c r="B360" t="s">
        <v>356</v>
      </c>
      <c r="C360">
        <v>1611301</v>
      </c>
      <c r="D360">
        <v>1930000</v>
      </c>
      <c r="E360">
        <v>391000</v>
      </c>
      <c r="F360">
        <v>0.1651</v>
      </c>
      <c r="G360">
        <v>0.83489999999999998</v>
      </c>
      <c r="H360">
        <v>1000</v>
      </c>
      <c r="I360">
        <v>1241233</v>
      </c>
      <c r="J360">
        <v>3413039</v>
      </c>
      <c r="K360">
        <v>-0.29809999999999998</v>
      </c>
      <c r="L360">
        <v>1.2981</v>
      </c>
      <c r="M360">
        <v>8729</v>
      </c>
      <c r="N360">
        <v>594939</v>
      </c>
      <c r="O360">
        <v>505004.67</v>
      </c>
      <c r="P360">
        <v>-1.7082999999999999</v>
      </c>
      <c r="Q360">
        <v>2.7082999999999999</v>
      </c>
      <c r="R360">
        <v>1291.57</v>
      </c>
      <c r="S360">
        <v>1.4999999999999999E-2</v>
      </c>
      <c r="T360">
        <v>11020.57</v>
      </c>
      <c r="U360">
        <v>11020.57</v>
      </c>
      <c r="V360">
        <v>0</v>
      </c>
      <c r="W360" t="s">
        <v>437</v>
      </c>
      <c r="X360">
        <v>391</v>
      </c>
      <c r="Y360">
        <v>630018640</v>
      </c>
    </row>
    <row r="361" spans="1:25" x14ac:dyDescent="0.2">
      <c r="A361">
        <v>3510</v>
      </c>
      <c r="B361" t="s">
        <v>224</v>
      </c>
      <c r="C361">
        <v>1757446</v>
      </c>
      <c r="D361">
        <v>2895000</v>
      </c>
      <c r="E361">
        <v>471000</v>
      </c>
      <c r="F361">
        <v>0.39290000000000003</v>
      </c>
      <c r="G361">
        <v>0.60709999999999997</v>
      </c>
      <c r="H361">
        <v>1000</v>
      </c>
      <c r="I361">
        <v>1861849</v>
      </c>
      <c r="J361">
        <v>4111359</v>
      </c>
      <c r="K361">
        <v>5.6099999999999997E-2</v>
      </c>
      <c r="L361">
        <v>0.94389999999999996</v>
      </c>
      <c r="M361">
        <v>8729</v>
      </c>
      <c r="N361">
        <v>892408</v>
      </c>
      <c r="O361">
        <v>819065.95</v>
      </c>
      <c r="P361">
        <v>-0.96930000000000005</v>
      </c>
      <c r="Q361">
        <v>1.9693000000000001</v>
      </c>
      <c r="R361">
        <v>1738.99</v>
      </c>
      <c r="S361">
        <v>3.4299999999999997E-2</v>
      </c>
      <c r="T361">
        <v>11467.99</v>
      </c>
      <c r="U361">
        <v>11467.99</v>
      </c>
      <c r="V361">
        <v>0</v>
      </c>
      <c r="W361" t="s">
        <v>438</v>
      </c>
      <c r="X361">
        <v>471</v>
      </c>
      <c r="Y361">
        <v>827757051</v>
      </c>
    </row>
    <row r="362" spans="1:25" x14ac:dyDescent="0.2">
      <c r="A362">
        <v>5726</v>
      </c>
      <c r="B362" t="s">
        <v>357</v>
      </c>
      <c r="C362">
        <v>407372</v>
      </c>
      <c r="D362">
        <v>1930000</v>
      </c>
      <c r="E362">
        <v>593000</v>
      </c>
      <c r="F362">
        <v>0.78890000000000005</v>
      </c>
      <c r="G362">
        <v>0.21110000000000001</v>
      </c>
      <c r="H362">
        <v>1000</v>
      </c>
      <c r="I362">
        <v>1241233</v>
      </c>
      <c r="J362">
        <v>5135509.5</v>
      </c>
      <c r="K362">
        <v>0.67179999999999995</v>
      </c>
      <c r="L362">
        <v>0.32819999999999999</v>
      </c>
      <c r="M362">
        <v>8660.2199999999993</v>
      </c>
      <c r="N362">
        <v>594939</v>
      </c>
      <c r="O362">
        <v>0</v>
      </c>
      <c r="P362">
        <v>0.31530000000000002</v>
      </c>
      <c r="Q362">
        <v>0.68469999999999998</v>
      </c>
      <c r="R362">
        <v>0</v>
      </c>
      <c r="S362">
        <v>0.68389999999999995</v>
      </c>
      <c r="T362">
        <v>9660.2199999999993</v>
      </c>
      <c r="U362">
        <v>9660.2199999999993</v>
      </c>
      <c r="V362">
        <v>0</v>
      </c>
      <c r="W362" t="s">
        <v>437</v>
      </c>
      <c r="X362">
        <v>593</v>
      </c>
      <c r="Y362">
        <v>241571778</v>
      </c>
    </row>
    <row r="363" spans="1:25" x14ac:dyDescent="0.2">
      <c r="A363">
        <v>5733</v>
      </c>
      <c r="B363" t="s">
        <v>358</v>
      </c>
      <c r="C363">
        <v>2846328</v>
      </c>
      <c r="D363">
        <v>1930000</v>
      </c>
      <c r="E363">
        <v>486000</v>
      </c>
      <c r="F363">
        <v>-0.4748</v>
      </c>
      <c r="G363">
        <v>1.4748000000000001</v>
      </c>
      <c r="H363">
        <v>1000</v>
      </c>
      <c r="I363">
        <v>1241233</v>
      </c>
      <c r="J363">
        <v>4242294</v>
      </c>
      <c r="K363">
        <v>-1.2930999999999999</v>
      </c>
      <c r="L363">
        <v>2.2930999999999999</v>
      </c>
      <c r="M363">
        <v>8729</v>
      </c>
      <c r="N363">
        <v>594939</v>
      </c>
      <c r="O363">
        <v>2841703.18</v>
      </c>
      <c r="P363">
        <v>-3.7841999999999998</v>
      </c>
      <c r="Q363">
        <v>4.7842000000000002</v>
      </c>
      <c r="R363">
        <v>5847.13</v>
      </c>
      <c r="S363">
        <v>0</v>
      </c>
      <c r="T363">
        <v>15576.13</v>
      </c>
      <c r="U363">
        <v>15576.13</v>
      </c>
      <c r="V363" s="97">
        <v>-1.8189900000000001E-12</v>
      </c>
      <c r="W363" t="s">
        <v>437</v>
      </c>
      <c r="X363">
        <v>486</v>
      </c>
      <c r="Y363">
        <v>1383315251</v>
      </c>
    </row>
    <row r="364" spans="1:25" x14ac:dyDescent="0.2">
      <c r="A364">
        <v>5740</v>
      </c>
      <c r="B364" t="s">
        <v>359</v>
      </c>
      <c r="C364">
        <v>559923</v>
      </c>
      <c r="D364">
        <v>1930000</v>
      </c>
      <c r="E364">
        <v>249000</v>
      </c>
      <c r="F364">
        <v>0.70989999999999998</v>
      </c>
      <c r="G364">
        <v>0.29010000000000002</v>
      </c>
      <c r="H364">
        <v>1000</v>
      </c>
      <c r="I364">
        <v>1241233</v>
      </c>
      <c r="J364">
        <v>2173521</v>
      </c>
      <c r="K364">
        <v>0.54890000000000005</v>
      </c>
      <c r="L364">
        <v>0.4511</v>
      </c>
      <c r="M364">
        <v>8729</v>
      </c>
      <c r="N364">
        <v>594939</v>
      </c>
      <c r="O364">
        <v>497027.7</v>
      </c>
      <c r="P364">
        <v>5.8900000000000001E-2</v>
      </c>
      <c r="Q364">
        <v>0.94110000000000005</v>
      </c>
      <c r="R364">
        <v>1996.1</v>
      </c>
      <c r="S364">
        <v>0.47920000000000001</v>
      </c>
      <c r="T364">
        <v>11725.1</v>
      </c>
      <c r="U364">
        <v>11725.1</v>
      </c>
      <c r="V364">
        <v>0</v>
      </c>
      <c r="W364" t="s">
        <v>437</v>
      </c>
      <c r="X364">
        <v>249</v>
      </c>
      <c r="Y364">
        <v>139420725</v>
      </c>
    </row>
    <row r="365" spans="1:25" x14ac:dyDescent="0.2">
      <c r="A365">
        <v>5747</v>
      </c>
      <c r="B365" t="s">
        <v>360</v>
      </c>
      <c r="C365">
        <v>518518</v>
      </c>
      <c r="D365">
        <v>1930000</v>
      </c>
      <c r="E365">
        <v>3164000</v>
      </c>
      <c r="F365">
        <v>0.73129999999999995</v>
      </c>
      <c r="G365">
        <v>0.26869999999999999</v>
      </c>
      <c r="H365">
        <v>1000</v>
      </c>
      <c r="I365">
        <v>1241233</v>
      </c>
      <c r="J365">
        <v>27618556</v>
      </c>
      <c r="K365">
        <v>0.58230000000000004</v>
      </c>
      <c r="L365">
        <v>0.41770000000000002</v>
      </c>
      <c r="M365">
        <v>8729</v>
      </c>
      <c r="N365">
        <v>594939</v>
      </c>
      <c r="O365">
        <v>320598.52</v>
      </c>
      <c r="P365">
        <v>0.1285</v>
      </c>
      <c r="Q365">
        <v>0.87150000000000005</v>
      </c>
      <c r="R365">
        <v>101.33</v>
      </c>
      <c r="S365">
        <v>0.5927</v>
      </c>
      <c r="T365">
        <v>9830.33</v>
      </c>
      <c r="U365">
        <v>9830.33</v>
      </c>
      <c r="V365">
        <v>0</v>
      </c>
      <c r="W365" t="s">
        <v>437</v>
      </c>
      <c r="X365">
        <v>3164</v>
      </c>
      <c r="Y365">
        <v>1640591701</v>
      </c>
    </row>
    <row r="366" spans="1:25" x14ac:dyDescent="0.2">
      <c r="A366">
        <v>5754</v>
      </c>
      <c r="B366" t="s">
        <v>361</v>
      </c>
      <c r="C366">
        <v>1169603</v>
      </c>
      <c r="D366">
        <v>1930000</v>
      </c>
      <c r="E366">
        <v>1225000</v>
      </c>
      <c r="F366">
        <v>0.39400000000000002</v>
      </c>
      <c r="G366">
        <v>0.60599999999999998</v>
      </c>
      <c r="H366">
        <v>1000</v>
      </c>
      <c r="I366">
        <v>1241233</v>
      </c>
      <c r="J366">
        <v>10693025</v>
      </c>
      <c r="K366">
        <v>5.7700000000000001E-2</v>
      </c>
      <c r="L366">
        <v>0.94230000000000003</v>
      </c>
      <c r="M366">
        <v>8729</v>
      </c>
      <c r="N366">
        <v>594939</v>
      </c>
      <c r="O366">
        <v>3145592.28</v>
      </c>
      <c r="P366">
        <v>-0.96589999999999998</v>
      </c>
      <c r="Q366">
        <v>1.9659</v>
      </c>
      <c r="R366">
        <v>2567.83</v>
      </c>
      <c r="S366">
        <v>3.2000000000000001E-2</v>
      </c>
      <c r="T366">
        <v>12296.83</v>
      </c>
      <c r="U366">
        <v>12296.83</v>
      </c>
      <c r="V366">
        <v>0</v>
      </c>
      <c r="W366" t="s">
        <v>437</v>
      </c>
      <c r="X366">
        <v>1225</v>
      </c>
      <c r="Y366">
        <v>1432763903</v>
      </c>
    </row>
    <row r="367" spans="1:25" x14ac:dyDescent="0.2">
      <c r="A367">
        <v>126</v>
      </c>
      <c r="B367" t="s">
        <v>20</v>
      </c>
      <c r="C367">
        <v>441396</v>
      </c>
      <c r="D367">
        <v>1930000</v>
      </c>
      <c r="E367">
        <v>968000</v>
      </c>
      <c r="F367">
        <v>0.77129999999999999</v>
      </c>
      <c r="G367">
        <v>0.22869999999999999</v>
      </c>
      <c r="H367">
        <v>1000</v>
      </c>
      <c r="I367">
        <v>1241233</v>
      </c>
      <c r="J367">
        <v>8449672</v>
      </c>
      <c r="K367">
        <v>0.64439999999999997</v>
      </c>
      <c r="L367">
        <v>0.35560000000000003</v>
      </c>
      <c r="M367">
        <v>8729</v>
      </c>
      <c r="N367">
        <v>594939</v>
      </c>
      <c r="O367">
        <v>279738.32</v>
      </c>
      <c r="P367">
        <v>0.2581</v>
      </c>
      <c r="Q367">
        <v>0.7419</v>
      </c>
      <c r="R367">
        <v>288.99</v>
      </c>
      <c r="S367">
        <v>0.64590000000000003</v>
      </c>
      <c r="T367">
        <v>10017.99</v>
      </c>
      <c r="U367">
        <v>10017.99</v>
      </c>
      <c r="V367">
        <v>0</v>
      </c>
      <c r="W367" t="s">
        <v>437</v>
      </c>
      <c r="X367">
        <v>968</v>
      </c>
      <c r="Y367">
        <v>427271671</v>
      </c>
    </row>
    <row r="368" spans="1:25" x14ac:dyDescent="0.2">
      <c r="A368">
        <v>5780</v>
      </c>
      <c r="B368" t="s">
        <v>472</v>
      </c>
      <c r="C368">
        <v>756212</v>
      </c>
      <c r="D368">
        <v>2895000</v>
      </c>
      <c r="E368">
        <v>453000</v>
      </c>
      <c r="F368">
        <v>0.73880000000000001</v>
      </c>
      <c r="G368">
        <v>0.26119999999999999</v>
      </c>
      <c r="H368">
        <v>1000</v>
      </c>
      <c r="I368">
        <v>1861849</v>
      </c>
      <c r="J368">
        <v>3954237</v>
      </c>
      <c r="K368">
        <v>0.59379999999999999</v>
      </c>
      <c r="L368">
        <v>0.40620000000000001</v>
      </c>
      <c r="M368">
        <v>8729</v>
      </c>
      <c r="N368">
        <v>892408</v>
      </c>
      <c r="O368">
        <v>1838974.92</v>
      </c>
      <c r="P368">
        <v>0.15260000000000001</v>
      </c>
      <c r="Q368">
        <v>0.84740000000000004</v>
      </c>
      <c r="R368">
        <v>4059.55</v>
      </c>
      <c r="S368">
        <v>0.47439999999999999</v>
      </c>
      <c r="T368">
        <v>13788.55</v>
      </c>
      <c r="U368">
        <v>13788.55</v>
      </c>
      <c r="V368">
        <v>0</v>
      </c>
      <c r="W368" t="s">
        <v>438</v>
      </c>
      <c r="X368">
        <v>453</v>
      </c>
      <c r="Y368">
        <v>342563819</v>
      </c>
    </row>
    <row r="369" spans="1:25" x14ac:dyDescent="0.2">
      <c r="A369">
        <v>4375</v>
      </c>
      <c r="B369" t="s">
        <v>286</v>
      </c>
      <c r="C369">
        <v>574519</v>
      </c>
      <c r="D369">
        <v>1930000</v>
      </c>
      <c r="E369">
        <v>638000</v>
      </c>
      <c r="F369">
        <v>0.70230000000000004</v>
      </c>
      <c r="G369">
        <v>0.29770000000000002</v>
      </c>
      <c r="H369">
        <v>1000</v>
      </c>
      <c r="I369">
        <v>1241233</v>
      </c>
      <c r="J369">
        <v>5569102</v>
      </c>
      <c r="K369">
        <v>0.53710000000000002</v>
      </c>
      <c r="L369">
        <v>0.46289999999999998</v>
      </c>
      <c r="M369">
        <v>8729</v>
      </c>
      <c r="N369">
        <v>594939</v>
      </c>
      <c r="O369">
        <v>50820.4</v>
      </c>
      <c r="P369">
        <v>3.4299999999999997E-2</v>
      </c>
      <c r="Q369">
        <v>0.9657</v>
      </c>
      <c r="R369">
        <v>79.66</v>
      </c>
      <c r="S369">
        <v>0.54990000000000006</v>
      </c>
      <c r="T369">
        <v>9808.66</v>
      </c>
      <c r="U369">
        <v>9808.66</v>
      </c>
      <c r="V369">
        <v>0</v>
      </c>
      <c r="W369" t="s">
        <v>437</v>
      </c>
      <c r="X369">
        <v>638</v>
      </c>
      <c r="Y369">
        <v>366543406</v>
      </c>
    </row>
    <row r="370" spans="1:25" x14ac:dyDescent="0.2">
      <c r="A370">
        <v>5810</v>
      </c>
      <c r="B370" t="s">
        <v>363</v>
      </c>
      <c r="C370">
        <v>968589</v>
      </c>
      <c r="D370">
        <v>1930000</v>
      </c>
      <c r="E370">
        <v>497000</v>
      </c>
      <c r="F370">
        <v>0.49809999999999999</v>
      </c>
      <c r="G370">
        <v>0.50190000000000001</v>
      </c>
      <c r="H370">
        <v>1000</v>
      </c>
      <c r="I370">
        <v>1241233</v>
      </c>
      <c r="J370">
        <v>4338313</v>
      </c>
      <c r="K370">
        <v>0.21970000000000001</v>
      </c>
      <c r="L370">
        <v>0.78029999999999999</v>
      </c>
      <c r="M370">
        <v>8729</v>
      </c>
      <c r="N370">
        <v>594939</v>
      </c>
      <c r="O370">
        <v>715695.49</v>
      </c>
      <c r="P370">
        <v>-0.628</v>
      </c>
      <c r="Q370">
        <v>1.6279999999999999</v>
      </c>
      <c r="R370">
        <v>1440.03</v>
      </c>
      <c r="S370">
        <v>0.1353</v>
      </c>
      <c r="T370">
        <v>11169.03</v>
      </c>
      <c r="U370">
        <v>11169.03</v>
      </c>
      <c r="V370">
        <v>0</v>
      </c>
      <c r="W370" t="s">
        <v>437</v>
      </c>
      <c r="X370">
        <v>497</v>
      </c>
      <c r="Y370">
        <v>481388619</v>
      </c>
    </row>
    <row r="371" spans="1:25" x14ac:dyDescent="0.2">
      <c r="A371">
        <v>5817</v>
      </c>
      <c r="B371" t="s">
        <v>364</v>
      </c>
      <c r="C371">
        <v>1108546</v>
      </c>
      <c r="D371">
        <v>2895000</v>
      </c>
      <c r="E371">
        <v>470000</v>
      </c>
      <c r="F371">
        <v>0.61709999999999998</v>
      </c>
      <c r="G371">
        <v>0.38290000000000002</v>
      </c>
      <c r="H371">
        <v>1000</v>
      </c>
      <c r="I371">
        <v>1861849</v>
      </c>
      <c r="J371">
        <v>4102630</v>
      </c>
      <c r="K371">
        <v>0.40460000000000002</v>
      </c>
      <c r="L371">
        <v>0.59540000000000004</v>
      </c>
      <c r="M371">
        <v>8729</v>
      </c>
      <c r="N371">
        <v>892408</v>
      </c>
      <c r="O371">
        <v>1038610.84</v>
      </c>
      <c r="P371">
        <v>-0.2422</v>
      </c>
      <c r="Q371">
        <v>1.2422</v>
      </c>
      <c r="R371">
        <v>2209.81</v>
      </c>
      <c r="S371">
        <v>0.30270000000000002</v>
      </c>
      <c r="T371">
        <v>11938.81</v>
      </c>
      <c r="U371">
        <v>11938.81</v>
      </c>
      <c r="V371">
        <v>0</v>
      </c>
      <c r="W371" t="s">
        <v>438</v>
      </c>
      <c r="X371">
        <v>470</v>
      </c>
      <c r="Y371">
        <v>521016519</v>
      </c>
    </row>
    <row r="372" spans="1:25" x14ac:dyDescent="0.2">
      <c r="A372">
        <v>5824</v>
      </c>
      <c r="B372" t="s">
        <v>365</v>
      </c>
      <c r="C372">
        <v>317142</v>
      </c>
      <c r="D372">
        <v>1930000</v>
      </c>
      <c r="E372">
        <v>1792000</v>
      </c>
      <c r="F372">
        <v>0.8357</v>
      </c>
      <c r="G372">
        <v>0.1643</v>
      </c>
      <c r="H372">
        <v>1000</v>
      </c>
      <c r="I372">
        <v>1241233</v>
      </c>
      <c r="J372">
        <v>15642368</v>
      </c>
      <c r="K372">
        <v>0.74450000000000005</v>
      </c>
      <c r="L372">
        <v>0.2555</v>
      </c>
      <c r="M372">
        <v>8729</v>
      </c>
      <c r="N372">
        <v>594939</v>
      </c>
      <c r="O372">
        <v>550517.9</v>
      </c>
      <c r="P372">
        <v>0.46689999999999998</v>
      </c>
      <c r="Q372">
        <v>0.53310000000000002</v>
      </c>
      <c r="R372">
        <v>307.20999999999998</v>
      </c>
      <c r="S372">
        <v>0.74509999999999998</v>
      </c>
      <c r="T372">
        <v>10036.209999999999</v>
      </c>
      <c r="U372">
        <v>10036.209999999999</v>
      </c>
      <c r="V372">
        <v>0</v>
      </c>
      <c r="W372" t="s">
        <v>437</v>
      </c>
      <c r="X372">
        <v>1792</v>
      </c>
      <c r="Y372">
        <v>568319045</v>
      </c>
    </row>
    <row r="373" spans="1:25" s="51" customFormat="1" x14ac:dyDescent="0.2">
      <c r="A373">
        <v>5859</v>
      </c>
      <c r="B373" t="s">
        <v>367</v>
      </c>
      <c r="C373">
        <v>583525</v>
      </c>
      <c r="D373">
        <v>2895000</v>
      </c>
      <c r="E373">
        <v>639000</v>
      </c>
      <c r="F373">
        <v>0.7984</v>
      </c>
      <c r="G373">
        <v>0.2016</v>
      </c>
      <c r="H373">
        <v>1000</v>
      </c>
      <c r="I373">
        <v>1861849</v>
      </c>
      <c r="J373">
        <v>5577831</v>
      </c>
      <c r="K373">
        <v>0.68659999999999999</v>
      </c>
      <c r="L373">
        <v>0.31340000000000001</v>
      </c>
      <c r="M373">
        <v>8729</v>
      </c>
      <c r="N373">
        <v>892408</v>
      </c>
      <c r="O373">
        <v>1538798.14</v>
      </c>
      <c r="P373">
        <v>0.34610000000000002</v>
      </c>
      <c r="Q373">
        <v>0.65390000000000004</v>
      </c>
      <c r="R373">
        <v>2408.13</v>
      </c>
      <c r="S373">
        <v>0.62829999999999997</v>
      </c>
      <c r="T373">
        <v>12137.13</v>
      </c>
      <c r="U373">
        <v>12137.13</v>
      </c>
      <c r="V373" s="97">
        <v>-1.8189900000000001E-12</v>
      </c>
      <c r="W373" t="s">
        <v>438</v>
      </c>
      <c r="X373">
        <v>639</v>
      </c>
      <c r="Y373">
        <v>372872321</v>
      </c>
    </row>
    <row r="374" spans="1:25" x14ac:dyDescent="0.2">
      <c r="A374">
        <v>5852</v>
      </c>
      <c r="B374" t="s">
        <v>366</v>
      </c>
      <c r="C374">
        <v>1841691</v>
      </c>
      <c r="D374">
        <v>5790000</v>
      </c>
      <c r="E374">
        <v>739000</v>
      </c>
      <c r="F374">
        <v>0.68189999999999995</v>
      </c>
      <c r="G374">
        <v>0.31809999999999999</v>
      </c>
      <c r="H374">
        <v>1000</v>
      </c>
      <c r="I374">
        <v>3723699</v>
      </c>
      <c r="J374">
        <v>6450731</v>
      </c>
      <c r="K374">
        <v>0.50539999999999996</v>
      </c>
      <c r="L374">
        <v>0.49459999999999998</v>
      </c>
      <c r="M374">
        <v>8729</v>
      </c>
      <c r="N374">
        <v>1784817</v>
      </c>
      <c r="O374">
        <v>1860865.13</v>
      </c>
      <c r="P374">
        <v>-3.1899999999999998E-2</v>
      </c>
      <c r="Q374">
        <v>1.0319</v>
      </c>
      <c r="R374">
        <v>2518.09</v>
      </c>
      <c r="S374">
        <v>0.40939999999999999</v>
      </c>
      <c r="T374">
        <v>12247.09</v>
      </c>
      <c r="U374">
        <v>12247.09</v>
      </c>
      <c r="V374">
        <v>0</v>
      </c>
      <c r="W374" t="s">
        <v>439</v>
      </c>
      <c r="X374">
        <v>739</v>
      </c>
      <c r="Y374">
        <v>1361009987</v>
      </c>
    </row>
    <row r="375" spans="1:25" x14ac:dyDescent="0.2">
      <c r="A375">
        <v>238</v>
      </c>
      <c r="B375" t="s">
        <v>31</v>
      </c>
      <c r="C375">
        <v>978002</v>
      </c>
      <c r="D375">
        <v>1930000</v>
      </c>
      <c r="E375">
        <v>1082000</v>
      </c>
      <c r="F375">
        <v>0.49330000000000002</v>
      </c>
      <c r="G375">
        <v>0.50670000000000004</v>
      </c>
      <c r="H375">
        <v>1000</v>
      </c>
      <c r="I375">
        <v>1241233</v>
      </c>
      <c r="J375">
        <v>9444778</v>
      </c>
      <c r="K375">
        <v>0.21210000000000001</v>
      </c>
      <c r="L375">
        <v>0.78790000000000004</v>
      </c>
      <c r="M375">
        <v>8729</v>
      </c>
      <c r="N375">
        <v>594939</v>
      </c>
      <c r="O375">
        <v>1630346.93</v>
      </c>
      <c r="P375">
        <v>-0.64390000000000003</v>
      </c>
      <c r="Q375">
        <v>1.6438999999999999</v>
      </c>
      <c r="R375">
        <v>1506.79</v>
      </c>
      <c r="S375">
        <v>0.12230000000000001</v>
      </c>
      <c r="T375">
        <v>11235.79</v>
      </c>
      <c r="U375">
        <v>11235.79</v>
      </c>
      <c r="V375">
        <v>0</v>
      </c>
      <c r="W375" t="s">
        <v>437</v>
      </c>
      <c r="X375">
        <v>1082</v>
      </c>
      <c r="Y375">
        <v>1058198138</v>
      </c>
    </row>
    <row r="376" spans="1:25" x14ac:dyDescent="0.2">
      <c r="A376">
        <v>5866</v>
      </c>
      <c r="B376" t="s">
        <v>368</v>
      </c>
      <c r="C376">
        <v>575339</v>
      </c>
      <c r="D376">
        <v>1930000</v>
      </c>
      <c r="E376">
        <v>985000</v>
      </c>
      <c r="F376">
        <v>0.70189999999999997</v>
      </c>
      <c r="G376">
        <v>0.29809999999999998</v>
      </c>
      <c r="H376">
        <v>1000</v>
      </c>
      <c r="I376">
        <v>1241233</v>
      </c>
      <c r="J376">
        <v>8598065</v>
      </c>
      <c r="K376">
        <v>0.53649999999999998</v>
      </c>
      <c r="L376">
        <v>0.46350000000000002</v>
      </c>
      <c r="M376">
        <v>8729</v>
      </c>
      <c r="N376">
        <v>594939</v>
      </c>
      <c r="O376">
        <v>748184.35</v>
      </c>
      <c r="P376">
        <v>3.2899999999999999E-2</v>
      </c>
      <c r="Q376">
        <v>0.96709999999999996</v>
      </c>
      <c r="R376">
        <v>759.58</v>
      </c>
      <c r="S376">
        <v>0.51580000000000004</v>
      </c>
      <c r="T376">
        <v>10488.58</v>
      </c>
      <c r="U376">
        <v>10488.58</v>
      </c>
      <c r="V376">
        <v>0</v>
      </c>
      <c r="W376" t="s">
        <v>437</v>
      </c>
      <c r="X376">
        <v>985</v>
      </c>
      <c r="Y376">
        <v>566709039</v>
      </c>
    </row>
    <row r="377" spans="1:25" x14ac:dyDescent="0.2">
      <c r="A377">
        <v>5901</v>
      </c>
      <c r="B377" t="s">
        <v>369</v>
      </c>
      <c r="C377">
        <v>771365</v>
      </c>
      <c r="D377">
        <v>1930000</v>
      </c>
      <c r="E377">
        <v>5457000</v>
      </c>
      <c r="F377">
        <v>0.60029999999999994</v>
      </c>
      <c r="G377">
        <v>0.3997</v>
      </c>
      <c r="H377">
        <v>1000</v>
      </c>
      <c r="I377">
        <v>1241233</v>
      </c>
      <c r="J377">
        <v>47634153</v>
      </c>
      <c r="K377">
        <v>0.3785</v>
      </c>
      <c r="L377">
        <v>0.62150000000000005</v>
      </c>
      <c r="M377">
        <v>8729</v>
      </c>
      <c r="N377">
        <v>594939</v>
      </c>
      <c r="O377">
        <v>30185255.949999999</v>
      </c>
      <c r="P377">
        <v>-0.29649999999999999</v>
      </c>
      <c r="Q377">
        <v>1.2965</v>
      </c>
      <c r="R377">
        <v>5531.47</v>
      </c>
      <c r="S377">
        <v>0.1484</v>
      </c>
      <c r="T377">
        <v>15260.47</v>
      </c>
      <c r="U377">
        <v>15260.47</v>
      </c>
      <c r="V377" s="97">
        <v>-1.8189900000000001E-12</v>
      </c>
      <c r="W377" t="s">
        <v>437</v>
      </c>
      <c r="X377">
        <v>5457</v>
      </c>
      <c r="Y377">
        <v>4209336306</v>
      </c>
    </row>
    <row r="378" spans="1:25" x14ac:dyDescent="0.2">
      <c r="A378">
        <v>5985</v>
      </c>
      <c r="B378" t="s">
        <v>371</v>
      </c>
      <c r="C378">
        <v>484664</v>
      </c>
      <c r="D378">
        <v>1930000</v>
      </c>
      <c r="E378">
        <v>1177000</v>
      </c>
      <c r="F378">
        <v>0.74890000000000001</v>
      </c>
      <c r="G378">
        <v>0.25109999999999999</v>
      </c>
      <c r="H378">
        <v>1000</v>
      </c>
      <c r="I378">
        <v>1241233</v>
      </c>
      <c r="J378">
        <v>10274033</v>
      </c>
      <c r="K378">
        <v>0.60950000000000004</v>
      </c>
      <c r="L378">
        <v>0.39050000000000001</v>
      </c>
      <c r="M378">
        <v>8729</v>
      </c>
      <c r="N378">
        <v>594939</v>
      </c>
      <c r="O378">
        <v>120398.7</v>
      </c>
      <c r="P378">
        <v>0.18540000000000001</v>
      </c>
      <c r="Q378">
        <v>0.81459999999999999</v>
      </c>
      <c r="R378">
        <v>102.29</v>
      </c>
      <c r="S378">
        <v>0.61929999999999996</v>
      </c>
      <c r="T378">
        <v>9831.2900000000009</v>
      </c>
      <c r="U378">
        <v>9831.2900000000009</v>
      </c>
      <c r="V378">
        <v>0</v>
      </c>
      <c r="W378" t="s">
        <v>437</v>
      </c>
      <c r="X378">
        <v>1177</v>
      </c>
      <c r="Y378">
        <v>570449103</v>
      </c>
    </row>
    <row r="379" spans="1:25" x14ac:dyDescent="0.2">
      <c r="A379">
        <v>5992</v>
      </c>
      <c r="B379" t="s">
        <v>372</v>
      </c>
      <c r="C379">
        <v>1981231</v>
      </c>
      <c r="D379">
        <v>1930000</v>
      </c>
      <c r="E379">
        <v>409000</v>
      </c>
      <c r="F379">
        <v>-2.6499999999999999E-2</v>
      </c>
      <c r="G379">
        <v>1.0265</v>
      </c>
      <c r="H379">
        <v>1000</v>
      </c>
      <c r="I379">
        <v>1241233</v>
      </c>
      <c r="J379">
        <v>3570161</v>
      </c>
      <c r="K379">
        <v>-0.59619999999999995</v>
      </c>
      <c r="L379">
        <v>1.5962000000000001</v>
      </c>
      <c r="M379">
        <v>8729</v>
      </c>
      <c r="N379">
        <v>594939</v>
      </c>
      <c r="O379">
        <v>1378927.47</v>
      </c>
      <c r="P379">
        <v>-2.3300999999999998</v>
      </c>
      <c r="Q379">
        <v>3.3300999999999998</v>
      </c>
      <c r="R379">
        <v>3371.46</v>
      </c>
      <c r="S379">
        <v>0</v>
      </c>
      <c r="T379">
        <v>13100.46</v>
      </c>
      <c r="U379">
        <v>13100.46</v>
      </c>
      <c r="V379">
        <v>0</v>
      </c>
      <c r="W379" t="s">
        <v>437</v>
      </c>
      <c r="X379">
        <v>409</v>
      </c>
      <c r="Y379">
        <v>810323607</v>
      </c>
    </row>
    <row r="380" spans="1:25" x14ac:dyDescent="0.2">
      <c r="A380">
        <v>6022</v>
      </c>
      <c r="B380" t="s">
        <v>374</v>
      </c>
      <c r="C380">
        <v>714848</v>
      </c>
      <c r="D380">
        <v>2895000</v>
      </c>
      <c r="E380">
        <v>531000</v>
      </c>
      <c r="F380">
        <v>0.75309999999999999</v>
      </c>
      <c r="G380">
        <v>0.24690000000000001</v>
      </c>
      <c r="H380">
        <v>1000</v>
      </c>
      <c r="I380">
        <v>1861849</v>
      </c>
      <c r="J380">
        <v>4635099</v>
      </c>
      <c r="K380">
        <v>0.61609999999999998</v>
      </c>
      <c r="L380">
        <v>0.38390000000000002</v>
      </c>
      <c r="M380">
        <v>8729</v>
      </c>
      <c r="N380">
        <v>892408</v>
      </c>
      <c r="O380">
        <v>484719.49</v>
      </c>
      <c r="P380">
        <v>0.19900000000000001</v>
      </c>
      <c r="Q380">
        <v>0.80100000000000005</v>
      </c>
      <c r="R380">
        <v>912.84</v>
      </c>
      <c r="S380">
        <v>0.59319999999999995</v>
      </c>
      <c r="T380">
        <v>10641.84</v>
      </c>
      <c r="U380">
        <v>10641.84</v>
      </c>
      <c r="V380">
        <v>0</v>
      </c>
      <c r="W380" t="s">
        <v>438</v>
      </c>
      <c r="X380">
        <v>531</v>
      </c>
      <c r="Y380">
        <v>379584167</v>
      </c>
    </row>
    <row r="381" spans="1:25" x14ac:dyDescent="0.2">
      <c r="A381">
        <v>6027</v>
      </c>
      <c r="B381" t="s">
        <v>375</v>
      </c>
      <c r="C381">
        <v>639416</v>
      </c>
      <c r="D381">
        <v>1930000</v>
      </c>
      <c r="E381">
        <v>490000</v>
      </c>
      <c r="F381">
        <v>0.66869999999999996</v>
      </c>
      <c r="G381">
        <v>0.33129999999999998</v>
      </c>
      <c r="H381">
        <v>1000</v>
      </c>
      <c r="I381">
        <v>1241233</v>
      </c>
      <c r="J381">
        <v>4277210</v>
      </c>
      <c r="K381">
        <v>0.4849</v>
      </c>
      <c r="L381">
        <v>0.5151</v>
      </c>
      <c r="M381">
        <v>8729</v>
      </c>
      <c r="N381">
        <v>594939</v>
      </c>
      <c r="O381">
        <v>1111801.8700000001</v>
      </c>
      <c r="P381">
        <v>-7.4800000000000005E-2</v>
      </c>
      <c r="Q381">
        <v>1.0748</v>
      </c>
      <c r="R381">
        <v>2268.98</v>
      </c>
      <c r="S381">
        <v>0.39429999999999998</v>
      </c>
      <c r="T381">
        <v>11997.98</v>
      </c>
      <c r="U381">
        <v>11997.98</v>
      </c>
      <c r="V381">
        <v>0</v>
      </c>
      <c r="W381" t="s">
        <v>437</v>
      </c>
      <c r="X381">
        <v>490</v>
      </c>
      <c r="Y381">
        <v>313313769</v>
      </c>
    </row>
    <row r="382" spans="1:25" x14ac:dyDescent="0.2">
      <c r="A382">
        <v>6069</v>
      </c>
      <c r="B382" t="s">
        <v>376</v>
      </c>
      <c r="C382">
        <v>3870390</v>
      </c>
      <c r="D382">
        <v>1930000</v>
      </c>
      <c r="E382">
        <v>72000</v>
      </c>
      <c r="F382">
        <v>-1.0054000000000001</v>
      </c>
      <c r="G382">
        <v>2.0053999999999998</v>
      </c>
      <c r="H382">
        <v>1000</v>
      </c>
      <c r="I382">
        <v>1241233</v>
      </c>
      <c r="J382">
        <v>628488</v>
      </c>
      <c r="K382">
        <v>-2.1181999999999999</v>
      </c>
      <c r="L382">
        <v>3.1181999999999999</v>
      </c>
      <c r="M382">
        <v>8729</v>
      </c>
      <c r="N382">
        <v>594939</v>
      </c>
      <c r="O382">
        <v>460532.89</v>
      </c>
      <c r="P382">
        <v>-5.5054999999999996</v>
      </c>
      <c r="Q382">
        <v>6.5054999999999996</v>
      </c>
      <c r="R382">
        <v>6396.29</v>
      </c>
      <c r="S382">
        <v>0</v>
      </c>
      <c r="T382">
        <v>16125.29</v>
      </c>
      <c r="U382">
        <v>16125.29</v>
      </c>
      <c r="V382">
        <v>0</v>
      </c>
      <c r="W382" t="s">
        <v>437</v>
      </c>
      <c r="X382">
        <v>72</v>
      </c>
      <c r="Y382">
        <v>278668100</v>
      </c>
    </row>
    <row r="383" spans="1:25" x14ac:dyDescent="0.2">
      <c r="A383">
        <v>6104</v>
      </c>
      <c r="B383" t="s">
        <v>378</v>
      </c>
      <c r="C383">
        <v>1317060</v>
      </c>
      <c r="D383">
        <v>2895000</v>
      </c>
      <c r="E383">
        <v>157000</v>
      </c>
      <c r="F383">
        <v>0.54510000000000003</v>
      </c>
      <c r="G383">
        <v>0.45490000000000003</v>
      </c>
      <c r="H383">
        <v>1000</v>
      </c>
      <c r="I383">
        <v>1861849</v>
      </c>
      <c r="J383">
        <v>1370453</v>
      </c>
      <c r="K383">
        <v>0.29260000000000003</v>
      </c>
      <c r="L383">
        <v>0.70740000000000003</v>
      </c>
      <c r="M383">
        <v>8729</v>
      </c>
      <c r="N383">
        <v>892408</v>
      </c>
      <c r="O383">
        <v>532604.11</v>
      </c>
      <c r="P383">
        <v>-0.4758</v>
      </c>
      <c r="Q383">
        <v>1.4758</v>
      </c>
      <c r="R383">
        <v>3392.38</v>
      </c>
      <c r="S383">
        <v>0.1132</v>
      </c>
      <c r="T383">
        <v>13121.38</v>
      </c>
      <c r="U383">
        <v>13121.38</v>
      </c>
      <c r="V383" s="97">
        <v>-1.8189900000000001E-12</v>
      </c>
      <c r="W383" t="s">
        <v>438</v>
      </c>
      <c r="X383">
        <v>157</v>
      </c>
      <c r="Y383">
        <v>206778345</v>
      </c>
    </row>
    <row r="384" spans="1:25" x14ac:dyDescent="0.2">
      <c r="A384">
        <v>6113</v>
      </c>
      <c r="B384" t="s">
        <v>379</v>
      </c>
      <c r="C384">
        <v>1003644</v>
      </c>
      <c r="D384">
        <v>2895000</v>
      </c>
      <c r="E384">
        <v>1389000</v>
      </c>
      <c r="F384">
        <v>0.65329999999999999</v>
      </c>
      <c r="G384">
        <v>0.34670000000000001</v>
      </c>
      <c r="H384">
        <v>1000</v>
      </c>
      <c r="I384">
        <v>1861849</v>
      </c>
      <c r="J384">
        <v>12124581</v>
      </c>
      <c r="K384">
        <v>0.46089999999999998</v>
      </c>
      <c r="L384">
        <v>0.53910000000000002</v>
      </c>
      <c r="M384">
        <v>8729</v>
      </c>
      <c r="N384">
        <v>892408</v>
      </c>
      <c r="O384">
        <v>3131173.3</v>
      </c>
      <c r="P384">
        <v>-0.1246</v>
      </c>
      <c r="Q384">
        <v>1.1246</v>
      </c>
      <c r="R384">
        <v>2254.2600000000002</v>
      </c>
      <c r="S384">
        <v>0.36680000000000001</v>
      </c>
      <c r="T384">
        <v>11983.26</v>
      </c>
      <c r="U384">
        <v>11983.26</v>
      </c>
      <c r="V384">
        <v>0</v>
      </c>
      <c r="W384" t="s">
        <v>438</v>
      </c>
      <c r="X384">
        <v>1389</v>
      </c>
      <c r="Y384">
        <v>1394061764</v>
      </c>
    </row>
    <row r="385" spans="1:25" x14ac:dyDescent="0.2">
      <c r="A385">
        <v>6083</v>
      </c>
      <c r="B385" t="s">
        <v>377</v>
      </c>
      <c r="C385">
        <v>1707759</v>
      </c>
      <c r="D385">
        <v>5790000</v>
      </c>
      <c r="E385">
        <v>1130000</v>
      </c>
      <c r="F385">
        <v>0.70509999999999995</v>
      </c>
      <c r="G385">
        <v>0.2949</v>
      </c>
      <c r="H385">
        <v>1000</v>
      </c>
      <c r="I385">
        <v>3723699</v>
      </c>
      <c r="J385">
        <v>9863770</v>
      </c>
      <c r="K385">
        <v>0.54139999999999999</v>
      </c>
      <c r="L385">
        <v>0.45860000000000001</v>
      </c>
      <c r="M385">
        <v>8729</v>
      </c>
      <c r="N385">
        <v>1784817</v>
      </c>
      <c r="O385">
        <v>2889857.18</v>
      </c>
      <c r="P385">
        <v>4.3200000000000002E-2</v>
      </c>
      <c r="Q385">
        <v>0.95679999999999998</v>
      </c>
      <c r="R385">
        <v>2557.4</v>
      </c>
      <c r="S385">
        <v>0.45100000000000001</v>
      </c>
      <c r="T385">
        <v>12286.4</v>
      </c>
      <c r="U385">
        <v>12286.4</v>
      </c>
      <c r="V385">
        <v>0</v>
      </c>
      <c r="W385" t="s">
        <v>439</v>
      </c>
      <c r="X385">
        <v>1130</v>
      </c>
      <c r="Y385">
        <v>1929767145</v>
      </c>
    </row>
    <row r="386" spans="1:25" x14ac:dyDescent="0.2">
      <c r="A386">
        <v>6118</v>
      </c>
      <c r="B386" t="s">
        <v>380</v>
      </c>
      <c r="C386">
        <v>466555</v>
      </c>
      <c r="D386">
        <v>1930000</v>
      </c>
      <c r="E386">
        <v>854000</v>
      </c>
      <c r="F386">
        <v>0.75829999999999997</v>
      </c>
      <c r="G386">
        <v>0.2417</v>
      </c>
      <c r="H386">
        <v>1000</v>
      </c>
      <c r="I386">
        <v>1241233</v>
      </c>
      <c r="J386">
        <v>7454566</v>
      </c>
      <c r="K386">
        <v>0.62409999999999999</v>
      </c>
      <c r="L386">
        <v>0.37590000000000001</v>
      </c>
      <c r="M386">
        <v>8729</v>
      </c>
      <c r="N386">
        <v>594939</v>
      </c>
      <c r="O386">
        <v>764390.21</v>
      </c>
      <c r="P386">
        <v>0.21579999999999999</v>
      </c>
      <c r="Q386">
        <v>0.78420000000000001</v>
      </c>
      <c r="R386">
        <v>895.07</v>
      </c>
      <c r="S386">
        <v>0.60229999999999995</v>
      </c>
      <c r="T386">
        <v>10624.07</v>
      </c>
      <c r="U386">
        <v>10624.07</v>
      </c>
      <c r="V386">
        <v>0</v>
      </c>
      <c r="W386" t="s">
        <v>437</v>
      </c>
      <c r="X386">
        <v>854</v>
      </c>
      <c r="Y386">
        <v>398437887</v>
      </c>
    </row>
    <row r="387" spans="1:25" x14ac:dyDescent="0.2">
      <c r="A387">
        <v>6125</v>
      </c>
      <c r="B387" t="s">
        <v>381</v>
      </c>
      <c r="C387">
        <v>489616</v>
      </c>
      <c r="D387">
        <v>1930000</v>
      </c>
      <c r="E387">
        <v>3948000</v>
      </c>
      <c r="F387">
        <v>0.74629999999999996</v>
      </c>
      <c r="G387">
        <v>0.25369999999999998</v>
      </c>
      <c r="H387">
        <v>1000</v>
      </c>
      <c r="I387">
        <v>1241233</v>
      </c>
      <c r="J387">
        <v>34462092</v>
      </c>
      <c r="K387">
        <v>0.60550000000000004</v>
      </c>
      <c r="L387">
        <v>0.39450000000000002</v>
      </c>
      <c r="M387">
        <v>8729</v>
      </c>
      <c r="N387">
        <v>594939</v>
      </c>
      <c r="O387">
        <v>206458.47</v>
      </c>
      <c r="P387">
        <v>0.17699999999999999</v>
      </c>
      <c r="Q387">
        <v>0.82299999999999995</v>
      </c>
      <c r="R387">
        <v>52.29</v>
      </c>
      <c r="S387">
        <v>0.61760000000000004</v>
      </c>
      <c r="T387">
        <v>9781.2900000000009</v>
      </c>
      <c r="U387">
        <v>9781.2900000000009</v>
      </c>
      <c r="V387">
        <v>0</v>
      </c>
      <c r="W387" t="s">
        <v>437</v>
      </c>
      <c r="X387">
        <v>3948</v>
      </c>
      <c r="Y387">
        <v>1933003654</v>
      </c>
    </row>
    <row r="388" spans="1:25" x14ac:dyDescent="0.2">
      <c r="A388">
        <v>6174</v>
      </c>
      <c r="B388" t="s">
        <v>382</v>
      </c>
      <c r="C388">
        <v>752002</v>
      </c>
      <c r="D388">
        <v>1930000</v>
      </c>
      <c r="E388">
        <v>12822000</v>
      </c>
      <c r="F388">
        <v>0.61040000000000005</v>
      </c>
      <c r="G388">
        <v>0.3896</v>
      </c>
      <c r="H388">
        <v>1000</v>
      </c>
      <c r="I388">
        <v>1241233</v>
      </c>
      <c r="J388">
        <v>111923238</v>
      </c>
      <c r="K388">
        <v>0.39410000000000001</v>
      </c>
      <c r="L388">
        <v>0.60589999999999999</v>
      </c>
      <c r="M388">
        <v>8729</v>
      </c>
      <c r="N388">
        <v>594939</v>
      </c>
      <c r="O388">
        <v>2632323.83</v>
      </c>
      <c r="P388">
        <v>-0.26400000000000001</v>
      </c>
      <c r="Q388">
        <v>1.264</v>
      </c>
      <c r="R388">
        <v>205.3</v>
      </c>
      <c r="S388">
        <v>0.40229999999999999</v>
      </c>
      <c r="T388">
        <v>9934.2999999999993</v>
      </c>
      <c r="U388">
        <v>9934.2999999999993</v>
      </c>
      <c r="V388">
        <v>0</v>
      </c>
      <c r="W388" t="s">
        <v>437</v>
      </c>
      <c r="X388">
        <v>12822</v>
      </c>
      <c r="Y388">
        <v>9642164706</v>
      </c>
    </row>
    <row r="389" spans="1:25" x14ac:dyDescent="0.2">
      <c r="A389">
        <v>6181</v>
      </c>
      <c r="B389" t="s">
        <v>383</v>
      </c>
      <c r="C389">
        <v>625420</v>
      </c>
      <c r="D389">
        <v>1930000</v>
      </c>
      <c r="E389">
        <v>4195000</v>
      </c>
      <c r="F389">
        <v>0.67589999999999995</v>
      </c>
      <c r="G389">
        <v>0.3241</v>
      </c>
      <c r="H389">
        <v>1000</v>
      </c>
      <c r="I389">
        <v>1241233</v>
      </c>
      <c r="J389">
        <v>36618155</v>
      </c>
      <c r="K389">
        <v>0.49609999999999999</v>
      </c>
      <c r="L389">
        <v>0.50390000000000001</v>
      </c>
      <c r="M389">
        <v>8729</v>
      </c>
      <c r="N389">
        <v>594939</v>
      </c>
      <c r="O389">
        <v>8839739.8800000008</v>
      </c>
      <c r="P389">
        <v>-5.1200000000000002E-2</v>
      </c>
      <c r="Q389">
        <v>1.0511999999999999</v>
      </c>
      <c r="R389">
        <v>2107.21</v>
      </c>
      <c r="S389">
        <v>0.41389999999999999</v>
      </c>
      <c r="T389">
        <v>11836.21</v>
      </c>
      <c r="U389">
        <v>11836.21</v>
      </c>
      <c r="V389">
        <v>0</v>
      </c>
      <c r="W389" t="s">
        <v>437</v>
      </c>
      <c r="X389">
        <v>4195</v>
      </c>
      <c r="Y389">
        <v>2623635323</v>
      </c>
    </row>
    <row r="390" spans="1:25" x14ac:dyDescent="0.2">
      <c r="A390">
        <v>6195</v>
      </c>
      <c r="B390" t="s">
        <v>384</v>
      </c>
      <c r="C390">
        <v>704292</v>
      </c>
      <c r="D390">
        <v>1930000</v>
      </c>
      <c r="E390">
        <v>2144000</v>
      </c>
      <c r="F390">
        <v>0.6351</v>
      </c>
      <c r="G390">
        <v>0.3649</v>
      </c>
      <c r="H390">
        <v>1000</v>
      </c>
      <c r="I390">
        <v>1241233</v>
      </c>
      <c r="J390">
        <v>18714976</v>
      </c>
      <c r="K390">
        <v>0.43259999999999998</v>
      </c>
      <c r="L390">
        <v>0.56740000000000002</v>
      </c>
      <c r="M390">
        <v>8729</v>
      </c>
      <c r="N390">
        <v>594939</v>
      </c>
      <c r="O390">
        <v>5133968.17</v>
      </c>
      <c r="P390">
        <v>-0.18379999999999999</v>
      </c>
      <c r="Q390">
        <v>1.1838</v>
      </c>
      <c r="R390">
        <v>2394.5700000000002</v>
      </c>
      <c r="S390">
        <v>0.32750000000000001</v>
      </c>
      <c r="T390">
        <v>12123.57</v>
      </c>
      <c r="U390">
        <v>12123.57</v>
      </c>
      <c r="V390">
        <v>0</v>
      </c>
      <c r="W390" t="s">
        <v>437</v>
      </c>
      <c r="X390">
        <v>2144</v>
      </c>
      <c r="Y390">
        <v>1510001488</v>
      </c>
    </row>
    <row r="391" spans="1:25" x14ac:dyDescent="0.2">
      <c r="A391">
        <v>6216</v>
      </c>
      <c r="B391" t="s">
        <v>385</v>
      </c>
      <c r="C391">
        <v>473760</v>
      </c>
      <c r="D391">
        <v>1930000</v>
      </c>
      <c r="E391">
        <v>2098000</v>
      </c>
      <c r="F391">
        <v>0.75449999999999995</v>
      </c>
      <c r="G391">
        <v>0.2455</v>
      </c>
      <c r="H391">
        <v>1000</v>
      </c>
      <c r="I391">
        <v>1241233</v>
      </c>
      <c r="J391">
        <v>18313442</v>
      </c>
      <c r="K391">
        <v>0.61829999999999996</v>
      </c>
      <c r="L391">
        <v>0.38169999999999998</v>
      </c>
      <c r="M391">
        <v>8729</v>
      </c>
      <c r="N391">
        <v>594939</v>
      </c>
      <c r="O391">
        <v>261154.17</v>
      </c>
      <c r="P391">
        <v>0.20369999999999999</v>
      </c>
      <c r="Q391">
        <v>0.79630000000000001</v>
      </c>
      <c r="R391">
        <v>124.48</v>
      </c>
      <c r="S391">
        <v>0.62690000000000001</v>
      </c>
      <c r="T391">
        <v>9853.48</v>
      </c>
      <c r="U391">
        <v>9853.48</v>
      </c>
      <c r="V391">
        <v>0</v>
      </c>
      <c r="W391" t="s">
        <v>437</v>
      </c>
      <c r="X391">
        <v>2098</v>
      </c>
      <c r="Y391">
        <v>993948103</v>
      </c>
    </row>
    <row r="392" spans="1:25" x14ac:dyDescent="0.2">
      <c r="A392">
        <v>6223</v>
      </c>
      <c r="B392" t="s">
        <v>386</v>
      </c>
      <c r="C392">
        <v>464168</v>
      </c>
      <c r="D392">
        <v>1930000</v>
      </c>
      <c r="E392">
        <v>8657000</v>
      </c>
      <c r="F392">
        <v>0.75949999999999995</v>
      </c>
      <c r="G392">
        <v>0.24049999999999999</v>
      </c>
      <c r="H392">
        <v>1000</v>
      </c>
      <c r="I392">
        <v>1241233</v>
      </c>
      <c r="J392">
        <v>75566953</v>
      </c>
      <c r="K392">
        <v>0.626</v>
      </c>
      <c r="L392">
        <v>0.374</v>
      </c>
      <c r="M392">
        <v>8729</v>
      </c>
      <c r="N392">
        <v>594939</v>
      </c>
      <c r="O392">
        <v>14651671.640000001</v>
      </c>
      <c r="P392">
        <v>0.2198</v>
      </c>
      <c r="Q392">
        <v>0.7802</v>
      </c>
      <c r="R392">
        <v>1692.47</v>
      </c>
      <c r="S392">
        <v>0.57750000000000001</v>
      </c>
      <c r="T392">
        <v>11421.47</v>
      </c>
      <c r="U392">
        <v>11421.47</v>
      </c>
      <c r="V392">
        <v>0</v>
      </c>
      <c r="W392" t="s">
        <v>437</v>
      </c>
      <c r="X392">
        <v>8657</v>
      </c>
      <c r="Y392">
        <v>4018298163</v>
      </c>
    </row>
    <row r="393" spans="1:25" x14ac:dyDescent="0.2">
      <c r="A393">
        <v>6230</v>
      </c>
      <c r="B393" t="s">
        <v>387</v>
      </c>
      <c r="C393">
        <v>1352047</v>
      </c>
      <c r="D393">
        <v>1930000</v>
      </c>
      <c r="E393">
        <v>471000</v>
      </c>
      <c r="F393">
        <v>0.29949999999999999</v>
      </c>
      <c r="G393">
        <v>0.70050000000000001</v>
      </c>
      <c r="H393">
        <v>1000</v>
      </c>
      <c r="I393">
        <v>1241233</v>
      </c>
      <c r="J393">
        <v>4111359</v>
      </c>
      <c r="K393">
        <v>-8.9300000000000004E-2</v>
      </c>
      <c r="L393">
        <v>1.0892999999999999</v>
      </c>
      <c r="M393">
        <v>8729</v>
      </c>
      <c r="N393">
        <v>594939</v>
      </c>
      <c r="O393">
        <v>281889.89</v>
      </c>
      <c r="P393">
        <v>-1.2726</v>
      </c>
      <c r="Q393">
        <v>2.2726000000000002</v>
      </c>
      <c r="R393">
        <v>598.49</v>
      </c>
      <c r="S393">
        <v>2.9000000000000001E-2</v>
      </c>
      <c r="T393">
        <v>10327.49</v>
      </c>
      <c r="U393">
        <v>10327.49</v>
      </c>
      <c r="V393">
        <v>0</v>
      </c>
      <c r="W393" t="s">
        <v>437</v>
      </c>
      <c r="X393">
        <v>471</v>
      </c>
      <c r="Y393">
        <v>636814366</v>
      </c>
    </row>
    <row r="394" spans="1:25" x14ac:dyDescent="0.2">
      <c r="A394">
        <v>6237</v>
      </c>
      <c r="B394" t="s">
        <v>388</v>
      </c>
      <c r="C394">
        <v>708114</v>
      </c>
      <c r="D394">
        <v>1930000</v>
      </c>
      <c r="E394">
        <v>1405000</v>
      </c>
      <c r="F394">
        <v>0.6331</v>
      </c>
      <c r="G394">
        <v>0.3669</v>
      </c>
      <c r="H394">
        <v>1000</v>
      </c>
      <c r="I394">
        <v>1241233</v>
      </c>
      <c r="J394">
        <v>11902688.6</v>
      </c>
      <c r="K394">
        <v>0.42949999999999999</v>
      </c>
      <c r="L394">
        <v>0.57050000000000001</v>
      </c>
      <c r="M394">
        <v>8471.66</v>
      </c>
      <c r="N394">
        <v>594939</v>
      </c>
      <c r="O394">
        <v>0</v>
      </c>
      <c r="P394">
        <v>-0.19020000000000001</v>
      </c>
      <c r="Q394">
        <v>1.1901999999999999</v>
      </c>
      <c r="R394">
        <v>0</v>
      </c>
      <c r="S394">
        <v>0.45100000000000001</v>
      </c>
      <c r="T394">
        <v>9471.66</v>
      </c>
      <c r="U394">
        <v>9471.66</v>
      </c>
      <c r="V394">
        <v>0</v>
      </c>
      <c r="W394" t="s">
        <v>437</v>
      </c>
      <c r="X394">
        <v>1405</v>
      </c>
      <c r="Y394">
        <v>994899599</v>
      </c>
    </row>
    <row r="395" spans="1:25" x14ac:dyDescent="0.2">
      <c r="A395">
        <v>6244</v>
      </c>
      <c r="B395" t="s">
        <v>389</v>
      </c>
      <c r="C395">
        <v>958437</v>
      </c>
      <c r="D395">
        <v>1930000</v>
      </c>
      <c r="E395">
        <v>6253000</v>
      </c>
      <c r="F395">
        <v>0.50339999999999996</v>
      </c>
      <c r="G395">
        <v>0.49659999999999999</v>
      </c>
      <c r="H395">
        <v>1000</v>
      </c>
      <c r="I395">
        <v>1241233</v>
      </c>
      <c r="J395">
        <v>53870574.439999998</v>
      </c>
      <c r="K395">
        <v>0.2278</v>
      </c>
      <c r="L395">
        <v>0.7722</v>
      </c>
      <c r="M395">
        <v>8615.16</v>
      </c>
      <c r="N395">
        <v>594939</v>
      </c>
      <c r="O395">
        <v>0</v>
      </c>
      <c r="P395">
        <v>-0.61099999999999999</v>
      </c>
      <c r="Q395">
        <v>1.611</v>
      </c>
      <c r="R395">
        <v>0</v>
      </c>
      <c r="S395">
        <v>0.25650000000000001</v>
      </c>
      <c r="T395">
        <v>9615.16</v>
      </c>
      <c r="U395">
        <v>9615.16</v>
      </c>
      <c r="V395">
        <v>0</v>
      </c>
      <c r="W395" t="s">
        <v>437</v>
      </c>
      <c r="X395">
        <v>6253</v>
      </c>
      <c r="Y395">
        <v>5993108300</v>
      </c>
    </row>
    <row r="396" spans="1:25" x14ac:dyDescent="0.2">
      <c r="A396">
        <v>6251</v>
      </c>
      <c r="B396" t="s">
        <v>390</v>
      </c>
      <c r="C396">
        <v>288991</v>
      </c>
      <c r="D396">
        <v>1930000</v>
      </c>
      <c r="E396">
        <v>292000</v>
      </c>
      <c r="F396">
        <v>0.85029999999999994</v>
      </c>
      <c r="G396">
        <v>0.1497</v>
      </c>
      <c r="H396">
        <v>1000</v>
      </c>
      <c r="I396">
        <v>1241233</v>
      </c>
      <c r="J396">
        <v>2548868</v>
      </c>
      <c r="K396">
        <v>0.76719999999999999</v>
      </c>
      <c r="L396">
        <v>0.23280000000000001</v>
      </c>
      <c r="M396">
        <v>8729</v>
      </c>
      <c r="N396">
        <v>594939</v>
      </c>
      <c r="O396">
        <v>354355.28</v>
      </c>
      <c r="P396">
        <v>0.51429999999999998</v>
      </c>
      <c r="Q396">
        <v>0.48570000000000002</v>
      </c>
      <c r="R396">
        <v>1213.55</v>
      </c>
      <c r="S396">
        <v>0.74670000000000003</v>
      </c>
      <c r="T396">
        <v>10942.55</v>
      </c>
      <c r="U396">
        <v>10942.55</v>
      </c>
      <c r="V396">
        <v>0</v>
      </c>
      <c r="W396" t="s">
        <v>437</v>
      </c>
      <c r="X396">
        <v>292</v>
      </c>
      <c r="Y396">
        <v>84385242</v>
      </c>
    </row>
    <row r="397" spans="1:25" x14ac:dyDescent="0.2">
      <c r="A397">
        <v>6293</v>
      </c>
      <c r="B397" t="s">
        <v>391</v>
      </c>
      <c r="C397">
        <v>2015287</v>
      </c>
      <c r="D397">
        <v>1930000</v>
      </c>
      <c r="E397">
        <v>660000</v>
      </c>
      <c r="F397">
        <v>-4.4200000000000003E-2</v>
      </c>
      <c r="G397">
        <v>1.0442</v>
      </c>
      <c r="H397">
        <v>1000</v>
      </c>
      <c r="I397">
        <v>1241233</v>
      </c>
      <c r="J397">
        <v>5761140</v>
      </c>
      <c r="K397">
        <v>-0.62360000000000004</v>
      </c>
      <c r="L397">
        <v>1.6235999999999999</v>
      </c>
      <c r="M397">
        <v>8729</v>
      </c>
      <c r="N397">
        <v>594939</v>
      </c>
      <c r="O397">
        <v>1146942.45</v>
      </c>
      <c r="P397">
        <v>-2.3874</v>
      </c>
      <c r="Q397">
        <v>3.3874</v>
      </c>
      <c r="R397">
        <v>1737.79</v>
      </c>
      <c r="S397">
        <v>0</v>
      </c>
      <c r="T397">
        <v>11466.79</v>
      </c>
      <c r="U397">
        <v>11466.79</v>
      </c>
      <c r="V397">
        <v>0</v>
      </c>
      <c r="W397" t="s">
        <v>437</v>
      </c>
      <c r="X397">
        <v>660</v>
      </c>
      <c r="Y397">
        <v>1330089591</v>
      </c>
    </row>
    <row r="398" spans="1:25" x14ac:dyDescent="0.2">
      <c r="A398">
        <v>6300</v>
      </c>
      <c r="B398" t="s">
        <v>392</v>
      </c>
      <c r="C398">
        <v>501947</v>
      </c>
      <c r="D398">
        <v>1930000</v>
      </c>
      <c r="E398">
        <v>8537000</v>
      </c>
      <c r="F398">
        <v>0.7399</v>
      </c>
      <c r="G398">
        <v>0.2601</v>
      </c>
      <c r="H398">
        <v>1000</v>
      </c>
      <c r="I398">
        <v>1241233</v>
      </c>
      <c r="J398">
        <v>74519473</v>
      </c>
      <c r="K398">
        <v>0.59560000000000002</v>
      </c>
      <c r="L398">
        <v>0.40439999999999998</v>
      </c>
      <c r="M398">
        <v>8729</v>
      </c>
      <c r="N398">
        <v>594939</v>
      </c>
      <c r="O398">
        <v>2830658.13</v>
      </c>
      <c r="P398">
        <v>0.15629999999999999</v>
      </c>
      <c r="Q398">
        <v>0.84370000000000001</v>
      </c>
      <c r="R398">
        <v>331.58</v>
      </c>
      <c r="S398">
        <v>0.59550000000000003</v>
      </c>
      <c r="T398">
        <v>10060.58</v>
      </c>
      <c r="U398">
        <v>10060.58</v>
      </c>
      <c r="V398">
        <v>0</v>
      </c>
      <c r="W398" t="s">
        <v>437</v>
      </c>
      <c r="X398">
        <v>8537</v>
      </c>
      <c r="Y398">
        <v>4285118232</v>
      </c>
    </row>
    <row r="399" spans="1:25" x14ac:dyDescent="0.2">
      <c r="A399">
        <v>6307</v>
      </c>
      <c r="B399" t="s">
        <v>393</v>
      </c>
      <c r="C399">
        <v>683846</v>
      </c>
      <c r="D399">
        <v>1930000</v>
      </c>
      <c r="E399">
        <v>6923000</v>
      </c>
      <c r="F399">
        <v>0.64570000000000005</v>
      </c>
      <c r="G399">
        <v>0.3543</v>
      </c>
      <c r="H399">
        <v>1000</v>
      </c>
      <c r="I399">
        <v>1241233</v>
      </c>
      <c r="J399">
        <v>60430867</v>
      </c>
      <c r="K399">
        <v>0.4491</v>
      </c>
      <c r="L399">
        <v>0.55089999999999995</v>
      </c>
      <c r="M399">
        <v>8729</v>
      </c>
      <c r="N399">
        <v>594939</v>
      </c>
      <c r="O399">
        <v>1076622.93</v>
      </c>
      <c r="P399">
        <v>-0.14940000000000001</v>
      </c>
      <c r="Q399">
        <v>1.1494</v>
      </c>
      <c r="R399">
        <v>155.51</v>
      </c>
      <c r="S399">
        <v>0.45950000000000002</v>
      </c>
      <c r="T399">
        <v>9884.51</v>
      </c>
      <c r="U399">
        <v>9884.51</v>
      </c>
      <c r="V399">
        <v>0</v>
      </c>
      <c r="W399" t="s">
        <v>437</v>
      </c>
      <c r="X399">
        <v>6923</v>
      </c>
      <c r="Y399">
        <v>4734265917</v>
      </c>
    </row>
    <row r="400" spans="1:25" x14ac:dyDescent="0.2">
      <c r="A400">
        <v>6328</v>
      </c>
      <c r="B400" t="s">
        <v>395</v>
      </c>
      <c r="C400">
        <v>540032</v>
      </c>
      <c r="D400">
        <v>1930000</v>
      </c>
      <c r="E400">
        <v>3728000</v>
      </c>
      <c r="F400">
        <v>0.72019999999999995</v>
      </c>
      <c r="G400">
        <v>0.27979999999999999</v>
      </c>
      <c r="H400">
        <v>1000</v>
      </c>
      <c r="I400">
        <v>1241233</v>
      </c>
      <c r="J400">
        <v>32541712</v>
      </c>
      <c r="K400">
        <v>0.56489999999999996</v>
      </c>
      <c r="L400">
        <v>0.43509999999999999</v>
      </c>
      <c r="M400">
        <v>8729</v>
      </c>
      <c r="N400">
        <v>594939</v>
      </c>
      <c r="O400">
        <v>2296578.9300000002</v>
      </c>
      <c r="P400">
        <v>9.2299999999999993E-2</v>
      </c>
      <c r="Q400">
        <v>0.90769999999999995</v>
      </c>
      <c r="R400">
        <v>616.04</v>
      </c>
      <c r="S400">
        <v>0.55179999999999996</v>
      </c>
      <c r="T400">
        <v>10345.040000000001</v>
      </c>
      <c r="U400">
        <v>10345.040000000001</v>
      </c>
      <c r="V400">
        <v>0</v>
      </c>
      <c r="W400" t="s">
        <v>437</v>
      </c>
      <c r="X400">
        <v>3728</v>
      </c>
      <c r="Y400">
        <v>2013237471</v>
      </c>
    </row>
    <row r="401" spans="1:25" x14ac:dyDescent="0.2">
      <c r="A401">
        <v>6370</v>
      </c>
      <c r="B401" t="s">
        <v>398</v>
      </c>
      <c r="C401">
        <v>508036</v>
      </c>
      <c r="D401">
        <v>1930000</v>
      </c>
      <c r="E401">
        <v>1766000</v>
      </c>
      <c r="F401">
        <v>0.73680000000000001</v>
      </c>
      <c r="G401">
        <v>0.26319999999999999</v>
      </c>
      <c r="H401">
        <v>1000</v>
      </c>
      <c r="I401">
        <v>1241233</v>
      </c>
      <c r="J401">
        <v>15415414</v>
      </c>
      <c r="K401">
        <v>0.5907</v>
      </c>
      <c r="L401">
        <v>0.4093</v>
      </c>
      <c r="M401">
        <v>8729</v>
      </c>
      <c r="N401">
        <v>594939</v>
      </c>
      <c r="O401">
        <v>1639810.34</v>
      </c>
      <c r="P401">
        <v>0.14610000000000001</v>
      </c>
      <c r="Q401">
        <v>0.85389999999999999</v>
      </c>
      <c r="R401">
        <v>928.54</v>
      </c>
      <c r="S401">
        <v>0.56569999999999998</v>
      </c>
      <c r="T401">
        <v>10657.54</v>
      </c>
      <c r="U401">
        <v>10657.54</v>
      </c>
      <c r="V401">
        <v>0</v>
      </c>
      <c r="W401" t="s">
        <v>437</v>
      </c>
      <c r="X401">
        <v>1766</v>
      </c>
      <c r="Y401">
        <v>897191948</v>
      </c>
    </row>
    <row r="402" spans="1:25" x14ac:dyDescent="0.2">
      <c r="A402">
        <v>6321</v>
      </c>
      <c r="B402" t="s">
        <v>394</v>
      </c>
      <c r="C402">
        <v>422920</v>
      </c>
      <c r="D402">
        <v>1930000</v>
      </c>
      <c r="E402">
        <v>1192000</v>
      </c>
      <c r="F402">
        <v>0.78090000000000004</v>
      </c>
      <c r="G402">
        <v>0.21909999999999999</v>
      </c>
      <c r="H402">
        <v>1000</v>
      </c>
      <c r="I402">
        <v>1241233</v>
      </c>
      <c r="J402">
        <v>10404968</v>
      </c>
      <c r="K402">
        <v>0.6593</v>
      </c>
      <c r="L402">
        <v>0.3407</v>
      </c>
      <c r="M402">
        <v>8729</v>
      </c>
      <c r="N402">
        <v>594939</v>
      </c>
      <c r="O402">
        <v>1569459.49</v>
      </c>
      <c r="P402">
        <v>0.28910000000000002</v>
      </c>
      <c r="Q402">
        <v>0.71089999999999998</v>
      </c>
      <c r="R402">
        <v>1316.66</v>
      </c>
      <c r="S402">
        <v>0.62619999999999998</v>
      </c>
      <c r="T402">
        <v>11045.66</v>
      </c>
      <c r="U402">
        <v>11045.66</v>
      </c>
      <c r="V402">
        <v>0</v>
      </c>
      <c r="W402" t="s">
        <v>437</v>
      </c>
      <c r="X402">
        <v>1192</v>
      </c>
      <c r="Y402">
        <v>504120570</v>
      </c>
    </row>
    <row r="403" spans="1:25" x14ac:dyDescent="0.2">
      <c r="A403">
        <v>6335</v>
      </c>
      <c r="B403" t="s">
        <v>396</v>
      </c>
      <c r="C403">
        <v>860539</v>
      </c>
      <c r="D403">
        <v>1930000</v>
      </c>
      <c r="E403">
        <v>1180000</v>
      </c>
      <c r="F403">
        <v>0.55410000000000004</v>
      </c>
      <c r="G403">
        <v>0.44590000000000002</v>
      </c>
      <c r="H403">
        <v>1000</v>
      </c>
      <c r="I403">
        <v>1241233</v>
      </c>
      <c r="J403">
        <v>10006600.199999999</v>
      </c>
      <c r="K403">
        <v>0.30669999999999997</v>
      </c>
      <c r="L403">
        <v>0.69330000000000003</v>
      </c>
      <c r="M403">
        <v>8480.17</v>
      </c>
      <c r="N403">
        <v>594939</v>
      </c>
      <c r="O403">
        <v>0</v>
      </c>
      <c r="P403">
        <v>-0.44640000000000002</v>
      </c>
      <c r="Q403">
        <v>1.4463999999999999</v>
      </c>
      <c r="R403">
        <v>0</v>
      </c>
      <c r="S403">
        <v>0.33279999999999998</v>
      </c>
      <c r="T403">
        <v>9480.17</v>
      </c>
      <c r="U403">
        <v>9480.17</v>
      </c>
      <c r="V403">
        <v>0</v>
      </c>
      <c r="W403" t="s">
        <v>437</v>
      </c>
      <c r="X403">
        <v>1180</v>
      </c>
      <c r="Y403">
        <v>1015436196</v>
      </c>
    </row>
    <row r="404" spans="1:25" x14ac:dyDescent="0.2">
      <c r="A404">
        <v>6354</v>
      </c>
      <c r="B404" t="s">
        <v>397</v>
      </c>
      <c r="C404">
        <v>549684</v>
      </c>
      <c r="D404">
        <v>1930000</v>
      </c>
      <c r="E404">
        <v>284000</v>
      </c>
      <c r="F404">
        <v>0.71519999999999995</v>
      </c>
      <c r="G404">
        <v>0.2848</v>
      </c>
      <c r="H404">
        <v>1000</v>
      </c>
      <c r="I404">
        <v>1241233</v>
      </c>
      <c r="J404">
        <v>2479036</v>
      </c>
      <c r="K404">
        <v>0.55710000000000004</v>
      </c>
      <c r="L404">
        <v>0.44290000000000002</v>
      </c>
      <c r="M404">
        <v>8729</v>
      </c>
      <c r="N404">
        <v>594939</v>
      </c>
      <c r="O404">
        <v>902231.6</v>
      </c>
      <c r="P404">
        <v>7.6100000000000001E-2</v>
      </c>
      <c r="Q404">
        <v>0.92390000000000005</v>
      </c>
      <c r="R404">
        <v>3176.87</v>
      </c>
      <c r="S404">
        <v>0.45100000000000001</v>
      </c>
      <c r="T404">
        <v>12905.87</v>
      </c>
      <c r="U404">
        <v>12905.87</v>
      </c>
      <c r="V404" s="97">
        <v>1.8189889999999999E-12</v>
      </c>
      <c r="W404" t="s">
        <v>437</v>
      </c>
      <c r="X404">
        <v>284</v>
      </c>
      <c r="Y404">
        <v>156110163</v>
      </c>
    </row>
    <row r="405" spans="1:25" x14ac:dyDescent="0.2">
      <c r="A405">
        <v>6384</v>
      </c>
      <c r="B405" t="s">
        <v>399</v>
      </c>
      <c r="C405">
        <v>782515</v>
      </c>
      <c r="D405">
        <v>1930000</v>
      </c>
      <c r="E405">
        <v>834000</v>
      </c>
      <c r="F405">
        <v>0.59460000000000002</v>
      </c>
      <c r="G405">
        <v>0.40539999999999998</v>
      </c>
      <c r="H405">
        <v>1000</v>
      </c>
      <c r="I405">
        <v>1241233</v>
      </c>
      <c r="J405">
        <v>7279986</v>
      </c>
      <c r="K405">
        <v>0.36959999999999998</v>
      </c>
      <c r="L405">
        <v>0.63039999999999996</v>
      </c>
      <c r="M405">
        <v>8729</v>
      </c>
      <c r="N405">
        <v>594939</v>
      </c>
      <c r="O405">
        <v>1350062.58</v>
      </c>
      <c r="P405">
        <v>-0.31530000000000002</v>
      </c>
      <c r="Q405">
        <v>1.3152999999999999</v>
      </c>
      <c r="R405">
        <v>1618.78</v>
      </c>
      <c r="S405">
        <v>0.29170000000000001</v>
      </c>
      <c r="T405">
        <v>11347.78</v>
      </c>
      <c r="U405">
        <v>11347.78</v>
      </c>
      <c r="V405">
        <v>0</v>
      </c>
      <c r="W405" t="s">
        <v>437</v>
      </c>
      <c r="X405">
        <v>834</v>
      </c>
      <c r="Y405">
        <v>652617446</v>
      </c>
    </row>
    <row r="406" spans="1:25" x14ac:dyDescent="0.2">
      <c r="A406">
        <v>6412</v>
      </c>
      <c r="B406" t="s">
        <v>400</v>
      </c>
      <c r="C406">
        <v>940515</v>
      </c>
      <c r="D406">
        <v>2895000</v>
      </c>
      <c r="E406">
        <v>430000</v>
      </c>
      <c r="F406">
        <v>0.67510000000000003</v>
      </c>
      <c r="G406">
        <v>0.32490000000000002</v>
      </c>
      <c r="H406">
        <v>1000</v>
      </c>
      <c r="I406">
        <v>1861849</v>
      </c>
      <c r="J406">
        <v>3753470</v>
      </c>
      <c r="K406">
        <v>0.49480000000000002</v>
      </c>
      <c r="L406">
        <v>0.50519999999999998</v>
      </c>
      <c r="M406">
        <v>8729</v>
      </c>
      <c r="N406">
        <v>892408</v>
      </c>
      <c r="O406">
        <v>1495092.05</v>
      </c>
      <c r="P406">
        <v>-5.3900000000000003E-2</v>
      </c>
      <c r="Q406">
        <v>1.0539000000000001</v>
      </c>
      <c r="R406">
        <v>3476.96</v>
      </c>
      <c r="S406">
        <v>0.36399999999999999</v>
      </c>
      <c r="T406">
        <v>13205.96</v>
      </c>
      <c r="U406">
        <v>13205.96</v>
      </c>
      <c r="V406">
        <v>0</v>
      </c>
      <c r="W406" t="s">
        <v>438</v>
      </c>
      <c r="X406">
        <v>430</v>
      </c>
      <c r="Y406">
        <v>404421309</v>
      </c>
    </row>
    <row r="407" spans="1:25" x14ac:dyDescent="0.2">
      <c r="A407">
        <v>6440</v>
      </c>
      <c r="B407" t="s">
        <v>403</v>
      </c>
      <c r="C407">
        <v>1045777</v>
      </c>
      <c r="D407">
        <v>1930000</v>
      </c>
      <c r="E407">
        <v>162000</v>
      </c>
      <c r="F407">
        <v>0.45810000000000001</v>
      </c>
      <c r="G407">
        <v>0.54190000000000005</v>
      </c>
      <c r="H407">
        <v>1000</v>
      </c>
      <c r="I407">
        <v>1241233</v>
      </c>
      <c r="J407">
        <v>1414098</v>
      </c>
      <c r="K407">
        <v>0.1575</v>
      </c>
      <c r="L407">
        <v>0.84250000000000003</v>
      </c>
      <c r="M407">
        <v>8729</v>
      </c>
      <c r="N407">
        <v>594939</v>
      </c>
      <c r="O407">
        <v>596900.76</v>
      </c>
      <c r="P407">
        <v>-0.75780000000000003</v>
      </c>
      <c r="Q407">
        <v>1.7578</v>
      </c>
      <c r="R407">
        <v>3684.57</v>
      </c>
      <c r="S407">
        <v>3.4200000000000001E-2</v>
      </c>
      <c r="T407">
        <v>13413.57</v>
      </c>
      <c r="U407">
        <v>13413.57</v>
      </c>
      <c r="V407">
        <v>0</v>
      </c>
      <c r="W407" t="s">
        <v>437</v>
      </c>
      <c r="X407">
        <v>162</v>
      </c>
      <c r="Y407">
        <v>169415841</v>
      </c>
    </row>
    <row r="408" spans="1:25" x14ac:dyDescent="0.2">
      <c r="A408">
        <v>6419</v>
      </c>
      <c r="B408" t="s">
        <v>401</v>
      </c>
      <c r="C408">
        <v>778226</v>
      </c>
      <c r="D408">
        <v>1930000</v>
      </c>
      <c r="E408">
        <v>2830000</v>
      </c>
      <c r="F408">
        <v>0.5968</v>
      </c>
      <c r="G408">
        <v>0.4032</v>
      </c>
      <c r="H408">
        <v>1000</v>
      </c>
      <c r="I408">
        <v>1241233</v>
      </c>
      <c r="J408">
        <v>24703070</v>
      </c>
      <c r="K408">
        <v>0.373</v>
      </c>
      <c r="L408">
        <v>0.627</v>
      </c>
      <c r="M408">
        <v>8729</v>
      </c>
      <c r="N408">
        <v>594939</v>
      </c>
      <c r="O408">
        <v>3085875.14</v>
      </c>
      <c r="P408">
        <v>-0.30809999999999998</v>
      </c>
      <c r="Q408">
        <v>1.3081</v>
      </c>
      <c r="R408">
        <v>1090.42</v>
      </c>
      <c r="S408">
        <v>0.3251</v>
      </c>
      <c r="T408">
        <v>10819.42</v>
      </c>
      <c r="U408">
        <v>10819.42</v>
      </c>
      <c r="V408">
        <v>0</v>
      </c>
      <c r="W408" t="s">
        <v>437</v>
      </c>
      <c r="X408">
        <v>2830</v>
      </c>
      <c r="Y408">
        <v>2202380042</v>
      </c>
    </row>
    <row r="409" spans="1:25" x14ac:dyDescent="0.2">
      <c r="A409">
        <v>6426</v>
      </c>
      <c r="B409" t="s">
        <v>402</v>
      </c>
      <c r="C409">
        <v>386750</v>
      </c>
      <c r="D409">
        <v>1930000</v>
      </c>
      <c r="E409">
        <v>783000</v>
      </c>
      <c r="F409">
        <v>0.79959999999999998</v>
      </c>
      <c r="G409">
        <v>0.20039999999999999</v>
      </c>
      <c r="H409">
        <v>1000</v>
      </c>
      <c r="I409">
        <v>1241233</v>
      </c>
      <c r="J409">
        <v>6834807</v>
      </c>
      <c r="K409">
        <v>0.68840000000000001</v>
      </c>
      <c r="L409">
        <v>0.31159999999999999</v>
      </c>
      <c r="M409">
        <v>8729</v>
      </c>
      <c r="N409">
        <v>594939</v>
      </c>
      <c r="O409">
        <v>587207.41</v>
      </c>
      <c r="P409">
        <v>0.34989999999999999</v>
      </c>
      <c r="Q409">
        <v>0.65010000000000001</v>
      </c>
      <c r="R409">
        <v>749.95</v>
      </c>
      <c r="S409">
        <v>0.67479999999999996</v>
      </c>
      <c r="T409">
        <v>10478.950000000001</v>
      </c>
      <c r="U409">
        <v>10478.950000000001</v>
      </c>
      <c r="V409">
        <v>0</v>
      </c>
      <c r="W409" t="s">
        <v>437</v>
      </c>
      <c r="X409">
        <v>783</v>
      </c>
      <c r="Y409">
        <v>302825631</v>
      </c>
    </row>
    <row r="410" spans="1:25" x14ac:dyDescent="0.2">
      <c r="A410">
        <v>6461</v>
      </c>
      <c r="B410" t="s">
        <v>404</v>
      </c>
      <c r="C410">
        <v>691064</v>
      </c>
      <c r="D410">
        <v>1930000</v>
      </c>
      <c r="E410">
        <v>1977000</v>
      </c>
      <c r="F410">
        <v>0.64190000000000003</v>
      </c>
      <c r="G410">
        <v>0.35809999999999997</v>
      </c>
      <c r="H410">
        <v>1000</v>
      </c>
      <c r="I410">
        <v>1241233</v>
      </c>
      <c r="J410">
        <v>17257233</v>
      </c>
      <c r="K410">
        <v>0.44319999999999998</v>
      </c>
      <c r="L410">
        <v>0.55679999999999996</v>
      </c>
      <c r="M410">
        <v>8729</v>
      </c>
      <c r="N410">
        <v>594939</v>
      </c>
      <c r="O410">
        <v>4374983.17</v>
      </c>
      <c r="P410">
        <v>-0.16159999999999999</v>
      </c>
      <c r="Q410">
        <v>1.1616</v>
      </c>
      <c r="R410">
        <v>2212.94</v>
      </c>
      <c r="S410">
        <v>0.3478</v>
      </c>
      <c r="T410">
        <v>11941.94</v>
      </c>
      <c r="U410">
        <v>11941.94</v>
      </c>
      <c r="V410">
        <v>0</v>
      </c>
      <c r="W410" t="s">
        <v>437</v>
      </c>
      <c r="X410">
        <v>1977</v>
      </c>
      <c r="Y410">
        <v>1366232629</v>
      </c>
    </row>
    <row r="411" spans="1:25" x14ac:dyDescent="0.2">
      <c r="A411">
        <v>6470</v>
      </c>
      <c r="B411" t="s">
        <v>405</v>
      </c>
      <c r="C411">
        <v>762194</v>
      </c>
      <c r="D411">
        <v>1930000</v>
      </c>
      <c r="E411">
        <v>2148000</v>
      </c>
      <c r="F411">
        <v>0.60509999999999997</v>
      </c>
      <c r="G411">
        <v>0.39489999999999997</v>
      </c>
      <c r="H411">
        <v>1000</v>
      </c>
      <c r="I411">
        <v>1241233</v>
      </c>
      <c r="J411">
        <v>18749892</v>
      </c>
      <c r="K411">
        <v>0.38590000000000002</v>
      </c>
      <c r="L411">
        <v>0.61409999999999998</v>
      </c>
      <c r="M411">
        <v>8729</v>
      </c>
      <c r="N411">
        <v>594939</v>
      </c>
      <c r="O411">
        <v>1278569.8400000001</v>
      </c>
      <c r="P411">
        <v>-0.28110000000000002</v>
      </c>
      <c r="Q411">
        <v>1.2810999999999999</v>
      </c>
      <c r="R411">
        <v>595.24</v>
      </c>
      <c r="S411">
        <v>0.36870000000000003</v>
      </c>
      <c r="T411">
        <v>10324.24</v>
      </c>
      <c r="U411">
        <v>10324.24</v>
      </c>
      <c r="V411">
        <v>0</v>
      </c>
      <c r="W411" t="s">
        <v>437</v>
      </c>
      <c r="X411">
        <v>2148</v>
      </c>
      <c r="Y411">
        <v>1637193725</v>
      </c>
    </row>
    <row r="412" spans="1:25" x14ac:dyDescent="0.2">
      <c r="A412">
        <v>6475</v>
      </c>
      <c r="B412" t="s">
        <v>406</v>
      </c>
      <c r="C412">
        <v>1272508</v>
      </c>
      <c r="D412">
        <v>1930000</v>
      </c>
      <c r="E412">
        <v>557000</v>
      </c>
      <c r="F412">
        <v>0.3407</v>
      </c>
      <c r="G412">
        <v>0.6593</v>
      </c>
      <c r="H412">
        <v>1000</v>
      </c>
      <c r="I412">
        <v>1241233</v>
      </c>
      <c r="J412">
        <v>4862053</v>
      </c>
      <c r="K412">
        <v>-2.52E-2</v>
      </c>
      <c r="L412">
        <v>1.0251999999999999</v>
      </c>
      <c r="M412">
        <v>8729</v>
      </c>
      <c r="N412">
        <v>594939</v>
      </c>
      <c r="O412">
        <v>604103.61</v>
      </c>
      <c r="P412">
        <v>-1.1389</v>
      </c>
      <c r="Q412">
        <v>2.1389</v>
      </c>
      <c r="R412">
        <v>1084.57</v>
      </c>
      <c r="S412">
        <v>3.15E-2</v>
      </c>
      <c r="T412">
        <v>10813.57</v>
      </c>
      <c r="U412">
        <v>10813.57</v>
      </c>
      <c r="V412">
        <v>0</v>
      </c>
      <c r="W412" t="s">
        <v>437</v>
      </c>
      <c r="X412">
        <v>557</v>
      </c>
      <c r="Y412">
        <v>708786725</v>
      </c>
    </row>
    <row r="413" spans="1:25" x14ac:dyDescent="0.2">
      <c r="A413">
        <v>6482</v>
      </c>
      <c r="B413" t="s">
        <v>407</v>
      </c>
      <c r="C413">
        <v>1750006</v>
      </c>
      <c r="D413">
        <v>1930000</v>
      </c>
      <c r="E413">
        <v>582000</v>
      </c>
      <c r="F413">
        <v>9.3299999999999994E-2</v>
      </c>
      <c r="G413">
        <v>0.90669999999999995</v>
      </c>
      <c r="H413">
        <v>1000</v>
      </c>
      <c r="I413">
        <v>1241233</v>
      </c>
      <c r="J413">
        <v>5080278</v>
      </c>
      <c r="K413">
        <v>-0.40989999999999999</v>
      </c>
      <c r="L413">
        <v>1.4098999999999999</v>
      </c>
      <c r="M413">
        <v>8729</v>
      </c>
      <c r="N413">
        <v>594939</v>
      </c>
      <c r="O413">
        <v>2470970.9300000002</v>
      </c>
      <c r="P413">
        <v>-1.9415</v>
      </c>
      <c r="Q413">
        <v>2.9415</v>
      </c>
      <c r="R413">
        <v>4245.6499999999996</v>
      </c>
      <c r="S413">
        <v>6.7000000000000002E-3</v>
      </c>
      <c r="T413">
        <v>13974.65</v>
      </c>
      <c r="U413">
        <v>13974.65</v>
      </c>
      <c r="V413">
        <v>0</v>
      </c>
      <c r="W413" t="s">
        <v>437</v>
      </c>
      <c r="X413">
        <v>582</v>
      </c>
      <c r="Y413">
        <v>1018503359</v>
      </c>
    </row>
    <row r="414" spans="1:25" x14ac:dyDescent="0.2">
      <c r="A414">
        <v>6545</v>
      </c>
      <c r="B414" t="s">
        <v>408</v>
      </c>
      <c r="C414">
        <v>1977132</v>
      </c>
      <c r="D414">
        <v>5790000</v>
      </c>
      <c r="E414">
        <v>1072000</v>
      </c>
      <c r="F414">
        <v>0.65849999999999997</v>
      </c>
      <c r="G414">
        <v>0.34150000000000003</v>
      </c>
      <c r="H414">
        <v>1000</v>
      </c>
      <c r="I414">
        <v>3723699</v>
      </c>
      <c r="J414">
        <v>9357488</v>
      </c>
      <c r="K414">
        <v>0.46899999999999997</v>
      </c>
      <c r="L414">
        <v>0.53100000000000003</v>
      </c>
      <c r="M414">
        <v>8729</v>
      </c>
      <c r="N414">
        <v>1784817</v>
      </c>
      <c r="O414">
        <v>6809629.4299999997</v>
      </c>
      <c r="P414">
        <v>-0.10780000000000001</v>
      </c>
      <c r="Q414">
        <v>1.1077999999999999</v>
      </c>
      <c r="R414">
        <v>6352.27</v>
      </c>
      <c r="S414">
        <v>0.253</v>
      </c>
      <c r="T414">
        <v>16081.27</v>
      </c>
      <c r="U414">
        <v>16081.27</v>
      </c>
      <c r="V414">
        <v>0</v>
      </c>
      <c r="W414" t="s">
        <v>439</v>
      </c>
      <c r="X414">
        <v>1072</v>
      </c>
      <c r="Y414">
        <v>2119485137</v>
      </c>
    </row>
    <row r="415" spans="1:25" x14ac:dyDescent="0.2">
      <c r="A415">
        <v>6608</v>
      </c>
      <c r="B415" t="s">
        <v>409</v>
      </c>
      <c r="C415">
        <v>684172</v>
      </c>
      <c r="D415">
        <v>1930000</v>
      </c>
      <c r="E415">
        <v>1544000</v>
      </c>
      <c r="F415">
        <v>0.64549999999999996</v>
      </c>
      <c r="G415">
        <v>0.35449999999999998</v>
      </c>
      <c r="H415">
        <v>1000</v>
      </c>
      <c r="I415">
        <v>1241233</v>
      </c>
      <c r="J415">
        <v>13477576</v>
      </c>
      <c r="K415">
        <v>0.44879999999999998</v>
      </c>
      <c r="L415">
        <v>0.55120000000000002</v>
      </c>
      <c r="M415">
        <v>8729</v>
      </c>
      <c r="N415">
        <v>594939</v>
      </c>
      <c r="O415">
        <v>28829.1</v>
      </c>
      <c r="P415">
        <v>-0.15</v>
      </c>
      <c r="Q415">
        <v>1.1499999999999999</v>
      </c>
      <c r="R415">
        <v>18.670000000000002</v>
      </c>
      <c r="S415">
        <v>0.46779999999999999</v>
      </c>
      <c r="T415">
        <v>9747.67</v>
      </c>
      <c r="U415">
        <v>9747.67</v>
      </c>
      <c r="V415">
        <v>0</v>
      </c>
      <c r="W415" t="s">
        <v>437</v>
      </c>
      <c r="X415">
        <v>1544</v>
      </c>
      <c r="Y415">
        <v>1056360851</v>
      </c>
    </row>
    <row r="416" spans="1:25" x14ac:dyDescent="0.2">
      <c r="A416">
        <v>6615</v>
      </c>
      <c r="B416" t="s">
        <v>410</v>
      </c>
      <c r="C416">
        <v>1589140</v>
      </c>
      <c r="D416">
        <v>1930000</v>
      </c>
      <c r="E416">
        <v>288000</v>
      </c>
      <c r="F416">
        <v>0.17660000000000001</v>
      </c>
      <c r="G416">
        <v>0.82340000000000002</v>
      </c>
      <c r="H416">
        <v>1000</v>
      </c>
      <c r="I416">
        <v>1241233</v>
      </c>
      <c r="J416">
        <v>2513952</v>
      </c>
      <c r="K416">
        <v>-0.28029999999999999</v>
      </c>
      <c r="L416">
        <v>1.2803</v>
      </c>
      <c r="M416">
        <v>8729</v>
      </c>
      <c r="N416">
        <v>594939</v>
      </c>
      <c r="O416">
        <v>758947.27</v>
      </c>
      <c r="P416">
        <v>-1.6711</v>
      </c>
      <c r="Q416">
        <v>2.6711</v>
      </c>
      <c r="R416">
        <v>2635.23</v>
      </c>
      <c r="S416">
        <v>1.43E-2</v>
      </c>
      <c r="T416">
        <v>12364.23</v>
      </c>
      <c r="U416">
        <v>12364.23</v>
      </c>
      <c r="V416">
        <v>0</v>
      </c>
      <c r="W416" t="s">
        <v>437</v>
      </c>
      <c r="X416">
        <v>288</v>
      </c>
      <c r="Y416">
        <v>457672346</v>
      </c>
    </row>
    <row r="417" spans="1:25" x14ac:dyDescent="0.2">
      <c r="A417">
        <v>6678</v>
      </c>
      <c r="B417" t="s">
        <v>411</v>
      </c>
      <c r="C417">
        <v>1279219</v>
      </c>
      <c r="D417">
        <v>1930000</v>
      </c>
      <c r="E417">
        <v>1765000</v>
      </c>
      <c r="F417">
        <v>0.3372</v>
      </c>
      <c r="G417">
        <v>0.66279999999999994</v>
      </c>
      <c r="H417">
        <v>1000</v>
      </c>
      <c r="I417">
        <v>1241233</v>
      </c>
      <c r="J417">
        <v>15234301.17</v>
      </c>
      <c r="K417">
        <v>-3.0599999999999999E-2</v>
      </c>
      <c r="L417">
        <v>1.0306</v>
      </c>
      <c r="M417">
        <v>8631.33</v>
      </c>
      <c r="N417">
        <v>594939</v>
      </c>
      <c r="O417">
        <v>0</v>
      </c>
      <c r="P417">
        <v>-1.1501999999999999</v>
      </c>
      <c r="Q417">
        <v>2.1501999999999999</v>
      </c>
      <c r="R417">
        <v>0</v>
      </c>
      <c r="S417">
        <v>3.5000000000000003E-2</v>
      </c>
      <c r="T417">
        <v>9631.33</v>
      </c>
      <c r="U417">
        <v>9631.33</v>
      </c>
      <c r="V417">
        <v>0</v>
      </c>
      <c r="W417" t="s">
        <v>437</v>
      </c>
      <c r="X417">
        <v>1765</v>
      </c>
      <c r="Y417">
        <v>2257821205</v>
      </c>
    </row>
    <row r="418" spans="1:25" x14ac:dyDescent="0.2">
      <c r="A418">
        <v>469</v>
      </c>
      <c r="B418" t="s">
        <v>45</v>
      </c>
      <c r="C418">
        <v>849505</v>
      </c>
      <c r="D418">
        <v>1930000</v>
      </c>
      <c r="E418">
        <v>799000</v>
      </c>
      <c r="F418">
        <v>0.55979999999999996</v>
      </c>
      <c r="G418">
        <v>0.44019999999999998</v>
      </c>
      <c r="H418">
        <v>1000</v>
      </c>
      <c r="I418">
        <v>1241233</v>
      </c>
      <c r="J418">
        <v>6974471</v>
      </c>
      <c r="K418">
        <v>0.31559999999999999</v>
      </c>
      <c r="L418">
        <v>0.68440000000000001</v>
      </c>
      <c r="M418">
        <v>8729</v>
      </c>
      <c r="N418">
        <v>594939</v>
      </c>
      <c r="O418">
        <v>1770997.29</v>
      </c>
      <c r="P418">
        <v>-0.4279</v>
      </c>
      <c r="Q418">
        <v>1.4278999999999999</v>
      </c>
      <c r="R418">
        <v>2216.52</v>
      </c>
      <c r="S418">
        <v>0.1981</v>
      </c>
      <c r="T418">
        <v>11945.52</v>
      </c>
      <c r="U418">
        <v>11945.52</v>
      </c>
      <c r="V418">
        <v>0</v>
      </c>
      <c r="W418" t="s">
        <v>437</v>
      </c>
      <c r="X418">
        <v>799</v>
      </c>
      <c r="Y418">
        <v>678754169</v>
      </c>
    </row>
    <row r="419" spans="1:25" x14ac:dyDescent="0.2">
      <c r="A419">
        <v>6685</v>
      </c>
      <c r="B419" t="s">
        <v>412</v>
      </c>
      <c r="C419">
        <v>442345</v>
      </c>
      <c r="D419">
        <v>1930000</v>
      </c>
      <c r="E419">
        <v>5049000</v>
      </c>
      <c r="F419">
        <v>0.77080000000000004</v>
      </c>
      <c r="G419">
        <v>0.22919999999999999</v>
      </c>
      <c r="H419">
        <v>1000</v>
      </c>
      <c r="I419">
        <v>1241233</v>
      </c>
      <c r="J419">
        <v>44072721</v>
      </c>
      <c r="K419">
        <v>0.64359999999999995</v>
      </c>
      <c r="L419">
        <v>0.35639999999999999</v>
      </c>
      <c r="M419">
        <v>8729</v>
      </c>
      <c r="N419">
        <v>594939</v>
      </c>
      <c r="O419">
        <v>4125197.08</v>
      </c>
      <c r="P419">
        <v>0.25650000000000001</v>
      </c>
      <c r="Q419">
        <v>0.74350000000000005</v>
      </c>
      <c r="R419">
        <v>817.03</v>
      </c>
      <c r="S419">
        <v>0.62570000000000003</v>
      </c>
      <c r="T419">
        <v>10546.03</v>
      </c>
      <c r="U419">
        <v>10546.03</v>
      </c>
      <c r="V419">
        <v>0</v>
      </c>
      <c r="W419" t="s">
        <v>437</v>
      </c>
      <c r="X419">
        <v>5049</v>
      </c>
      <c r="Y419">
        <v>2233401482</v>
      </c>
    </row>
    <row r="420" spans="1:25" x14ac:dyDescent="0.2">
      <c r="A420">
        <v>6692</v>
      </c>
      <c r="B420" t="s">
        <v>413</v>
      </c>
      <c r="C420">
        <v>443804</v>
      </c>
      <c r="D420">
        <v>1930000</v>
      </c>
      <c r="E420">
        <v>1151000</v>
      </c>
      <c r="F420">
        <v>0.77</v>
      </c>
      <c r="G420">
        <v>0.23</v>
      </c>
      <c r="H420">
        <v>1000</v>
      </c>
      <c r="I420">
        <v>1241233</v>
      </c>
      <c r="J420">
        <v>9434160.5899999999</v>
      </c>
      <c r="K420">
        <v>0.64239999999999997</v>
      </c>
      <c r="L420">
        <v>0.35759999999999997</v>
      </c>
      <c r="M420">
        <v>8196.49</v>
      </c>
      <c r="N420">
        <v>594939</v>
      </c>
      <c r="O420">
        <v>0</v>
      </c>
      <c r="P420">
        <v>0.254</v>
      </c>
      <c r="Q420">
        <v>0.746</v>
      </c>
      <c r="R420">
        <v>0</v>
      </c>
      <c r="S420">
        <v>0.65629999999999999</v>
      </c>
      <c r="T420">
        <v>9196.49</v>
      </c>
      <c r="U420">
        <v>9196.49</v>
      </c>
      <c r="V420">
        <v>0</v>
      </c>
      <c r="W420" t="s">
        <v>437</v>
      </c>
      <c r="X420">
        <v>1151</v>
      </c>
      <c r="Y420">
        <v>510818226</v>
      </c>
    </row>
    <row r="421" spans="1:25" x14ac:dyDescent="0.2">
      <c r="A421">
        <v>6713</v>
      </c>
      <c r="B421" t="s">
        <v>414</v>
      </c>
      <c r="C421">
        <v>629217</v>
      </c>
      <c r="D421">
        <v>1930000</v>
      </c>
      <c r="E421">
        <v>385000</v>
      </c>
      <c r="F421">
        <v>0.67400000000000004</v>
      </c>
      <c r="G421">
        <v>0.32600000000000001</v>
      </c>
      <c r="H421">
        <v>1000</v>
      </c>
      <c r="I421">
        <v>1241233</v>
      </c>
      <c r="J421">
        <v>3360665</v>
      </c>
      <c r="K421">
        <v>0.49309999999999998</v>
      </c>
      <c r="L421">
        <v>0.50690000000000002</v>
      </c>
      <c r="M421">
        <v>8729</v>
      </c>
      <c r="N421">
        <v>594939</v>
      </c>
      <c r="O421">
        <v>590499.42000000004</v>
      </c>
      <c r="P421">
        <v>-5.7599999999999998E-2</v>
      </c>
      <c r="Q421">
        <v>1.0576000000000001</v>
      </c>
      <c r="R421">
        <v>1533.76</v>
      </c>
      <c r="S421">
        <v>0.43409999999999999</v>
      </c>
      <c r="T421">
        <v>11262.76</v>
      </c>
      <c r="U421">
        <v>11262.76</v>
      </c>
      <c r="V421">
        <v>0</v>
      </c>
      <c r="W421" t="s">
        <v>437</v>
      </c>
      <c r="X421">
        <v>385</v>
      </c>
      <c r="Y421">
        <v>242248612</v>
      </c>
    </row>
    <row r="422" spans="1:25" x14ac:dyDescent="0.2">
      <c r="A422">
        <v>6720</v>
      </c>
      <c r="B422" t="s">
        <v>415</v>
      </c>
      <c r="C422">
        <v>1989915</v>
      </c>
      <c r="D422">
        <v>2895000</v>
      </c>
      <c r="E422">
        <v>453000</v>
      </c>
      <c r="F422">
        <v>0.31259999999999999</v>
      </c>
      <c r="G422">
        <v>0.68740000000000001</v>
      </c>
      <c r="H422">
        <v>1000</v>
      </c>
      <c r="I422">
        <v>1861849</v>
      </c>
      <c r="J422">
        <v>3954237</v>
      </c>
      <c r="K422">
        <v>-6.88E-2</v>
      </c>
      <c r="L422">
        <v>1.0688</v>
      </c>
      <c r="M422">
        <v>8729</v>
      </c>
      <c r="N422">
        <v>892408</v>
      </c>
      <c r="O422">
        <v>163381.68</v>
      </c>
      <c r="P422">
        <v>-1.2298</v>
      </c>
      <c r="Q422">
        <v>2.2298</v>
      </c>
      <c r="R422">
        <v>360.67</v>
      </c>
      <c r="S422">
        <v>3.1E-2</v>
      </c>
      <c r="T422">
        <v>10089.67</v>
      </c>
      <c r="U422">
        <v>10089.67</v>
      </c>
      <c r="V422">
        <v>0</v>
      </c>
      <c r="W422" t="s">
        <v>438</v>
      </c>
      <c r="X422">
        <v>453</v>
      </c>
      <c r="Y422">
        <v>901431700</v>
      </c>
    </row>
    <row r="423" spans="1:25" x14ac:dyDescent="0.2">
      <c r="A423">
        <v>6734</v>
      </c>
      <c r="B423" t="s">
        <v>416</v>
      </c>
      <c r="C423">
        <v>502552</v>
      </c>
      <c r="D423">
        <v>1930000</v>
      </c>
      <c r="E423">
        <v>1325000</v>
      </c>
      <c r="F423">
        <v>0.73960000000000004</v>
      </c>
      <c r="G423">
        <v>0.26040000000000002</v>
      </c>
      <c r="H423">
        <v>1000</v>
      </c>
      <c r="I423">
        <v>1241233</v>
      </c>
      <c r="J423">
        <v>11547250.48</v>
      </c>
      <c r="K423">
        <v>0.59509999999999996</v>
      </c>
      <c r="L423">
        <v>0.40489999999999998</v>
      </c>
      <c r="M423">
        <v>8714.91</v>
      </c>
      <c r="N423">
        <v>594939</v>
      </c>
      <c r="O423">
        <v>0</v>
      </c>
      <c r="P423">
        <v>0.15529999999999999</v>
      </c>
      <c r="Q423">
        <v>0.84470000000000001</v>
      </c>
      <c r="R423">
        <v>0</v>
      </c>
      <c r="S423">
        <v>0.61</v>
      </c>
      <c r="T423">
        <v>9714.91</v>
      </c>
      <c r="U423">
        <v>9714.91</v>
      </c>
      <c r="V423">
        <v>0</v>
      </c>
      <c r="W423" t="s">
        <v>437</v>
      </c>
      <c r="X423">
        <v>1325</v>
      </c>
      <c r="Y423">
        <v>665881744</v>
      </c>
    </row>
    <row r="424" spans="1:25" x14ac:dyDescent="0.2">
      <c r="A424">
        <v>6748</v>
      </c>
      <c r="B424" t="s">
        <v>417</v>
      </c>
      <c r="C424">
        <v>1338490</v>
      </c>
      <c r="D424">
        <v>2895000</v>
      </c>
      <c r="E424">
        <v>346000</v>
      </c>
      <c r="F424">
        <v>0.53769999999999996</v>
      </c>
      <c r="G424">
        <v>0.46229999999999999</v>
      </c>
      <c r="H424">
        <v>1000</v>
      </c>
      <c r="I424">
        <v>1861849</v>
      </c>
      <c r="J424">
        <v>3020234</v>
      </c>
      <c r="K424">
        <v>0.28110000000000002</v>
      </c>
      <c r="L424">
        <v>0.71889999999999998</v>
      </c>
      <c r="M424">
        <v>8729</v>
      </c>
      <c r="N424">
        <v>892408</v>
      </c>
      <c r="O424">
        <v>948465.3</v>
      </c>
      <c r="P424">
        <v>-0.49990000000000001</v>
      </c>
      <c r="Q424">
        <v>1.4999</v>
      </c>
      <c r="R424">
        <v>2741.23</v>
      </c>
      <c r="S424">
        <v>0.13</v>
      </c>
      <c r="T424">
        <v>12470.23</v>
      </c>
      <c r="U424">
        <v>12470.23</v>
      </c>
      <c r="V424">
        <v>0</v>
      </c>
      <c r="W424" t="s">
        <v>438</v>
      </c>
      <c r="X424">
        <v>346</v>
      </c>
      <c r="Y424">
        <v>463117441</v>
      </c>
    </row>
    <row r="425" spans="1:25" x14ac:dyDescent="0.2">
      <c r="B425" s="49"/>
    </row>
    <row r="426" spans="1:25" x14ac:dyDescent="0.2">
      <c r="A426" s="48" t="s">
        <v>3</v>
      </c>
      <c r="B426" s="48" t="s">
        <v>478</v>
      </c>
      <c r="C426" s="48" t="s">
        <v>418</v>
      </c>
      <c r="D426" s="48" t="s">
        <v>419</v>
      </c>
      <c r="E426" s="48" t="s">
        <v>420</v>
      </c>
      <c r="F426" s="48" t="s">
        <v>479</v>
      </c>
      <c r="G426" s="48" t="s">
        <v>421</v>
      </c>
      <c r="H426" s="48" t="s">
        <v>422</v>
      </c>
      <c r="I426" s="48" t="s">
        <v>423</v>
      </c>
      <c r="J426" s="48" t="s">
        <v>424</v>
      </c>
      <c r="K426" s="48" t="s">
        <v>425</v>
      </c>
      <c r="L426" s="48" t="s">
        <v>426</v>
      </c>
      <c r="M426" s="48" t="s">
        <v>427</v>
      </c>
      <c r="N426" s="48" t="s">
        <v>428</v>
      </c>
      <c r="O426" s="48" t="s">
        <v>429</v>
      </c>
      <c r="P426" s="48" t="s">
        <v>430</v>
      </c>
      <c r="Q426" s="48" t="s">
        <v>431</v>
      </c>
      <c r="R426" s="48" t="s">
        <v>432</v>
      </c>
      <c r="S426" s="48" t="s">
        <v>433</v>
      </c>
      <c r="T426" s="48" t="s">
        <v>4</v>
      </c>
      <c r="U426" s="48" t="s">
        <v>434</v>
      </c>
      <c r="V426" s="48" t="s">
        <v>435</v>
      </c>
      <c r="W426" s="48" t="s">
        <v>459</v>
      </c>
      <c r="X426" s="48" t="s">
        <v>480</v>
      </c>
      <c r="Y426" s="48" t="s">
        <v>481</v>
      </c>
    </row>
  </sheetData>
  <sortState ref="A3:AA424">
    <sortCondition ref="B3:B424"/>
  </sortState>
  <phoneticPr fontId="0" type="noConversion"/>
  <pageMargins left="0.18" right="0.17" top="0.35" bottom="0.34" header="0.23" footer="0.21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E22" sqref="E22"/>
    </sheetView>
  </sheetViews>
  <sheetFormatPr defaultRowHeight="11.2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Equal Aid Tiers</vt:lpstr>
      <vt:lpstr>Data</vt:lpstr>
      <vt:lpstr>Sheet3</vt:lpstr>
      <vt:lpstr>'Equal Aid Tiers'!Print_Area</vt:lpstr>
      <vt:lpstr>Data!Print_Titles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07-08 Equalization Aid Tier Explanation</dc:title>
  <dc:subject>Equalization Aid</dc:subject>
  <dc:creator>Karen A. Kucharz</dc:creator>
  <cp:keywords>equalization aid</cp:keywords>
  <dc:description>Bar graphs of the 07-08 Equalization Aid computation by tier.</dc:description>
  <cp:lastModifiedBy>Department of Public Instruction</cp:lastModifiedBy>
  <cp:lastPrinted>2017-10-16T15:31:24Z</cp:lastPrinted>
  <dcterms:created xsi:type="dcterms:W3CDTF">2006-02-24T14:12:43Z</dcterms:created>
  <dcterms:modified xsi:type="dcterms:W3CDTF">2018-10-12T15:15:36Z</dcterms:modified>
  <cp:category>school finance</cp:category>
</cp:coreProperties>
</file>