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G:\FT\Data Warehouse and Longitudinals\Longitudinal_Web_Files_Instructions\Equalization Aid\Bar Graphs\22-23\Excel Pull Down\"/>
    </mc:Choice>
  </mc:AlternateContent>
  <xr:revisionPtr revIDLastSave="0" documentId="13_ncr:1_{DEBE69CC-F41C-4FBF-A042-169F0E33E159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Equal Aid Tiers" sheetId="1" r:id="rId1"/>
    <sheet name="Data" sheetId="2" r:id="rId2"/>
  </sheets>
  <definedNames>
    <definedName name="_xlnm._FilterDatabase" localSheetId="1" hidden="1">Data!$A$2:$AA$2</definedName>
    <definedName name="_xlnm.Print_Area" localSheetId="0">'Equal Aid Tiers'!$A$1:$P$55</definedName>
    <definedName name="_xlnm.Print_Titles" localSheetId="1">Data!$A:$B,Data!$1:$2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25" i="2" l="1"/>
  <c r="Y425" i="2"/>
  <c r="O425" i="2"/>
  <c r="J425" i="2"/>
  <c r="E425" i="2"/>
  <c r="K10" i="1"/>
  <c r="O10" i="1" s="1"/>
  <c r="K9" i="1"/>
  <c r="O9" i="1" s="1"/>
  <c r="K8" i="1"/>
  <c r="O8" i="1" s="1"/>
  <c r="J15" i="1"/>
  <c r="F15" i="1"/>
  <c r="B15" i="1"/>
  <c r="G10" i="1"/>
  <c r="G9" i="1"/>
  <c r="G8" i="1"/>
  <c r="B10" i="1"/>
  <c r="H5" i="1"/>
  <c r="D5" i="1"/>
  <c r="A3" i="1"/>
  <c r="F7" i="1"/>
  <c r="C59" i="1" l="1"/>
  <c r="B40" i="1" s="1"/>
  <c r="C64" i="1"/>
  <c r="J41" i="1" s="1"/>
  <c r="C65" i="1"/>
  <c r="J40" i="1" s="1"/>
  <c r="C58" i="1"/>
  <c r="B41" i="1" s="1"/>
  <c r="C62" i="1"/>
  <c r="N15" i="1"/>
  <c r="C61" i="1"/>
  <c r="F41" i="1" s="1"/>
  <c r="B39" i="1" l="1"/>
  <c r="C40" i="1" s="1"/>
  <c r="J39" i="1"/>
  <c r="K40" i="1" s="1"/>
  <c r="C67" i="1"/>
  <c r="C68" i="1"/>
  <c r="F40" i="1"/>
  <c r="C41" i="1" l="1"/>
  <c r="C39" i="1" s="1"/>
  <c r="K41" i="1"/>
  <c r="K39" i="1" s="1"/>
  <c r="F39" i="1"/>
  <c r="G40" i="1" s="1"/>
  <c r="F58" i="1"/>
  <c r="N40" i="1" s="1"/>
  <c r="G41" i="1" l="1"/>
  <c r="G39" i="1" s="1"/>
  <c r="N39" i="1"/>
  <c r="N41" i="1" s="1"/>
  <c r="K43" i="1" l="1"/>
  <c r="K44" i="1"/>
  <c r="O41" i="1"/>
  <c r="O40" i="1"/>
  <c r="K45" i="1" l="1"/>
  <c r="O39" i="1"/>
</calcChain>
</file>

<file path=xl/sharedStrings.xml><?xml version="1.0" encoding="utf-8"?>
<sst xmlns="http://schemas.openxmlformats.org/spreadsheetml/2006/main" count="949" uniqueCount="485">
  <si>
    <t>DISTRICT</t>
  </si>
  <si>
    <t>VALUE PER MEMBER</t>
  </si>
  <si>
    <t xml:space="preserve"> </t>
  </si>
  <si>
    <t>CODE</t>
  </si>
  <si>
    <t>SharedCostPerMemb</t>
  </si>
  <si>
    <t>Port Washington-Saukvill</t>
  </si>
  <si>
    <t>Cedar Grove-Belgium Area</t>
  </si>
  <si>
    <t>Primary</t>
  </si>
  <si>
    <t>Use arrow at right to select district.</t>
  </si>
  <si>
    <t>Secondary</t>
  </si>
  <si>
    <t>Tertiary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</si>
  <si>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</si>
  <si>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</si>
  <si>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</si>
  <si>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</si>
  <si>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</si>
  <si>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</si>
  <si>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</si>
  <si>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</si>
  <si>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</si>
  <si>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Tomorrow River</t>
  </si>
  <si>
    <t>Antigo</t>
  </si>
  <si>
    <t>Appleton Area</t>
  </si>
  <si>
    <t>Arcadia</t>
  </si>
  <si>
    <t>Argyle</t>
  </si>
  <si>
    <t>Ashland</t>
  </si>
  <si>
    <t>Ashwaubenon</t>
  </si>
  <si>
    <t>Athens</t>
  </si>
  <si>
    <t>Auburndale</t>
  </si>
  <si>
    <t>Augusta</t>
  </si>
  <si>
    <t>Baldwin-Woodville Area</t>
  </si>
  <si>
    <t>Unity</t>
  </si>
  <si>
    <t>Bangor</t>
  </si>
  <si>
    <t>Baraboo</t>
  </si>
  <si>
    <t>Barneveld</t>
  </si>
  <si>
    <t>Barron Area</t>
  </si>
  <si>
    <t>Bayfield</t>
  </si>
  <si>
    <t>Beaver Dam</t>
  </si>
  <si>
    <t>Belleville</t>
  </si>
  <si>
    <t>Belmont Community</t>
  </si>
  <si>
    <t>Beloit</t>
  </si>
  <si>
    <t>Beloit Turner</t>
  </si>
  <si>
    <t>Benton</t>
  </si>
  <si>
    <t>Berlin Area</t>
  </si>
  <si>
    <t>Birchwood</t>
  </si>
  <si>
    <t>Wisconsin Heights</t>
  </si>
  <si>
    <t>Black River Falls</t>
  </si>
  <si>
    <t>Blair-Taylor</t>
  </si>
  <si>
    <t>Pecatonica Area</t>
  </si>
  <si>
    <t>Bloomer</t>
  </si>
  <si>
    <t>Bonduel</t>
  </si>
  <si>
    <t>Boscobel</t>
  </si>
  <si>
    <t>Bowler</t>
  </si>
  <si>
    <t>Boyceville Community</t>
  </si>
  <si>
    <t>Brighton #1</t>
  </si>
  <si>
    <t>Brillion</t>
  </si>
  <si>
    <t>Bristol #1</t>
  </si>
  <si>
    <t>Brodhead</t>
  </si>
  <si>
    <t>Elmbrook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</si>
  <si>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</si>
  <si>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</si>
  <si>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</si>
  <si>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</si>
  <si>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</si>
  <si>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</si>
  <si>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</si>
  <si>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</si>
  <si>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</si>
  <si>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</si>
  <si>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</si>
  <si>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Cedarburg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</si>
  <si>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</si>
  <si>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</si>
  <si>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</si>
  <si>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</si>
  <si>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</si>
  <si>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</si>
  <si>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</si>
  <si>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</si>
  <si>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</si>
  <si>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</si>
  <si>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</si>
  <si>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</si>
  <si>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</si>
  <si>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</si>
  <si>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</si>
  <si>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</si>
  <si>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</si>
  <si>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Darlington Community</t>
  </si>
  <si>
    <t>Deerfield Community</t>
  </si>
  <si>
    <t>Deforest Area</t>
  </si>
  <si>
    <t>Kettle Moraine</t>
  </si>
  <si>
    <t>Delavan-Darien</t>
  </si>
  <si>
    <t>Denmark</t>
  </si>
  <si>
    <t>Depere</t>
  </si>
  <si>
    <t>Dodgeville</t>
  </si>
  <si>
    <t>Dover #1</t>
  </si>
  <si>
    <t>Drummond</t>
  </si>
  <si>
    <t>Northland Pines</t>
  </si>
  <si>
    <t>East Troy Community</t>
  </si>
  <si>
    <t>Eau Claire Area</t>
  </si>
  <si>
    <t>Edgar</t>
  </si>
  <si>
    <t>Edgerton</t>
  </si>
  <si>
    <t>Elcho</t>
  </si>
  <si>
    <t>Eleva-Strum</t>
  </si>
  <si>
    <t>Elkhart Lake-Glenbeulah</t>
  </si>
  <si>
    <t>Elkhorn Area</t>
  </si>
  <si>
    <t>Elk Mound Area</t>
  </si>
  <si>
    <t>Ellsworth Community</t>
  </si>
  <si>
    <t>Elmwood</t>
  </si>
  <si>
    <t>Royall</t>
  </si>
  <si>
    <t>Erin</t>
  </si>
  <si>
    <t>Evansville Community</t>
  </si>
  <si>
    <t>Fall Creek</t>
  </si>
  <si>
    <t>Fall River</t>
  </si>
  <si>
    <t>Fennimore Community</t>
  </si>
  <si>
    <t>Lac Du Flambeau #1</t>
  </si>
  <si>
    <t>Florence</t>
  </si>
  <si>
    <t>Fond Du Lac</t>
  </si>
  <si>
    <t>Fontana J8</t>
  </si>
  <si>
    <t>Fort Atkinson</t>
  </si>
  <si>
    <t>Fox Point J2</t>
  </si>
  <si>
    <t>Maple Dale-Indian Hill</t>
  </si>
  <si>
    <t>Franklin Public</t>
  </si>
  <si>
    <t>Frederic</t>
  </si>
  <si>
    <t>Northern Ozaukee</t>
  </si>
  <si>
    <t>Freedom Area</t>
  </si>
  <si>
    <t>North Crawford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</si>
  <si>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</si>
  <si>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</si>
  <si>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</si>
  <si>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</si>
  <si>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</si>
  <si>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</si>
  <si>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</si>
  <si>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Nicolet UHS</t>
  </si>
  <si>
    <t>Glendale-River Hills</t>
  </si>
  <si>
    <t>Glenwood City</t>
  </si>
  <si>
    <t>Goodman-Armstrong</t>
  </si>
  <si>
    <t>Grafton</t>
  </si>
  <si>
    <t>Granton Area</t>
  </si>
  <si>
    <t>Grantsburg</t>
  </si>
  <si>
    <t>Black Hawk</t>
  </si>
  <si>
    <t>Green Bay Area</t>
  </si>
  <si>
    <t>Greendale</t>
  </si>
  <si>
    <t>Greenfield</t>
  </si>
  <si>
    <t>Green Lake</t>
  </si>
  <si>
    <t>Greenwood</t>
  </si>
  <si>
    <t>Hamilton</t>
  </si>
  <si>
    <t>Saint Croix Central</t>
  </si>
  <si>
    <t>Hartford UHS</t>
  </si>
  <si>
    <t>Hartford J1</t>
  </si>
  <si>
    <t>Arrowhead UHS</t>
  </si>
  <si>
    <t>Hartland-Lakeside J3</t>
  </si>
  <si>
    <t>Hayward Community</t>
  </si>
  <si>
    <t>Southwestern Wisconsin</t>
  </si>
  <si>
    <t>Highland</t>
  </si>
  <si>
    <t>Hilbert</t>
  </si>
  <si>
    <t>Hillsboro</t>
  </si>
  <si>
    <t>Holmen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</si>
  <si>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</si>
  <si>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</si>
  <si>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</si>
  <si>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</si>
  <si>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</si>
  <si>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</si>
  <si>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</si>
  <si>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</si>
  <si>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</si>
  <si>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</si>
  <si>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</si>
  <si>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</si>
  <si>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</si>
  <si>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</si>
  <si>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</si>
  <si>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Dodgeland</t>
  </si>
  <si>
    <t>Kaukauna Area</t>
  </si>
  <si>
    <t>Kenosha</t>
  </si>
  <si>
    <t>Kewaskum</t>
  </si>
  <si>
    <t>Kewaunee</t>
  </si>
  <si>
    <t>Kiel Area</t>
  </si>
  <si>
    <t>Kimberly Area</t>
  </si>
  <si>
    <t>Kohler</t>
  </si>
  <si>
    <t>Lafarge</t>
  </si>
  <si>
    <t>Lake Geneva-Genoa UHS</t>
  </si>
  <si>
    <t>Lake Geneva J1</t>
  </si>
  <si>
    <t>Lake Holcombe</t>
  </si>
  <si>
    <t>Lake Mills Area</t>
  </si>
  <si>
    <t>Lancaster Community</t>
  </si>
  <si>
    <t>Laona</t>
  </si>
  <si>
    <t>Lena</t>
  </si>
  <si>
    <t>Linn J4</t>
  </si>
  <si>
    <t>Linn J6</t>
  </si>
  <si>
    <t>Richmond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</si>
  <si>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</si>
  <si>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</si>
  <si>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</si>
  <si>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</si>
  <si>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</si>
  <si>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</si>
  <si>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</si>
  <si>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</si>
  <si>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</si>
  <si>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</si>
  <si>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</si>
  <si>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</si>
  <si>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</si>
  <si>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</si>
  <si>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</si>
  <si>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</si>
  <si>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</si>
  <si>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</si>
  <si>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</si>
  <si>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</si>
  <si>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</si>
  <si>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</si>
  <si>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</si>
  <si>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</si>
  <si>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</si>
  <si>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</si>
  <si>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</si>
  <si>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</si>
  <si>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</si>
  <si>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Swallow</t>
  </si>
  <si>
    <t>North Lake</t>
  </si>
  <si>
    <t>Merton Community</t>
  </si>
  <si>
    <t>Middleton-Cross Plains</t>
  </si>
  <si>
    <t>Milton</t>
  </si>
  <si>
    <t>Milwaukee</t>
  </si>
  <si>
    <t>Mineral Point</t>
  </si>
  <si>
    <t>Minocqua J1</t>
  </si>
  <si>
    <t>Lakeland UHS</t>
  </si>
  <si>
    <t>Northwood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</si>
  <si>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</si>
  <si>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</si>
  <si>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</si>
  <si>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</si>
  <si>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</si>
  <si>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</si>
  <si>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</si>
  <si>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</si>
  <si>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</si>
  <si>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Riverdale</t>
  </si>
  <si>
    <t>Muskego-Norway</t>
  </si>
  <si>
    <t>Lake Country</t>
  </si>
  <si>
    <t>Necedah Area</t>
  </si>
  <si>
    <t>Neenah</t>
  </si>
  <si>
    <t>Neillsville</t>
  </si>
  <si>
    <t>Nekoosa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</si>
  <si>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</si>
  <si>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</si>
  <si>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</si>
  <si>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</si>
  <si>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</si>
  <si>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</si>
  <si>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</si>
  <si>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</si>
  <si>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Norris</t>
  </si>
  <si>
    <t>North Fond Du Lac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</si>
  <si>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</si>
  <si>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</si>
  <si>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</si>
  <si>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</si>
  <si>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</si>
  <si>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</si>
  <si>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</si>
  <si>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</si>
  <si>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</si>
  <si>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</si>
  <si>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</si>
  <si>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Parkview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</si>
  <si>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</si>
  <si>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</si>
  <si>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</si>
  <si>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</si>
  <si>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</si>
  <si>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</si>
  <si>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</si>
  <si>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Beecher-Dunbar-Pembine</t>
  </si>
  <si>
    <t>Pepin Area</t>
  </si>
  <si>
    <t>Peshtigo</t>
  </si>
  <si>
    <t>Pewaukee</t>
  </si>
  <si>
    <t>Phelps</t>
  </si>
  <si>
    <t>Phillips</t>
  </si>
  <si>
    <t>Pittsville</t>
  </si>
  <si>
    <t>Tri-County Area</t>
  </si>
  <si>
    <t>Platteville</t>
  </si>
  <si>
    <t>Plum City</t>
  </si>
  <si>
    <t>Plymouth</t>
  </si>
  <si>
    <t>Portage Community</t>
  </si>
  <si>
    <t>Port Edwards</t>
  </si>
  <si>
    <t>South Shore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</si>
  <si>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</si>
  <si>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</si>
  <si>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</si>
  <si>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</si>
  <si>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</si>
  <si>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</si>
  <si>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</si>
  <si>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</si>
  <si>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</si>
  <si>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</si>
  <si>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</si>
  <si>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</si>
  <si>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</si>
  <si>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North Cape</t>
  </si>
  <si>
    <t>Reedsburg</t>
  </si>
  <si>
    <t>Reedsville</t>
  </si>
  <si>
    <t>Rhinelander</t>
  </si>
  <si>
    <t>Rib Lake</t>
  </si>
  <si>
    <t>Rice Lake Area</t>
  </si>
  <si>
    <t>Richland</t>
  </si>
  <si>
    <t>Rio Community</t>
  </si>
  <si>
    <t>River Falls</t>
  </si>
  <si>
    <t>River Ridge</t>
  </si>
  <si>
    <t>Rosendale-Brandon</t>
  </si>
  <si>
    <t>Rosholt</t>
  </si>
  <si>
    <t>D C Everest Area</t>
  </si>
  <si>
    <t>Saint Croix Falls</t>
  </si>
  <si>
    <t>Saint Francis</t>
  </si>
  <si>
    <t>Central/Westosha UHS</t>
  </si>
  <si>
    <t>Salem</t>
  </si>
  <si>
    <t>Sauk Prairie</t>
  </si>
  <si>
    <t>Seneca</t>
  </si>
  <si>
    <t>Sevastopol</t>
  </si>
  <si>
    <t>Seymour Community</t>
  </si>
  <si>
    <t>Sharon J11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</si>
  <si>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</si>
  <si>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</si>
  <si>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</si>
  <si>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</si>
  <si>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</si>
  <si>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</si>
  <si>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</si>
  <si>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</si>
  <si>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</si>
  <si>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</si>
  <si>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</si>
  <si>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</si>
  <si>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Southern Door County</t>
  </si>
  <si>
    <t>Sparta Area</t>
  </si>
  <si>
    <t>Spencer</t>
  </si>
  <si>
    <t>Spooner</t>
  </si>
  <si>
    <t>River Valley</t>
  </si>
  <si>
    <t>Spring Valley</t>
  </si>
  <si>
    <t>Stanley-Boyd Area</t>
  </si>
  <si>
    <t>Stevens Point Area</t>
  </si>
  <si>
    <t>Stockbridge</t>
  </si>
  <si>
    <t>Stoughton Area</t>
  </si>
  <si>
    <t>Stratford</t>
  </si>
  <si>
    <t>Sturgeon Bay</t>
  </si>
  <si>
    <t>Sun Prairie Area</t>
  </si>
  <si>
    <t>Superior</t>
  </si>
  <si>
    <t>Suring</t>
  </si>
  <si>
    <t>Thorp</t>
  </si>
  <si>
    <t>Three Lakes</t>
  </si>
  <si>
    <t>Tigerton</t>
  </si>
  <si>
    <t>Tomah Area</t>
  </si>
  <si>
    <t>Tomahawk</t>
  </si>
  <si>
    <t>Flambeau</t>
  </si>
  <si>
    <t>Turtle Lake</t>
  </si>
  <si>
    <t>Twin Lakes #4</t>
  </si>
  <si>
    <t>Two Rivers</t>
  </si>
  <si>
    <t>Union Grove UHS</t>
  </si>
  <si>
    <t>Union Grove J1</t>
  </si>
  <si>
    <t>Valders Area</t>
  </si>
  <si>
    <t>Verona Area</t>
  </si>
  <si>
    <t>Kickapoo Area</t>
  </si>
  <si>
    <t>Viroqua Area</t>
  </si>
  <si>
    <t>Wabeno Area</t>
  </si>
  <si>
    <t>Big Foot UHS</t>
  </si>
  <si>
    <t>Walworth J1</t>
  </si>
  <si>
    <t>Washburn</t>
  </si>
  <si>
    <t>Washington</t>
  </si>
  <si>
    <t>Waterford UHS</t>
  </si>
  <si>
    <t>Washington-Caldwell</t>
  </si>
  <si>
    <t>Waterford Graded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</si>
  <si>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</si>
  <si>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</si>
  <si>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</si>
  <si>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</si>
  <si>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</si>
  <si>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</si>
  <si>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</si>
  <si>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</si>
  <si>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</si>
  <si>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</si>
  <si>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</si>
  <si>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</si>
  <si>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</si>
  <si>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</si>
  <si>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Westby Area</t>
  </si>
  <si>
    <t>West Depere</t>
  </si>
  <si>
    <t>Westfield</t>
  </si>
  <si>
    <t>Weston</t>
  </si>
  <si>
    <t>West Salem</t>
  </si>
  <si>
    <t>Weyauwega-Fremont</t>
  </si>
  <si>
    <t>Wheatland J1</t>
  </si>
  <si>
    <t>Whitefish Bay</t>
  </si>
  <si>
    <t>Whitehall</t>
  </si>
  <si>
    <t>White Lake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</si>
  <si>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</si>
  <si>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</si>
  <si>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</si>
  <si>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</si>
  <si>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</si>
  <si>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</si>
  <si>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</si>
  <si>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</si>
  <si>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</si>
  <si>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</si>
  <si>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</si>
  <si>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</si>
  <si>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</si>
  <si>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</si>
  <si>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EQVALMEM</t>
  </si>
  <si>
    <t>PRIGVM</t>
  </si>
  <si>
    <t>PRIMARY</t>
  </si>
  <si>
    <t>PRIlocPC</t>
  </si>
  <si>
    <t>PRICSTM</t>
  </si>
  <si>
    <t>SECGVM</t>
  </si>
  <si>
    <t>SECOND</t>
  </si>
  <si>
    <t>SECAID</t>
  </si>
  <si>
    <t>seclocpc</t>
  </si>
  <si>
    <t>SECCSTM</t>
  </si>
  <si>
    <t>TERGVM</t>
  </si>
  <si>
    <t>TERTIARY</t>
  </si>
  <si>
    <t>TERAID</t>
  </si>
  <si>
    <t>terlocpc</t>
  </si>
  <si>
    <t>TERCSTM</t>
  </si>
  <si>
    <t>TOTAIDPC</t>
  </si>
  <si>
    <t>allcstm</t>
  </si>
  <si>
    <t>cstdif</t>
  </si>
  <si>
    <t>Primary Tier</t>
  </si>
  <si>
    <t>K-12 GUARANTEES</t>
  </si>
  <si>
    <t>K-8 GUARANTEES</t>
  </si>
  <si>
    <t>UHS GUARANTEES</t>
  </si>
  <si>
    <t>IN AID COMPUTATION</t>
  </si>
  <si>
    <t>STATE SHARE %</t>
  </si>
  <si>
    <t>Secondary Tier</t>
  </si>
  <si>
    <t>Tertiary Tier</t>
  </si>
  <si>
    <t>pri aid</t>
  </si>
  <si>
    <t>District</t>
  </si>
  <si>
    <t>State</t>
  </si>
  <si>
    <t>Local Support</t>
  </si>
  <si>
    <t>DISTRICT VALUE PER MEMBER</t>
  </si>
  <si>
    <t>Shared Cost Per Member</t>
  </si>
  <si>
    <t>Total State Aid Percentage:</t>
  </si>
  <si>
    <t>Total Local Support Percentage:</t>
  </si>
  <si>
    <t>Total:</t>
  </si>
  <si>
    <t>Total (All Tiers)</t>
  </si>
  <si>
    <t>Equal Aid</t>
  </si>
  <si>
    <t>North Lakeland</t>
  </si>
  <si>
    <t>EQUALIZATION AID TIER EXPLANATION*</t>
  </si>
  <si>
    <t xml:space="preserve">* Generally, Equalization Aid is distributed in inverse proportion to the percentage a district's value per member is of the guarantee. Thus, if a district's value per member </t>
  </si>
  <si>
    <t>Cost Sharing</t>
  </si>
  <si>
    <t>type</t>
  </si>
  <si>
    <t>member</t>
  </si>
  <si>
    <t xml:space="preserve">MEMBERSHIP </t>
  </si>
  <si>
    <t>DISTRICT VALUE</t>
  </si>
  <si>
    <t>is 25% of the guarantee for that tier, the local tax base supports 25% of the expenses in that tier, and State Equalization Aid would fund the remaining 75% of the expenses</t>
  </si>
  <si>
    <t xml:space="preserve"> in that tier. Note that there are 3 tiers, indicating that there are 3 separate algebraic computations that can each result in Equalization Aid. Total aid is the sum of the</t>
  </si>
  <si>
    <t>Equalization Aid at all of the tiers. If negative aid is generated at any tier, it is subtracted from the total Equalization Aid for that district; however, all districts</t>
  </si>
  <si>
    <t>receive their Primary Tier aid, even if the algebraic sum of the 3 tiers is less than 0. Districts generating no aid at the Primary Tier do not receive State Equalization Aid.</t>
  </si>
  <si>
    <t>AS % OF GUARANTEE</t>
  </si>
  <si>
    <t>Gresham</t>
  </si>
  <si>
    <t>Stone Bank School Distri</t>
  </si>
  <si>
    <t>Shawano</t>
  </si>
  <si>
    <t>Trevor-Wilmot Consolidat</t>
  </si>
  <si>
    <t>District Portion = Blue Bar       Equalization Aid Portion = Yellow Bar      Negative Aid (if present) = White Bar</t>
  </si>
  <si>
    <t>Chequamegon</t>
  </si>
  <si>
    <t>Ladysmith</t>
  </si>
  <si>
    <t>Ripon Area</t>
  </si>
  <si>
    <t>Chetek-Weyerhaeuser</t>
  </si>
  <si>
    <t>NAME</t>
  </si>
  <si>
    <t>PRIAID</t>
  </si>
  <si>
    <t>MEMBER</t>
  </si>
  <si>
    <t>Durand-Arkansaw</t>
  </si>
  <si>
    <t>Herman-Neosho-Rubicon</t>
  </si>
  <si>
    <t>De Soto Area</t>
  </si>
  <si>
    <t>Gale-Ettrick-Trempealeau</t>
  </si>
  <si>
    <t>Holy Hill Area</t>
  </si>
  <si>
    <t>aidval</t>
  </si>
  <si>
    <t>La Crosse</t>
  </si>
  <si>
    <t>USING THE 2022-23 OCTOBER 15 AID CERTIFICATION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</si>
</sst>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0"/>
    <numFmt numFmtId="165" formatCode="&quot;$&quot;#,##0.00"/>
    <numFmt numFmtId="166" formatCode="&quot;$&quot;#,##0"/>
    <numFmt numFmtId="167" formatCode="0.0%"/>
  </numFmts>
  <fonts count="12" x14ac:knownFonts="1">
    <font>
      <sz val="8"/>
      <name val="Arial"/>
    </font>
    <font>
      <b/>
      <sz val="8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2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Border="1"/>
    <xf numFmtId="0" fontId="2" fillId="0" borderId="0" xfId="0" applyFont="1" applyAlignment="1" applyProtection="1">
      <alignment horizontal="center"/>
    </xf>
    <xf numFmtId="0" fontId="0" fillId="0" borderId="0" xfId="0" applyBorder="1" applyAlignment="1"/>
    <xf numFmtId="0" fontId="1" fillId="0" borderId="0" xfId="0" applyFont="1" applyBorder="1" applyAlignme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3" xfId="0" applyBorder="1"/>
    <xf numFmtId="2" fontId="1" fillId="0" borderId="0" xfId="0" applyNumberFormat="1" applyFont="1" applyBorder="1"/>
    <xf numFmtId="165" fontId="1" fillId="0" borderId="0" xfId="0" applyNumberFormat="1" applyFont="1"/>
    <xf numFmtId="2" fontId="0" fillId="0" borderId="0" xfId="0" applyNumberFormat="1"/>
    <xf numFmtId="10" fontId="1" fillId="0" borderId="0" xfId="0" applyNumberFormat="1" applyFont="1"/>
    <xf numFmtId="0" fontId="2" fillId="0" borderId="0" xfId="0" applyFont="1" applyAlignment="1"/>
    <xf numFmtId="0" fontId="2" fillId="0" borderId="0" xfId="0" applyFont="1" applyAlignment="1" applyProtection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4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7" fontId="1" fillId="0" borderId="5" xfId="0" applyNumberFormat="1" applyFont="1" applyBorder="1"/>
    <xf numFmtId="0" fontId="1" fillId="0" borderId="0" xfId="0" applyFont="1" applyBorder="1" applyAlignment="1">
      <alignment horizontal="right"/>
    </xf>
    <xf numFmtId="167" fontId="1" fillId="0" borderId="7" xfId="0" applyNumberFormat="1" applyFont="1" applyBorder="1"/>
    <xf numFmtId="165" fontId="1" fillId="0" borderId="8" xfId="0" applyNumberFormat="1" applyFont="1" applyBorder="1"/>
    <xf numFmtId="167" fontId="1" fillId="0" borderId="9" xfId="0" applyNumberFormat="1" applyFont="1" applyBorder="1"/>
    <xf numFmtId="165" fontId="1" fillId="0" borderId="3" xfId="0" applyNumberFormat="1" applyFont="1" applyBorder="1"/>
    <xf numFmtId="167" fontId="1" fillId="0" borderId="4" xfId="0" applyNumberFormat="1" applyFont="1" applyBorder="1"/>
    <xf numFmtId="165" fontId="3" fillId="0" borderId="2" xfId="0" applyNumberFormat="1" applyFont="1" applyBorder="1"/>
    <xf numFmtId="167" fontId="3" fillId="0" borderId="10" xfId="0" applyNumberFormat="1" applyFont="1" applyBorder="1"/>
    <xf numFmtId="0" fontId="3" fillId="0" borderId="11" xfId="0" applyFont="1" applyBorder="1" applyAlignment="1">
      <alignment horizontal="center" wrapText="1"/>
    </xf>
    <xf numFmtId="10" fontId="1" fillId="0" borderId="0" xfId="0" applyNumberFormat="1" applyFont="1" applyBorder="1"/>
    <xf numFmtId="0" fontId="5" fillId="0" borderId="0" xfId="0" applyFont="1"/>
    <xf numFmtId="0" fontId="6" fillId="0" borderId="0" xfId="0" applyFont="1"/>
    <xf numFmtId="167" fontId="1" fillId="0" borderId="11" xfId="0" applyNumberFormat="1" applyFont="1" applyBorder="1"/>
    <xf numFmtId="0" fontId="7" fillId="0" borderId="0" xfId="0" applyFont="1"/>
    <xf numFmtId="44" fontId="7" fillId="0" borderId="0" xfId="0" applyNumberFormat="1" applyFont="1"/>
    <xf numFmtId="0" fontId="8" fillId="0" borderId="0" xfId="0" applyFont="1"/>
    <xf numFmtId="0" fontId="10" fillId="0" borderId="0" xfId="0" applyFont="1"/>
    <xf numFmtId="0" fontId="1" fillId="0" borderId="8" xfId="0" applyFont="1" applyBorder="1"/>
    <xf numFmtId="0" fontId="1" fillId="0" borderId="9" xfId="0" applyFont="1" applyBorder="1"/>
    <xf numFmtId="3" fontId="1" fillId="0" borderId="6" xfId="0" applyNumberFormat="1" applyFont="1" applyBorder="1"/>
    <xf numFmtId="166" fontId="1" fillId="0" borderId="6" xfId="0" applyNumberFormat="1" applyFont="1" applyBorder="1"/>
    <xf numFmtId="164" fontId="11" fillId="0" borderId="0" xfId="0" applyNumberFormat="1" applyFont="1"/>
    <xf numFmtId="0" fontId="11" fillId="0" borderId="0" xfId="0" applyFont="1"/>
    <xf numFmtId="0" fontId="11" fillId="0" borderId="0" xfId="0" quotePrefix="1" applyNumberFormat="1" applyFont="1"/>
    <xf numFmtId="0" fontId="11" fillId="0" borderId="0" xfId="0" applyNumberFormat="1" applyFont="1"/>
    <xf numFmtId="0" fontId="11" fillId="0" borderId="0" xfId="0" applyFont="1" applyAlignment="1">
      <alignment wrapText="1"/>
    </xf>
    <xf numFmtId="4" fontId="11" fillId="0" borderId="0" xfId="0" applyNumberFormat="1" applyFont="1"/>
    <xf numFmtId="11" fontId="0" fillId="0" borderId="0" xfId="0" applyNumberFormat="1"/>
    <xf numFmtId="3" fontId="1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166" fontId="1" fillId="0" borderId="0" xfId="0" applyNumberFormat="1" applyFont="1" applyBorder="1" applyAlignment="1">
      <alignment horizontal="right"/>
    </xf>
    <xf numFmtId="166" fontId="1" fillId="0" borderId="7" xfId="0" applyNumberFormat="1" applyFont="1" applyBorder="1" applyAlignment="1">
      <alignment horizontal="right"/>
    </xf>
    <xf numFmtId="166" fontId="1" fillId="0" borderId="10" xfId="0" applyNumberFormat="1" applyFont="1" applyBorder="1" applyAlignment="1">
      <alignment horizontal="right"/>
    </xf>
    <xf numFmtId="166" fontId="1" fillId="0" borderId="11" xfId="0" applyNumberFormat="1" applyFont="1" applyBorder="1" applyAlignment="1">
      <alignment horizontal="right"/>
    </xf>
    <xf numFmtId="166" fontId="1" fillId="0" borderId="4" xfId="0" applyNumberFormat="1" applyFont="1" applyBorder="1" applyAlignment="1">
      <alignment horizontal="right"/>
    </xf>
    <xf numFmtId="166" fontId="1" fillId="0" borderId="5" xfId="0" applyNumberFormat="1" applyFont="1" applyBorder="1" applyAlignment="1">
      <alignment horizontal="right"/>
    </xf>
    <xf numFmtId="166" fontId="1" fillId="0" borderId="2" xfId="0" applyNumberFormat="1" applyFont="1" applyBorder="1" applyAlignment="1">
      <alignment horizontal="center"/>
    </xf>
    <xf numFmtId="166" fontId="1" fillId="0" borderId="10" xfId="0" applyNumberFormat="1" applyFont="1" applyBorder="1" applyAlignment="1">
      <alignment horizontal="center"/>
    </xf>
    <xf numFmtId="166" fontId="1" fillId="0" borderId="11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7" fontId="1" fillId="0" borderId="0" xfId="0" applyNumberFormat="1" applyFont="1" applyBorder="1" applyAlignment="1">
      <alignment horizontal="right"/>
    </xf>
    <xf numFmtId="0" fontId="0" fillId="0" borderId="7" xfId="0" applyBorder="1"/>
    <xf numFmtId="167" fontId="1" fillId="0" borderId="10" xfId="0" applyNumberFormat="1" applyFont="1" applyBorder="1" applyAlignment="1">
      <alignment horizontal="right"/>
    </xf>
    <xf numFmtId="167" fontId="1" fillId="0" borderId="7" xfId="0" applyNumberFormat="1" applyFont="1" applyBorder="1" applyAlignment="1">
      <alignment horizontal="right"/>
    </xf>
    <xf numFmtId="167" fontId="1" fillId="0" borderId="11" xfId="0" applyNumberFormat="1" applyFont="1" applyBorder="1" applyAlignment="1">
      <alignment horizontal="right"/>
    </xf>
    <xf numFmtId="165" fontId="1" fillId="0" borderId="2" xfId="0" applyNumberFormat="1" applyFont="1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4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4" fontId="7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132"/>
      <c:rotY val="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75005594912089"/>
          <c:y val="8.888916446293546E-2"/>
          <c:w val="0.77500315349590465"/>
          <c:h val="0.85079628843095367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'Equal Aid Tiers'!$C$58</c:f>
              <c:numCache>
                <c:formatCode>_("$"* #,##0.00_);_("$"* \(#,##0.00\);_("$"* "-"??_);_(@_)</c:formatCode>
                <c:ptCount val="1"/>
                <c:pt idx="0">
                  <c:v>146.1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2102-4A94-BB42-2EC83A31E562}"/>
            </c:ext>
          </c:extLst>
        </c:ser>
        <c:ser>
          <c:idx val="1"/>
          <c:order val="1"/>
          <c:spPr>
            <a:solidFill>
              <a:srgbClr val="FFFF00"/>
            </a:solidFill>
            <a:ln w="12700">
              <a:solidFill>
                <a:schemeClr val="tx1"/>
              </a:solidFill>
              <a:prstDash val="solid"/>
            </a:ln>
          </c:spPr>
          <c:invertIfNegative val="1"/>
          <c:val>
            <c:numRef>
              <c:f>'Equal Aid Tiers'!$C$59</c:f>
              <c:numCache>
                <c:formatCode>_("$"* #,##0.00_);_("$"* \(#,##0.00\);_("$"* "-"??_);_(@_)</c:formatCode>
                <c:ptCount val="1"/>
                <c:pt idx="0">
                  <c:v>853.9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chemeClr val="tx1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2102-4A94-BB42-2EC83A31E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8047320"/>
        <c:axId val="198047712"/>
        <c:axId val="0"/>
      </c:bar3DChart>
      <c:catAx>
        <c:axId val="1980473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8047712"/>
        <c:crosses val="autoZero"/>
        <c:auto val="1"/>
        <c:lblAlgn val="ctr"/>
        <c:lblOffset val="100"/>
        <c:tickMarkSkip val="1"/>
        <c:noMultiLvlLbl val="0"/>
      </c:catAx>
      <c:valAx>
        <c:axId val="198047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047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122"/>
      <c:rotY val="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301634973473824"/>
          <c:y val="6.6878980891719744E-2"/>
          <c:w val="0.82540002402663049"/>
          <c:h val="0.86624203821656065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'Equal Aid Tiers'!$C$61</c:f>
              <c:numCache>
                <c:formatCode>_("$"* #,##0.00_);_("$"* \(#,##0.00\);_("$"* "-"??_);_(@_)</c:formatCode>
                <c:ptCount val="1"/>
                <c:pt idx="0">
                  <c:v>1609.4984000000002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0B-4FB2-A194-D26392464331}"/>
            </c:ext>
          </c:extLst>
        </c:ser>
        <c:ser>
          <c:idx val="1"/>
          <c:order val="1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'Equal Aid Tiers'!$C$62</c:f>
              <c:numCache>
                <c:formatCode>_("$"* #,##0.00_);_("$"* \(#,##0.00\);_("$"* "-"??_);_(@_)</c:formatCode>
                <c:ptCount val="1"/>
                <c:pt idx="0">
                  <c:v>8222.5015999999996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0C0B-4FB2-A194-D26392464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2410192"/>
        <c:axId val="342411368"/>
        <c:axId val="0"/>
      </c:bar3DChart>
      <c:catAx>
        <c:axId val="3424101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42411368"/>
        <c:crossesAt val="0"/>
        <c:auto val="1"/>
        <c:lblAlgn val="ctr"/>
        <c:lblOffset val="100"/>
        <c:tickMarkSkip val="1"/>
        <c:noMultiLvlLbl val="0"/>
      </c:catAx>
      <c:valAx>
        <c:axId val="3424113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2410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124"/>
      <c:rotY val="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600022656294252"/>
          <c:y val="5.128221179578512E-2"/>
          <c:w val="0.82800161719065946"/>
          <c:h val="0.88141301524005589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'Equal Aid Tiers'!$C$64</c:f>
              <c:numCache>
                <c:formatCode>_("$"* #,##0.00_);_("$"* \(#,##0.00\);_("$"* "-"??_);_(@_)</c:formatCode>
                <c:ptCount val="1"/>
                <c:pt idx="0">
                  <c:v>280.94392299999998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96-4A04-B210-48E13F5C924B}"/>
            </c:ext>
          </c:extLst>
        </c:ser>
        <c:ser>
          <c:idx val="1"/>
          <c:order val="1"/>
          <c:spPr>
            <a:solidFill>
              <a:srgbClr val="FFFF00"/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rgbClr val="FF0000"/>
              </a:outerShdw>
            </a:effectLst>
          </c:spPr>
          <c:invertIfNegative val="1"/>
          <c:val>
            <c:numRef>
              <c:f>'Equal Aid Tiers'!$C$65</c:f>
              <c:numCache>
                <c:formatCode>_("$"* #,##0.00_);_("$"* \(#,##0.00\);_("$"* "-"??_);_(@_)</c:formatCode>
                <c:ptCount val="1"/>
                <c:pt idx="0">
                  <c:v>470.84607700000004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solidFill>
                      <a:schemeClr val="tx1"/>
                    </a:solidFill>
                  </a:ln>
                  <a:effectLst>
                    <a:outerShdw blurRad="50800" dist="50800" dir="5400000" algn="ctr" rotWithShape="0">
                      <a:srgbClr val="FF0000"/>
                    </a:outerShdw>
                  </a:effectLst>
                </c14:spPr>
              </c14:invertSolidFillFmt>
            </c:ext>
            <c:ext xmlns:c16="http://schemas.microsoft.com/office/drawing/2014/chart" uri="{C3380CC4-5D6E-409C-BE32-E72D297353CC}">
              <c16:uniqueId val="{00000001-EE96-4A04-B210-48E13F5C9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2410584"/>
        <c:axId val="342412544"/>
        <c:axId val="0"/>
      </c:bar3DChart>
      <c:catAx>
        <c:axId val="3424105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42412544"/>
        <c:crossesAt val="0"/>
        <c:auto val="1"/>
        <c:lblAlgn val="ctr"/>
        <c:lblOffset val="100"/>
        <c:tickMarkSkip val="1"/>
        <c:noMultiLvlLbl val="0"/>
      </c:catAx>
      <c:valAx>
        <c:axId val="342412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2410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126"/>
      <c:rotY val="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851456025100497"/>
          <c:y val="5.7143034297601439E-2"/>
          <c:w val="0.81526424159231259"/>
          <c:h val="0.87936780557975469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'Equal Aid Tiers'!$C$67</c:f>
              <c:numCache>
                <c:formatCode>_("$"* #,##0.00_);_("$"* \(#,##0.00\);_("$"* "-"??_);_(@_)</c:formatCode>
                <c:ptCount val="1"/>
                <c:pt idx="0">
                  <c:v>2036.5423230000001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3B-4A2A-913B-86B658B985C4}"/>
            </c:ext>
          </c:extLst>
        </c:ser>
        <c:ser>
          <c:idx val="1"/>
          <c:order val="1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'Equal Aid Tiers'!$C$68</c:f>
              <c:numCache>
                <c:formatCode>_("$"* #,##0.00_);_("$"* \(#,##0.00\);_("$"* "-"??_);_(@_)</c:formatCode>
                <c:ptCount val="1"/>
                <c:pt idx="0">
                  <c:v>9547.2476769999994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2D3B-4A2A-913B-86B658B98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8356752"/>
        <c:axId val="198355576"/>
        <c:axId val="0"/>
      </c:bar3DChart>
      <c:catAx>
        <c:axId val="1983567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8355576"/>
        <c:crosses val="autoZero"/>
        <c:auto val="1"/>
        <c:lblAlgn val="ctr"/>
        <c:lblOffset val="100"/>
        <c:tickMarkSkip val="1"/>
        <c:noMultiLvlLbl val="0"/>
      </c:catAx>
      <c:valAx>
        <c:axId val="1983555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356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/>
  </c:printSettings>
</c:chartSpace>
</file>

<file path=xl/ctrlProps/ctrlProp1.xml><?xml version="1.0" encoding="utf-8"?>
<formControlPr xmlns="http://schemas.microsoft.com/office/spreadsheetml/2009/9/main" objectType="Drop" dropLines="15" dropStyle="combo" dx="16" fmlaLink="Data!$A$1" fmlaRange="Data!$A$3:$A$424" noThreeD="1" sel="1" val="0"/>
</file>

<file path=xl/ctrlProps/ctrlProp2.xml><?xml version="1.0" encoding="utf-8"?>
<formControlPr xmlns="http://schemas.microsoft.com/office/spreadsheetml/2009/9/main" objectType="Drop" dropLines="15" dropStyle="combo" dx="16" fmlaLink="Data!$A$1" fmlaRange="Data!$B$3:$B$424" noThreeD="1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16</xdr:row>
      <xdr:rowOff>0</xdr:rowOff>
    </xdr:from>
    <xdr:to>
      <xdr:col>4</xdr:col>
      <xdr:colOff>0</xdr:colOff>
      <xdr:row>37</xdr:row>
      <xdr:rowOff>0</xdr:rowOff>
    </xdr:to>
    <xdr:graphicFrame macro="">
      <xdr:nvGraphicFramePr>
        <xdr:cNvPr id="1065" name="Chart 9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16</xdr:row>
      <xdr:rowOff>9525</xdr:rowOff>
    </xdr:from>
    <xdr:to>
      <xdr:col>8</xdr:col>
      <xdr:colOff>9525</xdr:colOff>
      <xdr:row>37</xdr:row>
      <xdr:rowOff>0</xdr:rowOff>
    </xdr:to>
    <xdr:graphicFrame macro="">
      <xdr:nvGraphicFramePr>
        <xdr:cNvPr id="1066" name="Chart 10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</xdr:col>
      <xdr:colOff>0</xdr:colOff>
      <xdr:row>36</xdr:row>
      <xdr:rowOff>114300</xdr:rowOff>
    </xdr:to>
    <xdr:graphicFrame macro="">
      <xdr:nvGraphicFramePr>
        <xdr:cNvPr id="1067" name="Chart 1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16</xdr:row>
      <xdr:rowOff>0</xdr:rowOff>
    </xdr:from>
    <xdr:to>
      <xdr:col>16</xdr:col>
      <xdr:colOff>0</xdr:colOff>
      <xdr:row>37</xdr:row>
      <xdr:rowOff>0</xdr:rowOff>
    </xdr:to>
    <xdr:graphicFrame macro="">
      <xdr:nvGraphicFramePr>
        <xdr:cNvPr id="1068" name="Chart 1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209550</xdr:colOff>
          <xdr:row>2</xdr:row>
          <xdr:rowOff>171450</xdr:rowOff>
        </xdr:from>
        <xdr:to>
          <xdr:col>15</xdr:col>
          <xdr:colOff>876300</xdr:colOff>
          <xdr:row>3</xdr:row>
          <xdr:rowOff>171450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457200</xdr:colOff>
          <xdr:row>2</xdr:row>
          <xdr:rowOff>171450</xdr:rowOff>
        </xdr:from>
        <xdr:to>
          <xdr:col>15</xdr:col>
          <xdr:colOff>165100</xdr:colOff>
          <xdr:row>3</xdr:row>
          <xdr:rowOff>184150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CCFF"/>
        </a:solidFill>
        <a:ln w="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CCFF"/>
        </a:solidFill>
        <a:ln w="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73"/>
  <sheetViews>
    <sheetView tabSelected="1" zoomScale="82" workbookViewId="0">
      <selection activeCell="A3" sqref="A3:P3"/>
    </sheetView>
  </sheetViews>
  <sheetFormatPr defaultRowHeight="10" x14ac:dyDescent="0.2"/>
  <cols>
    <col min="1" max="1" width="14.109375" customWidth="1"/>
    <col min="2" max="2" width="12.6640625" customWidth="1"/>
    <col min="3" max="3" width="10.6640625" bestFit="1" customWidth="1"/>
    <col min="4" max="4" width="17.6640625" customWidth="1"/>
    <col min="5" max="5" width="2.6640625" customWidth="1"/>
    <col min="6" max="6" width="18" customWidth="1"/>
    <col min="7" max="7" width="11" customWidth="1"/>
    <col min="8" max="8" width="18.33203125" customWidth="1"/>
    <col min="9" max="9" width="2.6640625" customWidth="1"/>
    <col min="10" max="10" width="16.33203125" customWidth="1"/>
    <col min="11" max="11" width="12.6640625" customWidth="1"/>
    <col min="12" max="12" width="17.6640625" customWidth="1"/>
    <col min="13" max="13" width="2.6640625" customWidth="1"/>
    <col min="14" max="14" width="17.109375" customWidth="1"/>
    <col min="15" max="15" width="12.33203125" customWidth="1"/>
    <col min="16" max="16" width="17.6640625" customWidth="1"/>
    <col min="17" max="22" width="10.6640625" customWidth="1"/>
  </cols>
  <sheetData>
    <row r="1" spans="1:17" ht="18" x14ac:dyDescent="0.4">
      <c r="A1" s="54" t="s">
        <v>453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16"/>
    </row>
    <row r="2" spans="1:17" ht="18" x14ac:dyDescent="0.4">
      <c r="A2" s="54" t="s">
        <v>484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16"/>
    </row>
    <row r="3" spans="1:17" ht="18" x14ac:dyDescent="0.4">
      <c r="A3" s="55" t="str">
        <f>INDEX(Data!B3:B424,Data!A1)</f>
        <v>Abbotsford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17"/>
    </row>
    <row r="4" spans="1:17" ht="18.5" thickBot="1" x14ac:dyDescent="0.4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1" thickBot="1" x14ac:dyDescent="0.3">
      <c r="B5" s="42" t="s">
        <v>458</v>
      </c>
      <c r="C5" s="43"/>
      <c r="D5" s="44">
        <f>INDEX(Data!X3:X424,Data!A1)</f>
        <v>809</v>
      </c>
      <c r="F5" s="42" t="s">
        <v>459</v>
      </c>
      <c r="G5" s="43"/>
      <c r="H5" s="45">
        <f>INDEX(Data!Y3:Y424,Data!A1)</f>
        <v>228190276</v>
      </c>
      <c r="I5" s="4"/>
      <c r="J5" s="59" t="s">
        <v>445</v>
      </c>
      <c r="K5" s="60"/>
      <c r="L5" s="61"/>
      <c r="M5" s="10"/>
      <c r="N5" s="59" t="s">
        <v>438</v>
      </c>
      <c r="O5" s="65"/>
      <c r="P5" s="66"/>
    </row>
    <row r="6" spans="1:17" ht="11" thickBot="1" x14ac:dyDescent="0.3">
      <c r="I6" s="1"/>
      <c r="J6" s="62" t="s">
        <v>464</v>
      </c>
      <c r="K6" s="63"/>
      <c r="L6" s="64"/>
      <c r="N6" s="62" t="s">
        <v>437</v>
      </c>
      <c r="O6" s="67"/>
      <c r="P6" s="68"/>
    </row>
    <row r="7" spans="1:17" ht="11" thickBot="1" x14ac:dyDescent="0.3">
      <c r="B7" s="59" t="s">
        <v>0</v>
      </c>
      <c r="C7" s="60"/>
      <c r="D7" s="61"/>
      <c r="F7" s="56">
        <f>INDEX(Data!W2:W424,Data!A2)</f>
        <v>0</v>
      </c>
      <c r="G7" s="57"/>
      <c r="H7" s="58"/>
      <c r="I7" s="1"/>
      <c r="J7" s="11"/>
      <c r="K7" s="19"/>
      <c r="L7" s="20"/>
      <c r="N7" s="11"/>
      <c r="O7" s="19"/>
      <c r="P7" s="20"/>
    </row>
    <row r="8" spans="1:17" ht="11" thickBot="1" x14ac:dyDescent="0.3">
      <c r="B8" s="62" t="s">
        <v>1</v>
      </c>
      <c r="C8" s="63"/>
      <c r="D8" s="64"/>
      <c r="F8" s="18" t="s">
        <v>7</v>
      </c>
      <c r="G8" s="73">
        <f>INDEX(Data!D3:D424,Data!A1)</f>
        <v>1930000</v>
      </c>
      <c r="H8" s="74"/>
      <c r="I8" s="1"/>
      <c r="J8" s="5" t="s">
        <v>7</v>
      </c>
      <c r="K8" s="81">
        <f>INDEX(Data!G3:G424,Data!A1)</f>
        <v>0.14610000000000001</v>
      </c>
      <c r="L8" s="84"/>
      <c r="N8" s="5" t="s">
        <v>7</v>
      </c>
      <c r="O8" s="81">
        <f>1-K8</f>
        <v>0.85389999999999999</v>
      </c>
      <c r="P8" s="82"/>
    </row>
    <row r="9" spans="1:17" ht="10.5" x14ac:dyDescent="0.25">
      <c r="B9" s="78"/>
      <c r="C9" s="79"/>
      <c r="D9" s="80"/>
      <c r="F9" s="5" t="s">
        <v>9</v>
      </c>
      <c r="G9" s="69">
        <f>INDEX(Data!I3:I424,Data!A1)</f>
        <v>1722650</v>
      </c>
      <c r="H9" s="70"/>
      <c r="I9" s="1"/>
      <c r="J9" s="5" t="s">
        <v>9</v>
      </c>
      <c r="K9" s="81">
        <f>INDEX(Data!L3:L424,Data!A1)</f>
        <v>0.16370000000000001</v>
      </c>
      <c r="L9" s="84"/>
      <c r="N9" s="5" t="s">
        <v>9</v>
      </c>
      <c r="O9" s="81">
        <f>1-K9</f>
        <v>0.83630000000000004</v>
      </c>
      <c r="P9" s="82"/>
    </row>
    <row r="10" spans="1:17" ht="11" thickBot="1" x14ac:dyDescent="0.3">
      <c r="B10" s="75">
        <f>INDEX(Data!C3:C424,Data!A1)</f>
        <v>282065</v>
      </c>
      <c r="C10" s="76"/>
      <c r="D10" s="77"/>
      <c r="F10" s="6" t="s">
        <v>10</v>
      </c>
      <c r="G10" s="71">
        <f>INDEX(Data!N3:N424,Data!A1)</f>
        <v>754823</v>
      </c>
      <c r="H10" s="72"/>
      <c r="J10" s="6" t="s">
        <v>10</v>
      </c>
      <c r="K10" s="83">
        <f>INDEX(Data!Q3:Q424,Data!A1)</f>
        <v>0.37369999999999998</v>
      </c>
      <c r="L10" s="85"/>
      <c r="N10" s="6" t="s">
        <v>10</v>
      </c>
      <c r="O10" s="83">
        <f>1-K10</f>
        <v>0.62630000000000008</v>
      </c>
      <c r="P10" s="68"/>
    </row>
    <row r="11" spans="1:17" ht="10.5" x14ac:dyDescent="0.25">
      <c r="B11" s="3"/>
      <c r="C11" s="3"/>
      <c r="D11" s="3"/>
      <c r="J11" s="7"/>
      <c r="K11" s="12"/>
      <c r="L11" s="12"/>
      <c r="N11" s="7"/>
      <c r="O11" s="12"/>
      <c r="P11" s="12"/>
    </row>
    <row r="12" spans="1:17" ht="10.5" thickBot="1" x14ac:dyDescent="0.25">
      <c r="B12" s="1"/>
      <c r="C12" s="1"/>
      <c r="D12" s="1"/>
      <c r="E12" s="1"/>
    </row>
    <row r="13" spans="1:17" ht="11" thickBot="1" x14ac:dyDescent="0.3">
      <c r="B13" s="56" t="s">
        <v>433</v>
      </c>
      <c r="C13" s="57"/>
      <c r="D13" s="58"/>
      <c r="E13" s="4"/>
      <c r="F13" s="56" t="s">
        <v>439</v>
      </c>
      <c r="G13" s="57"/>
      <c r="H13" s="58"/>
      <c r="J13" s="56" t="s">
        <v>440</v>
      </c>
      <c r="K13" s="57"/>
      <c r="L13" s="58"/>
      <c r="N13" s="56" t="s">
        <v>450</v>
      </c>
      <c r="O13" s="57"/>
      <c r="P13" s="58"/>
    </row>
    <row r="14" spans="1:17" ht="10.5" x14ac:dyDescent="0.25">
      <c r="B14" s="59" t="s">
        <v>446</v>
      </c>
      <c r="C14" s="60"/>
      <c r="D14" s="61"/>
      <c r="F14" s="59" t="s">
        <v>446</v>
      </c>
      <c r="G14" s="60"/>
      <c r="H14" s="61"/>
      <c r="J14" s="59" t="s">
        <v>446</v>
      </c>
      <c r="K14" s="60"/>
      <c r="L14" s="61"/>
      <c r="N14" s="59" t="s">
        <v>446</v>
      </c>
      <c r="O14" s="60"/>
      <c r="P14" s="61"/>
    </row>
    <row r="15" spans="1:17" ht="11" thickBot="1" x14ac:dyDescent="0.3">
      <c r="B15" s="86">
        <f>INDEX(Data!H3:H424,Data!A1)</f>
        <v>1000</v>
      </c>
      <c r="C15" s="87"/>
      <c r="D15" s="88"/>
      <c r="E15" s="1"/>
      <c r="F15" s="86">
        <f>INDEX(Data!M3:M424,Data!A1)</f>
        <v>9832</v>
      </c>
      <c r="G15" s="87"/>
      <c r="H15" s="88"/>
      <c r="J15" s="86">
        <f>INDEX(Data!R3:R424,Data!A1)</f>
        <v>751.79</v>
      </c>
      <c r="K15" s="87"/>
      <c r="L15" s="88"/>
      <c r="N15" s="86">
        <f>B15+F15+J15</f>
        <v>11583.79</v>
      </c>
      <c r="O15" s="87"/>
      <c r="P15" s="88"/>
    </row>
    <row r="38" spans="2:17" ht="10.5" thickBot="1" x14ac:dyDescent="0.25"/>
    <row r="39" spans="2:17" ht="11" thickBot="1" x14ac:dyDescent="0.3">
      <c r="B39" s="27">
        <f>SUM(B40:B42)</f>
        <v>1000</v>
      </c>
      <c r="C39" s="28">
        <f>SUM(C40:C42)</f>
        <v>1</v>
      </c>
      <c r="D39" s="23" t="s">
        <v>455</v>
      </c>
      <c r="F39" s="27">
        <f>SUM(F40:F42)</f>
        <v>9832</v>
      </c>
      <c r="G39" s="28">
        <f>SUM(G40:G41)</f>
        <v>1</v>
      </c>
      <c r="H39" s="23" t="s">
        <v>455</v>
      </c>
      <c r="J39" s="27">
        <f>SUM(J40:J42)</f>
        <v>751.79</v>
      </c>
      <c r="K39" s="28">
        <f>SUM(K40:K41)</f>
        <v>1</v>
      </c>
      <c r="L39" s="23" t="s">
        <v>455</v>
      </c>
      <c r="N39" s="27">
        <f>B39+F39+J39</f>
        <v>11583.79</v>
      </c>
      <c r="O39" s="28">
        <f>SUM(O40:O41)</f>
        <v>1</v>
      </c>
      <c r="P39" s="23" t="s">
        <v>455</v>
      </c>
    </row>
    <row r="40" spans="2:17" ht="10.5" x14ac:dyDescent="0.25">
      <c r="B40" s="29">
        <f>C59</f>
        <v>853.9</v>
      </c>
      <c r="C40" s="30">
        <f>B40/B39</f>
        <v>0.85389999999999999</v>
      </c>
      <c r="D40" s="22" t="s">
        <v>451</v>
      </c>
      <c r="F40" s="29">
        <f>C62</f>
        <v>8222.5015999999996</v>
      </c>
      <c r="G40" s="30">
        <f>F40/F39</f>
        <v>0.83629999999999993</v>
      </c>
      <c r="H40" s="22" t="s">
        <v>451</v>
      </c>
      <c r="J40" s="29">
        <f>C65</f>
        <v>470.84607700000004</v>
      </c>
      <c r="K40" s="30">
        <f>J40/J39</f>
        <v>0.62630000000000008</v>
      </c>
      <c r="L40" s="22" t="s">
        <v>451</v>
      </c>
      <c r="N40" s="29">
        <f>IF(F58=5,0,IF(F58=3,B40+F40+J40,IF(F58=2,B40+F40+J40,IF(AND(F58=4,(OR(F40&lt;0,J40&lt;0)),ABS(F40+J40)&gt;ABS(B40)),B40,IF(AND(F58=1,(OR(F40&lt;0,J40&lt;0)),ABS(B40+F40)&gt;ABS(J40)),B40+F40+J40,IF(AND(F58=1,(OR(F40&lt;0,J40&lt;0)),ABS(J40+F40)&gt;ABS(B40)),B40))))))</f>
        <v>9547.2476769999994</v>
      </c>
      <c r="O40" s="30">
        <f>N40/N39</f>
        <v>0.82419032777700552</v>
      </c>
      <c r="P40" s="22" t="s">
        <v>451</v>
      </c>
    </row>
    <row r="41" spans="2:17" s="21" customFormat="1" ht="11" thickBot="1" x14ac:dyDescent="0.3">
      <c r="B41" s="31">
        <f>C58</f>
        <v>146.1</v>
      </c>
      <c r="C41" s="32">
        <f>B41/B39</f>
        <v>0.14610000000000001</v>
      </c>
      <c r="D41" s="33" t="s">
        <v>444</v>
      </c>
      <c r="F41" s="31">
        <f>C61</f>
        <v>1609.4984000000002</v>
      </c>
      <c r="G41" s="32">
        <f>F41/F39</f>
        <v>0.16370000000000001</v>
      </c>
      <c r="H41" s="33" t="s">
        <v>444</v>
      </c>
      <c r="J41" s="31">
        <f>C64</f>
        <v>280.94392299999998</v>
      </c>
      <c r="K41" s="32">
        <f>J41/J39</f>
        <v>0.37369999999999998</v>
      </c>
      <c r="L41" s="33" t="s">
        <v>444</v>
      </c>
      <c r="N41" s="31">
        <f>N39-N40</f>
        <v>2036.5423230000015</v>
      </c>
      <c r="O41" s="32">
        <f>N41/N39</f>
        <v>0.17580967222299448</v>
      </c>
      <c r="P41" s="33" t="s">
        <v>444</v>
      </c>
    </row>
    <row r="42" spans="2:17" ht="11" thickBot="1" x14ac:dyDescent="0.3">
      <c r="J42" s="13"/>
      <c r="N42" s="8"/>
      <c r="P42" s="9"/>
      <c r="Q42" s="14"/>
    </row>
    <row r="43" spans="2:17" ht="10.5" x14ac:dyDescent="0.25">
      <c r="G43" s="94" t="s">
        <v>447</v>
      </c>
      <c r="H43" s="95"/>
      <c r="I43" s="95"/>
      <c r="J43" s="95"/>
      <c r="K43" s="24">
        <f>IF(N15=N40,0,N40/N39)</f>
        <v>0.82419032777700552</v>
      </c>
      <c r="L43" s="15"/>
    </row>
    <row r="44" spans="2:17" ht="10.5" x14ac:dyDescent="0.25">
      <c r="G44" s="90" t="s">
        <v>448</v>
      </c>
      <c r="H44" s="91"/>
      <c r="I44" s="91"/>
      <c r="J44" s="91"/>
      <c r="K44" s="26">
        <f>(N41/N39)</f>
        <v>0.17580967222299448</v>
      </c>
      <c r="L44" s="15"/>
    </row>
    <row r="45" spans="2:17" ht="11" thickBot="1" x14ac:dyDescent="0.3">
      <c r="G45" s="92" t="s">
        <v>449</v>
      </c>
      <c r="H45" s="93"/>
      <c r="I45" s="93"/>
      <c r="J45" s="93"/>
      <c r="K45" s="37">
        <f>SUM(K43:K44)</f>
        <v>1</v>
      </c>
      <c r="L45" s="15"/>
    </row>
    <row r="46" spans="2:17" ht="10.5" x14ac:dyDescent="0.25">
      <c r="G46" s="25"/>
      <c r="H46" s="25"/>
      <c r="I46" s="25"/>
      <c r="J46" s="25"/>
      <c r="K46" s="34"/>
      <c r="L46" s="15"/>
    </row>
    <row r="47" spans="2:17" s="41" customFormat="1" ht="13" x14ac:dyDescent="0.3">
      <c r="B47" s="89" t="s">
        <v>469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</row>
    <row r="48" spans="2:17" ht="10.5" x14ac:dyDescent="0.25">
      <c r="G48" s="25"/>
      <c r="H48" s="25"/>
      <c r="I48" s="25"/>
      <c r="J48" s="25"/>
      <c r="K48" s="34"/>
      <c r="L48" s="15"/>
    </row>
    <row r="49" spans="1:16" ht="11" thickBot="1" x14ac:dyDescent="0.3">
      <c r="G49" s="25"/>
      <c r="H49" s="25"/>
      <c r="I49" s="25"/>
      <c r="J49" s="25"/>
      <c r="K49" s="34"/>
      <c r="L49" s="15"/>
    </row>
    <row r="50" spans="1:16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</row>
    <row r="51" spans="1:16" s="40" customFormat="1" ht="11.5" x14ac:dyDescent="0.25">
      <c r="A51" s="97" t="s">
        <v>454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</row>
    <row r="52" spans="1:16" s="40" customFormat="1" ht="11.5" x14ac:dyDescent="0.25">
      <c r="A52" s="97" t="s">
        <v>460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</row>
    <row r="53" spans="1:16" s="40" customFormat="1" ht="11.5" x14ac:dyDescent="0.25">
      <c r="A53" s="97" t="s">
        <v>461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</row>
    <row r="54" spans="1:16" ht="11.5" x14ac:dyDescent="0.25">
      <c r="A54" s="97" t="s">
        <v>462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</row>
    <row r="55" spans="1:16" ht="11.5" x14ac:dyDescent="0.25">
      <c r="A55" s="97" t="s">
        <v>463</v>
      </c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</row>
    <row r="56" spans="1:16" s="35" customFormat="1" ht="14" x14ac:dyDescent="0.3"/>
    <row r="57" spans="1:16" s="35" customFormat="1" ht="14" x14ac:dyDescent="0.3"/>
    <row r="58" spans="1:16" s="38" customFormat="1" ht="14" x14ac:dyDescent="0.3">
      <c r="B58" s="38" t="s">
        <v>442</v>
      </c>
      <c r="C58" s="98">
        <f>B15*K8</f>
        <v>146.1</v>
      </c>
      <c r="D58" s="98"/>
      <c r="F58" s="38">
        <f>IF(AND(B40&gt;0,F40&gt;0,J40&lt;0),1,IF(AND(B40&gt;0,F40&gt;0,J40&gt;0),2,IF(AND(B40&gt;0,F40&gt;0,J40=0),3,IF(AND(B40&gt;0,F40&lt;0,J40&lt;0),4,5))))</f>
        <v>2</v>
      </c>
    </row>
    <row r="59" spans="1:16" s="38" customFormat="1" ht="14" x14ac:dyDescent="0.3">
      <c r="B59" s="38" t="s">
        <v>443</v>
      </c>
      <c r="C59" s="96">
        <f>B15*O8</f>
        <v>853.9</v>
      </c>
      <c r="D59" s="96"/>
    </row>
    <row r="60" spans="1:16" s="38" customFormat="1" ht="14" x14ac:dyDescent="0.3">
      <c r="C60" s="39"/>
      <c r="D60" s="39"/>
    </row>
    <row r="61" spans="1:16" s="38" customFormat="1" ht="14" x14ac:dyDescent="0.3">
      <c r="B61" s="38" t="s">
        <v>442</v>
      </c>
      <c r="C61" s="96">
        <f>F15*K9</f>
        <v>1609.4984000000002</v>
      </c>
      <c r="D61" s="96"/>
    </row>
    <row r="62" spans="1:16" s="38" customFormat="1" ht="14" x14ac:dyDescent="0.3">
      <c r="B62" s="38" t="s">
        <v>443</v>
      </c>
      <c r="C62" s="96">
        <f>F15*O9</f>
        <v>8222.5015999999996</v>
      </c>
      <c r="D62" s="96"/>
    </row>
    <row r="63" spans="1:16" s="38" customFormat="1" ht="14" x14ac:dyDescent="0.3">
      <c r="C63" s="39" t="s">
        <v>2</v>
      </c>
      <c r="D63" s="39"/>
    </row>
    <row r="64" spans="1:16" s="38" customFormat="1" ht="14" x14ac:dyDescent="0.3">
      <c r="B64" s="38" t="s">
        <v>442</v>
      </c>
      <c r="C64" s="96">
        <f>J15*K10</f>
        <v>280.94392299999998</v>
      </c>
      <c r="D64" s="96"/>
    </row>
    <row r="65" spans="2:4" s="38" customFormat="1" ht="14" x14ac:dyDescent="0.3">
      <c r="B65" s="38" t="s">
        <v>443</v>
      </c>
      <c r="C65" s="96">
        <f>J15*O10</f>
        <v>470.84607700000004</v>
      </c>
      <c r="D65" s="96"/>
    </row>
    <row r="66" spans="2:4" s="38" customFormat="1" ht="14" x14ac:dyDescent="0.3">
      <c r="C66" s="39"/>
      <c r="D66" s="39"/>
    </row>
    <row r="67" spans="2:4" s="38" customFormat="1" ht="14" x14ac:dyDescent="0.3">
      <c r="B67" s="38" t="s">
        <v>442</v>
      </c>
      <c r="C67" s="96">
        <f>C58+C61+C64</f>
        <v>2036.5423230000001</v>
      </c>
      <c r="D67" s="96"/>
    </row>
    <row r="68" spans="2:4" s="38" customFormat="1" ht="14" x14ac:dyDescent="0.3">
      <c r="B68" s="38" t="s">
        <v>443</v>
      </c>
      <c r="C68" s="96">
        <f>IF(C62+C65&lt;0,C59,C59+C62+C65)</f>
        <v>9547.2476769999994</v>
      </c>
      <c r="D68" s="96"/>
    </row>
    <row r="69" spans="2:4" s="36" customFormat="1" ht="14" x14ac:dyDescent="0.3"/>
    <row r="70" spans="2:4" s="36" customFormat="1" ht="14" x14ac:dyDescent="0.3"/>
    <row r="71" spans="2:4" s="36" customFormat="1" ht="14" x14ac:dyDescent="0.3"/>
    <row r="72" spans="2:4" s="36" customFormat="1" ht="14" x14ac:dyDescent="0.3"/>
    <row r="73" spans="2:4" s="36" customFormat="1" ht="14" x14ac:dyDescent="0.3"/>
  </sheetData>
  <mergeCells count="50">
    <mergeCell ref="C67:D67"/>
    <mergeCell ref="C68:D68"/>
    <mergeCell ref="A54:P54"/>
    <mergeCell ref="A55:P55"/>
    <mergeCell ref="A51:P51"/>
    <mergeCell ref="A52:P52"/>
    <mergeCell ref="A53:P53"/>
    <mergeCell ref="C58:D58"/>
    <mergeCell ref="C65:D65"/>
    <mergeCell ref="C62:D62"/>
    <mergeCell ref="C64:D64"/>
    <mergeCell ref="C61:D61"/>
    <mergeCell ref="C59:D59"/>
    <mergeCell ref="J15:L15"/>
    <mergeCell ref="N13:P13"/>
    <mergeCell ref="B47:P47"/>
    <mergeCell ref="G44:J44"/>
    <mergeCell ref="G45:J45"/>
    <mergeCell ref="F14:H14"/>
    <mergeCell ref="F15:H15"/>
    <mergeCell ref="N14:P14"/>
    <mergeCell ref="N15:P15"/>
    <mergeCell ref="G43:J43"/>
    <mergeCell ref="F13:H13"/>
    <mergeCell ref="B15:D15"/>
    <mergeCell ref="O8:P8"/>
    <mergeCell ref="J13:L13"/>
    <mergeCell ref="J14:L14"/>
    <mergeCell ref="O10:P10"/>
    <mergeCell ref="O9:P9"/>
    <mergeCell ref="K8:L8"/>
    <mergeCell ref="K9:L9"/>
    <mergeCell ref="K10:L10"/>
    <mergeCell ref="G9:H9"/>
    <mergeCell ref="G10:H10"/>
    <mergeCell ref="G8:H8"/>
    <mergeCell ref="B13:D13"/>
    <mergeCell ref="B14:D14"/>
    <mergeCell ref="B10:D10"/>
    <mergeCell ref="B8:D8"/>
    <mergeCell ref="B9:D9"/>
    <mergeCell ref="A1:P1"/>
    <mergeCell ref="A2:P2"/>
    <mergeCell ref="A3:P3"/>
    <mergeCell ref="F7:H7"/>
    <mergeCell ref="J5:L5"/>
    <mergeCell ref="J6:L6"/>
    <mergeCell ref="N5:P5"/>
    <mergeCell ref="N6:P6"/>
    <mergeCell ref="B7:D7"/>
  </mergeCells>
  <phoneticPr fontId="0" type="noConversion"/>
  <pageMargins left="0.17" right="0.24" top="0.27" bottom="0.19" header="0.18" footer="0.17"/>
  <pageSetup scale="8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Drop Down 7">
              <controlPr locked="0" defaultSize="0" print="0" autoFill="0" autoLine="0" autoPict="0">
                <anchor moveWithCells="1" sizeWithCells="1">
                  <from>
                    <xdr:col>15</xdr:col>
                    <xdr:colOff>209550</xdr:colOff>
                    <xdr:row>2</xdr:row>
                    <xdr:rowOff>171450</xdr:rowOff>
                  </from>
                  <to>
                    <xdr:col>15</xdr:col>
                    <xdr:colOff>876300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Drop Down 8">
              <controlPr locked="0" defaultSize="0" print="0" autoFill="0" autoLine="0" autoPict="0">
                <anchor>
                  <from>
                    <xdr:col>11</xdr:col>
                    <xdr:colOff>457200</xdr:colOff>
                    <xdr:row>2</xdr:row>
                    <xdr:rowOff>171450</xdr:rowOff>
                  </from>
                  <to>
                    <xdr:col>15</xdr:col>
                    <xdr:colOff>165100</xdr:colOff>
                    <xdr:row>3</xdr:row>
                    <xdr:rowOff>184150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A426"/>
  <sheetViews>
    <sheetView workbookViewId="0">
      <pane xSplit="2" ySplit="2" topLeftCell="C3" activePane="bottomRight" state="frozenSplit"/>
      <selection pane="topRight" activeCell="C1" sqref="C1"/>
      <selection pane="bottomLeft" activeCell="A2" sqref="A2"/>
      <selection pane="bottomRight" activeCell="A2" sqref="A2:XFD2"/>
    </sheetView>
  </sheetViews>
  <sheetFormatPr defaultColWidth="9.109375" defaultRowHeight="10.5" x14ac:dyDescent="0.25"/>
  <cols>
    <col min="1" max="1" width="7.33203125" style="46" bestFit="1" customWidth="1"/>
    <col min="2" max="2" width="34" style="47" bestFit="1" customWidth="1"/>
    <col min="3" max="3" width="11.6640625" style="47" customWidth="1"/>
    <col min="4" max="4" width="8.44140625" style="47" customWidth="1"/>
    <col min="5" max="5" width="12.77734375" style="47" customWidth="1"/>
    <col min="6" max="7" width="9.6640625" style="47" customWidth="1"/>
    <col min="8" max="8" width="9.44140625" style="47" customWidth="1"/>
    <col min="9" max="9" width="9.109375" style="47" customWidth="1"/>
    <col min="10" max="10" width="14.44140625" style="47" customWidth="1"/>
    <col min="11" max="12" width="12" style="47" customWidth="1"/>
    <col min="13" max="13" width="10.33203125" style="47" customWidth="1"/>
    <col min="14" max="14" width="9.33203125" style="47" customWidth="1"/>
    <col min="15" max="15" width="13.44140625" style="47" customWidth="1"/>
    <col min="16" max="17" width="12" style="47" customWidth="1"/>
    <col min="18" max="18" width="10.44140625" style="47" customWidth="1"/>
    <col min="19" max="19" width="10.6640625" style="47" customWidth="1"/>
    <col min="20" max="20" width="19.77734375" style="47" customWidth="1"/>
    <col min="21" max="21" width="9" style="47" customWidth="1"/>
    <col min="22" max="22" width="12.77734375" style="47" customWidth="1"/>
    <col min="23" max="23" width="20.44140625" style="47" bestFit="1" customWidth="1"/>
    <col min="24" max="24" width="9.33203125" style="47" customWidth="1"/>
    <col min="25" max="25" width="15.44140625" style="47" customWidth="1"/>
    <col min="26" max="27" width="9.33203125" style="47" customWidth="1"/>
    <col min="28" max="16384" width="9.109375" style="47"/>
  </cols>
  <sheetData>
    <row r="1" spans="1:27" x14ac:dyDescent="0.25">
      <c r="A1" s="46">
        <v>1</v>
      </c>
      <c r="B1" s="47" t="s">
        <v>474</v>
      </c>
      <c r="C1" s="48" t="s">
        <v>415</v>
      </c>
      <c r="D1" s="48" t="s">
        <v>416</v>
      </c>
      <c r="E1" s="48" t="s">
        <v>417</v>
      </c>
      <c r="F1" s="49" t="s">
        <v>441</v>
      </c>
      <c r="G1" s="48" t="s">
        <v>418</v>
      </c>
      <c r="H1" s="48" t="s">
        <v>419</v>
      </c>
      <c r="I1" s="48" t="s">
        <v>420</v>
      </c>
      <c r="J1" s="48" t="s">
        <v>421</v>
      </c>
      <c r="K1" s="48" t="s">
        <v>422</v>
      </c>
      <c r="L1" s="48" t="s">
        <v>423</v>
      </c>
      <c r="M1" s="48" t="s">
        <v>424</v>
      </c>
      <c r="N1" s="48" t="s">
        <v>425</v>
      </c>
      <c r="O1" s="48" t="s">
        <v>426</v>
      </c>
      <c r="P1" s="48" t="s">
        <v>427</v>
      </c>
      <c r="Q1" s="48" t="s">
        <v>428</v>
      </c>
      <c r="R1" s="48" t="s">
        <v>429</v>
      </c>
      <c r="S1" s="48" t="s">
        <v>430</v>
      </c>
      <c r="T1" s="48" t="s">
        <v>4</v>
      </c>
      <c r="U1" s="48" t="s">
        <v>431</v>
      </c>
      <c r="V1" s="48" t="s">
        <v>432</v>
      </c>
      <c r="W1" s="47" t="s">
        <v>456</v>
      </c>
      <c r="X1" s="49" t="s">
        <v>457</v>
      </c>
      <c r="Y1" s="49" t="s">
        <v>482</v>
      </c>
      <c r="Z1" s="49"/>
      <c r="AA1" s="49"/>
    </row>
    <row r="2" spans="1:27" x14ac:dyDescent="0.25">
      <c r="A2" s="46">
        <v>1</v>
      </c>
      <c r="B2" s="47" t="s">
        <v>8</v>
      </c>
      <c r="C2" s="47">
        <v>0</v>
      </c>
      <c r="D2" s="47">
        <v>0</v>
      </c>
      <c r="E2" s="47">
        <v>0</v>
      </c>
      <c r="F2" s="47">
        <v>0</v>
      </c>
      <c r="G2" s="47">
        <v>0</v>
      </c>
      <c r="H2" s="50">
        <v>0</v>
      </c>
      <c r="I2" s="50">
        <v>0</v>
      </c>
      <c r="J2" s="50">
        <v>0</v>
      </c>
      <c r="K2" s="50">
        <v>0</v>
      </c>
      <c r="L2" s="50">
        <v>0</v>
      </c>
      <c r="M2" s="50">
        <v>0</v>
      </c>
      <c r="N2" s="50">
        <v>0</v>
      </c>
      <c r="O2" s="50">
        <v>0</v>
      </c>
      <c r="P2" s="50">
        <v>0</v>
      </c>
      <c r="Q2" s="50">
        <v>0</v>
      </c>
      <c r="R2" s="50">
        <v>0</v>
      </c>
      <c r="S2" s="50">
        <v>0</v>
      </c>
      <c r="T2" s="50">
        <v>0</v>
      </c>
      <c r="U2" s="50">
        <v>0</v>
      </c>
      <c r="V2" s="50">
        <v>0</v>
      </c>
      <c r="W2" s="50">
        <v>0</v>
      </c>
      <c r="X2" s="50">
        <v>0</v>
      </c>
      <c r="Y2" s="50">
        <v>0</v>
      </c>
      <c r="Z2" s="50"/>
    </row>
    <row r="3" spans="1:27" x14ac:dyDescent="0.25">
      <c r="A3">
        <v>7</v>
      </c>
      <c r="B3" t="s">
        <v>11</v>
      </c>
      <c r="C3">
        <v>282065</v>
      </c>
      <c r="D3">
        <v>1930000</v>
      </c>
      <c r="E3">
        <v>809000</v>
      </c>
      <c r="F3">
        <v>0.85389999999999999</v>
      </c>
      <c r="G3">
        <v>0.14610000000000001</v>
      </c>
      <c r="H3">
        <v>1000</v>
      </c>
      <c r="I3">
        <v>1722650</v>
      </c>
      <c r="J3">
        <v>7954088</v>
      </c>
      <c r="K3">
        <v>0.83630000000000004</v>
      </c>
      <c r="L3">
        <v>0.16370000000000001</v>
      </c>
      <c r="M3">
        <v>9832</v>
      </c>
      <c r="N3">
        <v>754823</v>
      </c>
      <c r="O3">
        <v>608197.5</v>
      </c>
      <c r="P3">
        <v>0.62629999999999997</v>
      </c>
      <c r="Q3">
        <v>0.37369999999999998</v>
      </c>
      <c r="R3">
        <v>751.79</v>
      </c>
      <c r="S3">
        <v>0.82420000000000004</v>
      </c>
      <c r="T3">
        <v>11583.79</v>
      </c>
      <c r="U3">
        <v>11583.79</v>
      </c>
      <c r="V3">
        <v>0</v>
      </c>
      <c r="W3" t="s">
        <v>434</v>
      </c>
      <c r="X3">
        <v>809</v>
      </c>
      <c r="Y3">
        <v>228190276</v>
      </c>
    </row>
    <row r="4" spans="1:27" x14ac:dyDescent="0.25">
      <c r="A4">
        <v>14</v>
      </c>
      <c r="B4" t="s">
        <v>12</v>
      </c>
      <c r="C4">
        <v>1058108</v>
      </c>
      <c r="D4">
        <v>1930000</v>
      </c>
      <c r="E4">
        <v>1497000</v>
      </c>
      <c r="F4">
        <v>0.45179999999999998</v>
      </c>
      <c r="G4">
        <v>0.54820000000000002</v>
      </c>
      <c r="H4">
        <v>1000</v>
      </c>
      <c r="I4">
        <v>1722650</v>
      </c>
      <c r="J4">
        <v>14512031.550000001</v>
      </c>
      <c r="K4">
        <v>0.38579999999999998</v>
      </c>
      <c r="L4">
        <v>0.61419999999999997</v>
      </c>
      <c r="M4">
        <v>9694.08</v>
      </c>
      <c r="N4">
        <v>754823</v>
      </c>
      <c r="O4">
        <v>0</v>
      </c>
      <c r="P4">
        <v>-0.40179999999999999</v>
      </c>
      <c r="Q4">
        <v>1.4017999999999999</v>
      </c>
      <c r="R4">
        <v>0</v>
      </c>
      <c r="S4">
        <v>0.39190000000000003</v>
      </c>
      <c r="T4">
        <v>10694.08</v>
      </c>
      <c r="U4">
        <v>10694.08</v>
      </c>
      <c r="V4">
        <v>0</v>
      </c>
      <c r="W4" t="s">
        <v>434</v>
      </c>
      <c r="X4">
        <v>1497</v>
      </c>
      <c r="Y4">
        <v>1583987605</v>
      </c>
    </row>
    <row r="5" spans="1:27" x14ac:dyDescent="0.25">
      <c r="A5">
        <v>63</v>
      </c>
      <c r="B5" t="s">
        <v>13</v>
      </c>
      <c r="C5">
        <v>727840</v>
      </c>
      <c r="D5">
        <v>1930000</v>
      </c>
      <c r="E5">
        <v>408000</v>
      </c>
      <c r="F5">
        <v>0.62290000000000001</v>
      </c>
      <c r="G5">
        <v>0.37709999999999999</v>
      </c>
      <c r="H5">
        <v>1000</v>
      </c>
      <c r="I5">
        <v>1722650</v>
      </c>
      <c r="J5">
        <v>4011456</v>
      </c>
      <c r="K5">
        <v>0.57750000000000001</v>
      </c>
      <c r="L5">
        <v>0.42249999999999999</v>
      </c>
      <c r="M5">
        <v>9832</v>
      </c>
      <c r="N5">
        <v>754823</v>
      </c>
      <c r="O5">
        <v>1280027.95</v>
      </c>
      <c r="P5">
        <v>3.5700000000000003E-2</v>
      </c>
      <c r="Q5">
        <v>0.96430000000000005</v>
      </c>
      <c r="R5">
        <v>3137.32</v>
      </c>
      <c r="S5">
        <v>0.45910000000000001</v>
      </c>
      <c r="T5">
        <v>13969.32</v>
      </c>
      <c r="U5">
        <v>13969.32</v>
      </c>
      <c r="V5">
        <v>0</v>
      </c>
      <c r="W5" t="s">
        <v>434</v>
      </c>
      <c r="X5">
        <v>408</v>
      </c>
      <c r="Y5">
        <v>296958680</v>
      </c>
    </row>
    <row r="6" spans="1:27" x14ac:dyDescent="0.25">
      <c r="A6">
        <v>70</v>
      </c>
      <c r="B6" t="s">
        <v>14</v>
      </c>
      <c r="C6">
        <v>580948</v>
      </c>
      <c r="D6">
        <v>1930000</v>
      </c>
      <c r="E6">
        <v>722000</v>
      </c>
      <c r="F6">
        <v>0.69899999999999995</v>
      </c>
      <c r="G6">
        <v>0.30099999999999999</v>
      </c>
      <c r="H6">
        <v>1000</v>
      </c>
      <c r="I6">
        <v>1722650</v>
      </c>
      <c r="J6">
        <v>6467404.8499999996</v>
      </c>
      <c r="K6">
        <v>0.66279999999999994</v>
      </c>
      <c r="L6">
        <v>0.3372</v>
      </c>
      <c r="M6">
        <v>8957.6200000000008</v>
      </c>
      <c r="N6">
        <v>754823</v>
      </c>
      <c r="O6">
        <v>0</v>
      </c>
      <c r="P6">
        <v>0.23039999999999999</v>
      </c>
      <c r="Q6">
        <v>0.76959999999999995</v>
      </c>
      <c r="R6">
        <v>0</v>
      </c>
      <c r="S6">
        <v>0.66639999999999999</v>
      </c>
      <c r="T6">
        <v>9957.6200000000008</v>
      </c>
      <c r="U6">
        <v>9957.6200000000008</v>
      </c>
      <c r="V6">
        <v>0</v>
      </c>
      <c r="W6" t="s">
        <v>434</v>
      </c>
      <c r="X6">
        <v>722</v>
      </c>
      <c r="Y6">
        <v>419444577</v>
      </c>
    </row>
    <row r="7" spans="1:27" x14ac:dyDescent="0.25">
      <c r="A7">
        <v>84</v>
      </c>
      <c r="B7" t="s">
        <v>15</v>
      </c>
      <c r="C7">
        <v>825900</v>
      </c>
      <c r="D7">
        <v>1930000</v>
      </c>
      <c r="E7">
        <v>240000</v>
      </c>
      <c r="F7">
        <v>0.57210000000000005</v>
      </c>
      <c r="G7">
        <v>0.4279</v>
      </c>
      <c r="H7">
        <v>1000</v>
      </c>
      <c r="I7">
        <v>1722650</v>
      </c>
      <c r="J7">
        <v>2359680</v>
      </c>
      <c r="K7">
        <v>0.52059999999999995</v>
      </c>
      <c r="L7">
        <v>0.47939999999999999</v>
      </c>
      <c r="M7">
        <v>9832</v>
      </c>
      <c r="N7">
        <v>754823</v>
      </c>
      <c r="O7">
        <v>345220.43</v>
      </c>
      <c r="P7">
        <v>-9.4200000000000006E-2</v>
      </c>
      <c r="Q7">
        <v>1.0942000000000001</v>
      </c>
      <c r="R7">
        <v>1438.42</v>
      </c>
      <c r="S7">
        <v>0.45269999999999999</v>
      </c>
      <c r="T7">
        <v>12270.42</v>
      </c>
      <c r="U7">
        <v>12270.42</v>
      </c>
      <c r="V7">
        <v>0</v>
      </c>
      <c r="W7" t="s">
        <v>434</v>
      </c>
      <c r="X7">
        <v>240</v>
      </c>
      <c r="Y7">
        <v>198216032</v>
      </c>
    </row>
    <row r="8" spans="1:27" x14ac:dyDescent="0.25">
      <c r="A8">
        <v>91</v>
      </c>
      <c r="B8" t="s">
        <v>16</v>
      </c>
      <c r="C8">
        <v>482884</v>
      </c>
      <c r="D8">
        <v>1930000</v>
      </c>
      <c r="E8">
        <v>525000</v>
      </c>
      <c r="F8">
        <v>0.74980000000000002</v>
      </c>
      <c r="G8">
        <v>0.25019999999999998</v>
      </c>
      <c r="H8">
        <v>1000</v>
      </c>
      <c r="I8">
        <v>1722650</v>
      </c>
      <c r="J8">
        <v>5161800</v>
      </c>
      <c r="K8">
        <v>0.71970000000000001</v>
      </c>
      <c r="L8">
        <v>0.28029999999999999</v>
      </c>
      <c r="M8">
        <v>9832</v>
      </c>
      <c r="N8">
        <v>754823</v>
      </c>
      <c r="O8">
        <v>865362.82</v>
      </c>
      <c r="P8">
        <v>0.36030000000000001</v>
      </c>
      <c r="Q8">
        <v>0.63970000000000005</v>
      </c>
      <c r="R8">
        <v>1648.31</v>
      </c>
      <c r="S8">
        <v>0.67459999999999998</v>
      </c>
      <c r="T8">
        <v>12480.31</v>
      </c>
      <c r="U8">
        <v>12480.31</v>
      </c>
      <c r="V8">
        <v>0</v>
      </c>
      <c r="W8" t="s">
        <v>434</v>
      </c>
      <c r="X8">
        <v>525</v>
      </c>
      <c r="Y8">
        <v>253514042</v>
      </c>
    </row>
    <row r="9" spans="1:27" x14ac:dyDescent="0.25">
      <c r="A9">
        <v>105</v>
      </c>
      <c r="B9" t="s">
        <v>17</v>
      </c>
      <c r="C9">
        <v>475678</v>
      </c>
      <c r="D9">
        <v>1930000</v>
      </c>
      <c r="E9">
        <v>453000</v>
      </c>
      <c r="F9">
        <v>0.75349999999999995</v>
      </c>
      <c r="G9">
        <v>0.2465</v>
      </c>
      <c r="H9">
        <v>1000</v>
      </c>
      <c r="I9">
        <v>1722650</v>
      </c>
      <c r="J9">
        <v>4450081.6399999997</v>
      </c>
      <c r="K9">
        <v>0.72389999999999999</v>
      </c>
      <c r="L9">
        <v>0.27610000000000001</v>
      </c>
      <c r="M9">
        <v>9823.58</v>
      </c>
      <c r="N9">
        <v>754823</v>
      </c>
      <c r="O9">
        <v>0</v>
      </c>
      <c r="P9">
        <v>0.36980000000000002</v>
      </c>
      <c r="Q9">
        <v>0.63019999999999998</v>
      </c>
      <c r="R9">
        <v>0</v>
      </c>
      <c r="S9">
        <v>0.72660000000000002</v>
      </c>
      <c r="T9">
        <v>10823.58</v>
      </c>
      <c r="U9">
        <v>10823.58</v>
      </c>
      <c r="V9">
        <v>0</v>
      </c>
      <c r="W9" t="s">
        <v>434</v>
      </c>
      <c r="X9">
        <v>453</v>
      </c>
      <c r="Y9">
        <v>215482030</v>
      </c>
    </row>
    <row r="10" spans="1:27" x14ac:dyDescent="0.25">
      <c r="A10">
        <v>112</v>
      </c>
      <c r="B10" t="s">
        <v>18</v>
      </c>
      <c r="C10">
        <v>479416</v>
      </c>
      <c r="D10">
        <v>1930000</v>
      </c>
      <c r="E10">
        <v>1668000</v>
      </c>
      <c r="F10">
        <v>0.75160000000000005</v>
      </c>
      <c r="G10">
        <v>0.24840000000000001</v>
      </c>
      <c r="H10">
        <v>1000</v>
      </c>
      <c r="I10">
        <v>1722650</v>
      </c>
      <c r="J10">
        <v>15199100.310000001</v>
      </c>
      <c r="K10">
        <v>0.72170000000000001</v>
      </c>
      <c r="L10">
        <v>0.27829999999999999</v>
      </c>
      <c r="M10">
        <v>9112.17</v>
      </c>
      <c r="N10">
        <v>754823</v>
      </c>
      <c r="O10">
        <v>0</v>
      </c>
      <c r="P10">
        <v>0.3649</v>
      </c>
      <c r="Q10">
        <v>0.6351</v>
      </c>
      <c r="R10">
        <v>0</v>
      </c>
      <c r="S10">
        <v>0.72470000000000001</v>
      </c>
      <c r="T10">
        <v>10112.17</v>
      </c>
      <c r="U10">
        <v>10112.17</v>
      </c>
      <c r="V10">
        <v>0</v>
      </c>
      <c r="W10" t="s">
        <v>434</v>
      </c>
      <c r="X10">
        <v>1668</v>
      </c>
      <c r="Y10">
        <v>799665840</v>
      </c>
    </row>
    <row r="11" spans="1:27" x14ac:dyDescent="0.25">
      <c r="A11">
        <v>119</v>
      </c>
      <c r="B11" t="s">
        <v>19</v>
      </c>
      <c r="C11">
        <v>776399</v>
      </c>
      <c r="D11">
        <v>1930000</v>
      </c>
      <c r="E11">
        <v>1510000</v>
      </c>
      <c r="F11">
        <v>0.59770000000000001</v>
      </c>
      <c r="G11">
        <v>0.40229999999999999</v>
      </c>
      <c r="H11">
        <v>1000</v>
      </c>
      <c r="I11">
        <v>1722650</v>
      </c>
      <c r="J11">
        <v>14846320</v>
      </c>
      <c r="K11">
        <v>0.54930000000000001</v>
      </c>
      <c r="L11">
        <v>0.45069999999999999</v>
      </c>
      <c r="M11">
        <v>9832</v>
      </c>
      <c r="N11">
        <v>754823</v>
      </c>
      <c r="O11">
        <v>1426298.42</v>
      </c>
      <c r="P11">
        <v>-2.86E-2</v>
      </c>
      <c r="Q11">
        <v>1.0286</v>
      </c>
      <c r="R11">
        <v>944.57</v>
      </c>
      <c r="S11">
        <v>0.5071</v>
      </c>
      <c r="T11">
        <v>11776.57</v>
      </c>
      <c r="U11">
        <v>11776.57</v>
      </c>
      <c r="V11">
        <v>0</v>
      </c>
      <c r="W11" t="s">
        <v>434</v>
      </c>
      <c r="X11">
        <v>1510</v>
      </c>
      <c r="Y11">
        <v>1172362897</v>
      </c>
    </row>
    <row r="12" spans="1:27" x14ac:dyDescent="0.25">
      <c r="A12">
        <v>140</v>
      </c>
      <c r="B12" t="s">
        <v>21</v>
      </c>
      <c r="C12">
        <v>537120</v>
      </c>
      <c r="D12">
        <v>1930000</v>
      </c>
      <c r="E12">
        <v>2231000</v>
      </c>
      <c r="F12">
        <v>0.72170000000000001</v>
      </c>
      <c r="G12">
        <v>0.27829999999999999</v>
      </c>
      <c r="H12">
        <v>1000</v>
      </c>
      <c r="I12">
        <v>1722650</v>
      </c>
      <c r="J12">
        <v>21094288.629999999</v>
      </c>
      <c r="K12">
        <v>0.68820000000000003</v>
      </c>
      <c r="L12">
        <v>0.31180000000000002</v>
      </c>
      <c r="M12">
        <v>9455.08</v>
      </c>
      <c r="N12">
        <v>754823</v>
      </c>
      <c r="O12">
        <v>0</v>
      </c>
      <c r="P12">
        <v>0.28839999999999999</v>
      </c>
      <c r="Q12">
        <v>0.71160000000000001</v>
      </c>
      <c r="R12">
        <v>0</v>
      </c>
      <c r="S12">
        <v>0.69140000000000001</v>
      </c>
      <c r="T12">
        <v>10455.08</v>
      </c>
      <c r="U12">
        <v>10455.08</v>
      </c>
      <c r="V12">
        <v>0</v>
      </c>
      <c r="W12" t="s">
        <v>434</v>
      </c>
      <c r="X12">
        <v>2231</v>
      </c>
      <c r="Y12">
        <v>1198314804</v>
      </c>
    </row>
    <row r="13" spans="1:27" x14ac:dyDescent="0.25">
      <c r="A13">
        <v>147</v>
      </c>
      <c r="B13" t="s">
        <v>22</v>
      </c>
      <c r="C13">
        <v>644802</v>
      </c>
      <c r="D13">
        <v>1930000</v>
      </c>
      <c r="E13">
        <v>14825000</v>
      </c>
      <c r="F13">
        <v>0.66590000000000005</v>
      </c>
      <c r="G13">
        <v>0.33410000000000001</v>
      </c>
      <c r="H13">
        <v>1000</v>
      </c>
      <c r="I13">
        <v>1722650</v>
      </c>
      <c r="J13">
        <v>141295898.90000001</v>
      </c>
      <c r="K13">
        <v>0.62570000000000003</v>
      </c>
      <c r="L13">
        <v>0.37430000000000002</v>
      </c>
      <c r="M13">
        <v>9530.92</v>
      </c>
      <c r="N13">
        <v>754823</v>
      </c>
      <c r="O13">
        <v>0</v>
      </c>
      <c r="P13">
        <v>0.14580000000000001</v>
      </c>
      <c r="Q13">
        <v>0.85419999999999996</v>
      </c>
      <c r="R13">
        <v>0</v>
      </c>
      <c r="S13">
        <v>0.62949999999999995</v>
      </c>
      <c r="T13">
        <v>10530.92</v>
      </c>
      <c r="U13">
        <v>10530.92</v>
      </c>
      <c r="V13">
        <v>0</v>
      </c>
      <c r="W13" t="s">
        <v>434</v>
      </c>
      <c r="X13">
        <v>14825</v>
      </c>
      <c r="Y13">
        <v>9559191236</v>
      </c>
    </row>
    <row r="14" spans="1:27" x14ac:dyDescent="0.25">
      <c r="A14">
        <v>154</v>
      </c>
      <c r="B14" t="s">
        <v>23</v>
      </c>
      <c r="C14">
        <v>363652</v>
      </c>
      <c r="D14">
        <v>1930000</v>
      </c>
      <c r="E14">
        <v>1315000</v>
      </c>
      <c r="F14">
        <v>0.81159999999999999</v>
      </c>
      <c r="G14">
        <v>0.18840000000000001</v>
      </c>
      <c r="H14">
        <v>1000</v>
      </c>
      <c r="I14">
        <v>1722650</v>
      </c>
      <c r="J14">
        <v>12929080</v>
      </c>
      <c r="K14">
        <v>0.78890000000000005</v>
      </c>
      <c r="L14">
        <v>0.21110000000000001</v>
      </c>
      <c r="M14">
        <v>9832</v>
      </c>
      <c r="N14">
        <v>754823</v>
      </c>
      <c r="O14">
        <v>2204793.31</v>
      </c>
      <c r="P14">
        <v>0.51819999999999999</v>
      </c>
      <c r="Q14">
        <v>0.48180000000000001</v>
      </c>
      <c r="R14">
        <v>1676.65</v>
      </c>
      <c r="S14">
        <v>0.75439999999999996</v>
      </c>
      <c r="T14">
        <v>12508.65</v>
      </c>
      <c r="U14">
        <v>12508.65</v>
      </c>
      <c r="V14">
        <v>0</v>
      </c>
      <c r="W14" t="s">
        <v>434</v>
      </c>
      <c r="X14">
        <v>1315</v>
      </c>
      <c r="Y14">
        <v>478202139</v>
      </c>
    </row>
    <row r="15" spans="1:27" x14ac:dyDescent="0.25">
      <c r="A15">
        <v>161</v>
      </c>
      <c r="B15" t="s">
        <v>24</v>
      </c>
      <c r="C15">
        <v>620648</v>
      </c>
      <c r="D15">
        <v>1930000</v>
      </c>
      <c r="E15">
        <v>270000</v>
      </c>
      <c r="F15">
        <v>0.6784</v>
      </c>
      <c r="G15">
        <v>0.3216</v>
      </c>
      <c r="H15">
        <v>1000</v>
      </c>
      <c r="I15">
        <v>1722650</v>
      </c>
      <c r="J15">
        <v>2654640</v>
      </c>
      <c r="K15">
        <v>0.63970000000000005</v>
      </c>
      <c r="L15">
        <v>0.36030000000000001</v>
      </c>
      <c r="M15">
        <v>9832</v>
      </c>
      <c r="N15">
        <v>754823</v>
      </c>
      <c r="O15">
        <v>802795.63</v>
      </c>
      <c r="P15">
        <v>0.17780000000000001</v>
      </c>
      <c r="Q15">
        <v>0.82220000000000004</v>
      </c>
      <c r="R15">
        <v>2973.32</v>
      </c>
      <c r="S15">
        <v>0.54300000000000004</v>
      </c>
      <c r="T15">
        <v>13805.32</v>
      </c>
      <c r="U15">
        <v>13805.32</v>
      </c>
      <c r="V15">
        <v>0</v>
      </c>
      <c r="W15" t="s">
        <v>434</v>
      </c>
      <c r="X15">
        <v>270</v>
      </c>
      <c r="Y15">
        <v>167574952</v>
      </c>
    </row>
    <row r="16" spans="1:27" x14ac:dyDescent="0.25">
      <c r="A16">
        <v>2450</v>
      </c>
      <c r="B16" t="s">
        <v>152</v>
      </c>
      <c r="C16">
        <v>3576652</v>
      </c>
      <c r="D16">
        <v>5790000</v>
      </c>
      <c r="E16">
        <v>2000000</v>
      </c>
      <c r="F16">
        <v>0.38229999999999997</v>
      </c>
      <c r="G16">
        <v>0.61770000000000003</v>
      </c>
      <c r="H16">
        <v>1000</v>
      </c>
      <c r="I16">
        <v>5167950</v>
      </c>
      <c r="J16">
        <v>19664000</v>
      </c>
      <c r="K16">
        <v>0.30790000000000001</v>
      </c>
      <c r="L16">
        <v>0.69210000000000005</v>
      </c>
      <c r="M16">
        <v>9832</v>
      </c>
      <c r="N16">
        <v>2264469</v>
      </c>
      <c r="O16">
        <v>1418056.98</v>
      </c>
      <c r="P16">
        <v>-0.57950000000000002</v>
      </c>
      <c r="Q16">
        <v>1.5794999999999999</v>
      </c>
      <c r="R16">
        <v>709.03</v>
      </c>
      <c r="S16">
        <v>0.25979999999999998</v>
      </c>
      <c r="T16">
        <v>11541.03</v>
      </c>
      <c r="U16">
        <v>11541.03</v>
      </c>
      <c r="V16">
        <v>0</v>
      </c>
      <c r="W16" t="s">
        <v>436</v>
      </c>
      <c r="X16">
        <v>2000</v>
      </c>
      <c r="Y16">
        <v>7153304583</v>
      </c>
    </row>
    <row r="17" spans="1:25" x14ac:dyDescent="0.25">
      <c r="A17">
        <v>170</v>
      </c>
      <c r="B17" t="s">
        <v>25</v>
      </c>
      <c r="C17">
        <v>382095</v>
      </c>
      <c r="D17">
        <v>1930000</v>
      </c>
      <c r="E17">
        <v>1995000</v>
      </c>
      <c r="F17">
        <v>0.80200000000000005</v>
      </c>
      <c r="G17">
        <v>0.19800000000000001</v>
      </c>
      <c r="H17">
        <v>1000</v>
      </c>
      <c r="I17">
        <v>1722650</v>
      </c>
      <c r="J17">
        <v>19614840</v>
      </c>
      <c r="K17">
        <v>0.7782</v>
      </c>
      <c r="L17">
        <v>0.2218</v>
      </c>
      <c r="M17">
        <v>9832</v>
      </c>
      <c r="N17">
        <v>754823</v>
      </c>
      <c r="O17">
        <v>3098122.97</v>
      </c>
      <c r="P17">
        <v>0.49380000000000002</v>
      </c>
      <c r="Q17">
        <v>0.50619999999999998</v>
      </c>
      <c r="R17">
        <v>1552.94</v>
      </c>
      <c r="S17">
        <v>0.74450000000000005</v>
      </c>
      <c r="T17">
        <v>12384.94</v>
      </c>
      <c r="U17">
        <v>12384.94</v>
      </c>
      <c r="V17">
        <v>0</v>
      </c>
      <c r="W17" t="s">
        <v>434</v>
      </c>
      <c r="X17">
        <v>1995</v>
      </c>
      <c r="Y17">
        <v>762280245</v>
      </c>
    </row>
    <row r="18" spans="1:25" x14ac:dyDescent="0.25">
      <c r="A18">
        <v>182</v>
      </c>
      <c r="B18" t="s">
        <v>26</v>
      </c>
      <c r="C18">
        <v>1024099</v>
      </c>
      <c r="D18">
        <v>1930000</v>
      </c>
      <c r="E18">
        <v>2244000</v>
      </c>
      <c r="F18">
        <v>0.46939999999999998</v>
      </c>
      <c r="G18">
        <v>0.53059999999999996</v>
      </c>
      <c r="H18">
        <v>1000</v>
      </c>
      <c r="I18">
        <v>1722650</v>
      </c>
      <c r="J18">
        <v>22063008</v>
      </c>
      <c r="K18">
        <v>0.40550000000000003</v>
      </c>
      <c r="L18">
        <v>0.59450000000000003</v>
      </c>
      <c r="M18">
        <v>9832</v>
      </c>
      <c r="N18">
        <v>754823</v>
      </c>
      <c r="O18">
        <v>955374.78</v>
      </c>
      <c r="P18">
        <v>-0.35670000000000002</v>
      </c>
      <c r="Q18">
        <v>1.3567</v>
      </c>
      <c r="R18">
        <v>425.75</v>
      </c>
      <c r="S18">
        <v>0.38240000000000002</v>
      </c>
      <c r="T18">
        <v>11257.75</v>
      </c>
      <c r="U18">
        <v>11257.75</v>
      </c>
      <c r="V18">
        <v>0</v>
      </c>
      <c r="W18" t="s">
        <v>434</v>
      </c>
      <c r="X18">
        <v>2244</v>
      </c>
      <c r="Y18">
        <v>2298078835</v>
      </c>
    </row>
    <row r="19" spans="1:25" x14ac:dyDescent="0.25">
      <c r="A19">
        <v>196</v>
      </c>
      <c r="B19" t="s">
        <v>27</v>
      </c>
      <c r="C19">
        <v>643648</v>
      </c>
      <c r="D19">
        <v>1930000</v>
      </c>
      <c r="E19">
        <v>464000</v>
      </c>
      <c r="F19">
        <v>0.66649999999999998</v>
      </c>
      <c r="G19">
        <v>0.33350000000000002</v>
      </c>
      <c r="H19">
        <v>1000</v>
      </c>
      <c r="I19">
        <v>1722650</v>
      </c>
      <c r="J19">
        <v>4562048</v>
      </c>
      <c r="K19">
        <v>0.62639999999999996</v>
      </c>
      <c r="L19">
        <v>0.37359999999999999</v>
      </c>
      <c r="M19">
        <v>9832</v>
      </c>
      <c r="N19">
        <v>754823</v>
      </c>
      <c r="O19">
        <v>1207711.31</v>
      </c>
      <c r="P19">
        <v>0.14729999999999999</v>
      </c>
      <c r="Q19">
        <v>0.85270000000000001</v>
      </c>
      <c r="R19">
        <v>2602.83</v>
      </c>
      <c r="S19">
        <v>0.53649999999999998</v>
      </c>
      <c r="T19">
        <v>13434.83</v>
      </c>
      <c r="U19">
        <v>13434.83</v>
      </c>
      <c r="V19">
        <v>0</v>
      </c>
      <c r="W19" t="s">
        <v>434</v>
      </c>
      <c r="X19">
        <v>464</v>
      </c>
      <c r="Y19">
        <v>298652833</v>
      </c>
    </row>
    <row r="20" spans="1:25" x14ac:dyDescent="0.25">
      <c r="A20">
        <v>203</v>
      </c>
      <c r="B20" t="s">
        <v>28</v>
      </c>
      <c r="C20">
        <v>459344</v>
      </c>
      <c r="D20">
        <v>1930000</v>
      </c>
      <c r="E20">
        <v>754000</v>
      </c>
      <c r="F20">
        <v>0.76200000000000001</v>
      </c>
      <c r="G20">
        <v>0.23799999999999999</v>
      </c>
      <c r="H20">
        <v>1000</v>
      </c>
      <c r="I20">
        <v>1722650</v>
      </c>
      <c r="J20">
        <v>7413328</v>
      </c>
      <c r="K20">
        <v>0.73340000000000005</v>
      </c>
      <c r="L20">
        <v>0.2666</v>
      </c>
      <c r="M20">
        <v>9832</v>
      </c>
      <c r="N20">
        <v>754823</v>
      </c>
      <c r="O20">
        <v>6477.56</v>
      </c>
      <c r="P20">
        <v>0.39150000000000001</v>
      </c>
      <c r="Q20">
        <v>0.60850000000000004</v>
      </c>
      <c r="R20">
        <v>8.59</v>
      </c>
      <c r="S20">
        <v>0.73570000000000002</v>
      </c>
      <c r="T20">
        <v>10840.59</v>
      </c>
      <c r="U20">
        <v>10840.59</v>
      </c>
      <c r="V20">
        <v>0</v>
      </c>
      <c r="W20" t="s">
        <v>434</v>
      </c>
      <c r="X20">
        <v>754</v>
      </c>
      <c r="Y20">
        <v>346345180</v>
      </c>
    </row>
    <row r="21" spans="1:25" x14ac:dyDescent="0.25">
      <c r="A21">
        <v>217</v>
      </c>
      <c r="B21" t="s">
        <v>29</v>
      </c>
      <c r="C21">
        <v>576193</v>
      </c>
      <c r="D21">
        <v>1930000</v>
      </c>
      <c r="E21">
        <v>605000</v>
      </c>
      <c r="F21">
        <v>0.70150000000000001</v>
      </c>
      <c r="G21">
        <v>0.29849999999999999</v>
      </c>
      <c r="H21">
        <v>1000</v>
      </c>
      <c r="I21">
        <v>1722650</v>
      </c>
      <c r="J21">
        <v>5948360</v>
      </c>
      <c r="K21">
        <v>0.66549999999999998</v>
      </c>
      <c r="L21">
        <v>0.33450000000000002</v>
      </c>
      <c r="M21">
        <v>9832</v>
      </c>
      <c r="N21">
        <v>754823</v>
      </c>
      <c r="O21">
        <v>736168.85</v>
      </c>
      <c r="P21">
        <v>0.23669999999999999</v>
      </c>
      <c r="Q21">
        <v>0.76329999999999998</v>
      </c>
      <c r="R21">
        <v>1216.81</v>
      </c>
      <c r="S21">
        <v>0.62519999999999998</v>
      </c>
      <c r="T21">
        <v>12048.81</v>
      </c>
      <c r="U21">
        <v>12048.81</v>
      </c>
      <c r="V21">
        <v>0</v>
      </c>
      <c r="W21" t="s">
        <v>434</v>
      </c>
      <c r="X21">
        <v>605</v>
      </c>
      <c r="Y21">
        <v>348596939</v>
      </c>
    </row>
    <row r="22" spans="1:25" x14ac:dyDescent="0.25">
      <c r="A22">
        <v>231</v>
      </c>
      <c r="B22" t="s">
        <v>30</v>
      </c>
      <c r="C22">
        <v>539958</v>
      </c>
      <c r="D22">
        <v>1930000</v>
      </c>
      <c r="E22">
        <v>1651000</v>
      </c>
      <c r="F22">
        <v>0.72019999999999995</v>
      </c>
      <c r="G22">
        <v>0.27979999999999999</v>
      </c>
      <c r="H22">
        <v>1000</v>
      </c>
      <c r="I22">
        <v>1722650</v>
      </c>
      <c r="J22">
        <v>16232632</v>
      </c>
      <c r="K22">
        <v>0.68659999999999999</v>
      </c>
      <c r="L22">
        <v>0.31340000000000001</v>
      </c>
      <c r="M22">
        <v>9832</v>
      </c>
      <c r="N22">
        <v>754823</v>
      </c>
      <c r="O22">
        <v>941190.78</v>
      </c>
      <c r="P22">
        <v>0.28470000000000001</v>
      </c>
      <c r="Q22">
        <v>0.71530000000000005</v>
      </c>
      <c r="R22">
        <v>570.07000000000005</v>
      </c>
      <c r="S22">
        <v>0.6694</v>
      </c>
      <c r="T22">
        <v>11402.07</v>
      </c>
      <c r="U22">
        <v>11402.07</v>
      </c>
      <c r="V22">
        <v>0</v>
      </c>
      <c r="W22" t="s">
        <v>434</v>
      </c>
      <c r="X22">
        <v>1651</v>
      </c>
      <c r="Y22">
        <v>891470536</v>
      </c>
    </row>
    <row r="23" spans="1:25" x14ac:dyDescent="0.25">
      <c r="A23">
        <v>245</v>
      </c>
      <c r="B23" t="s">
        <v>32</v>
      </c>
      <c r="C23">
        <v>545664</v>
      </c>
      <c r="D23">
        <v>1930000</v>
      </c>
      <c r="E23">
        <v>654000</v>
      </c>
      <c r="F23">
        <v>0.71730000000000005</v>
      </c>
      <c r="G23">
        <v>0.28270000000000001</v>
      </c>
      <c r="H23">
        <v>1000</v>
      </c>
      <c r="I23">
        <v>1722650</v>
      </c>
      <c r="J23">
        <v>6430128</v>
      </c>
      <c r="K23">
        <v>0.68320000000000003</v>
      </c>
      <c r="L23">
        <v>0.31680000000000003</v>
      </c>
      <c r="M23">
        <v>9832</v>
      </c>
      <c r="N23">
        <v>754823</v>
      </c>
      <c r="O23">
        <v>904704.73</v>
      </c>
      <c r="P23">
        <v>0.27710000000000001</v>
      </c>
      <c r="Q23">
        <v>0.72289999999999999</v>
      </c>
      <c r="R23">
        <v>1383.34</v>
      </c>
      <c r="S23">
        <v>0.64</v>
      </c>
      <c r="T23">
        <v>12215.34</v>
      </c>
      <c r="U23">
        <v>12215.34</v>
      </c>
      <c r="V23">
        <v>0</v>
      </c>
      <c r="W23" t="s">
        <v>434</v>
      </c>
      <c r="X23">
        <v>654</v>
      </c>
      <c r="Y23">
        <v>356863971</v>
      </c>
    </row>
    <row r="24" spans="1:25" x14ac:dyDescent="0.25">
      <c r="A24">
        <v>280</v>
      </c>
      <c r="B24" t="s">
        <v>33</v>
      </c>
      <c r="C24">
        <v>688264</v>
      </c>
      <c r="D24">
        <v>1930000</v>
      </c>
      <c r="E24">
        <v>2889000</v>
      </c>
      <c r="F24">
        <v>0.64339999999999997</v>
      </c>
      <c r="G24">
        <v>0.35659999999999997</v>
      </c>
      <c r="H24">
        <v>1000</v>
      </c>
      <c r="I24">
        <v>1722650</v>
      </c>
      <c r="J24">
        <v>28404648</v>
      </c>
      <c r="K24">
        <v>0.60050000000000003</v>
      </c>
      <c r="L24">
        <v>0.39950000000000002</v>
      </c>
      <c r="M24">
        <v>9832</v>
      </c>
      <c r="N24">
        <v>754823</v>
      </c>
      <c r="O24">
        <v>5072385.9000000004</v>
      </c>
      <c r="P24">
        <v>8.8200000000000001E-2</v>
      </c>
      <c r="Q24">
        <v>0.91180000000000005</v>
      </c>
      <c r="R24">
        <v>1755.76</v>
      </c>
      <c r="S24">
        <v>0.53239999999999998</v>
      </c>
      <c r="T24">
        <v>12587.76</v>
      </c>
      <c r="U24">
        <v>12587.76</v>
      </c>
      <c r="V24">
        <v>0</v>
      </c>
      <c r="W24" t="s">
        <v>434</v>
      </c>
      <c r="X24">
        <v>2889</v>
      </c>
      <c r="Y24">
        <v>1988393845</v>
      </c>
    </row>
    <row r="25" spans="1:25" x14ac:dyDescent="0.25">
      <c r="A25">
        <v>287</v>
      </c>
      <c r="B25" t="s">
        <v>34</v>
      </c>
      <c r="C25">
        <v>640664</v>
      </c>
      <c r="D25">
        <v>1930000</v>
      </c>
      <c r="E25">
        <v>436000</v>
      </c>
      <c r="F25">
        <v>0.66800000000000004</v>
      </c>
      <c r="G25">
        <v>0.33200000000000002</v>
      </c>
      <c r="H25">
        <v>1000</v>
      </c>
      <c r="I25">
        <v>1722650</v>
      </c>
      <c r="J25">
        <v>4286752</v>
      </c>
      <c r="K25">
        <v>0.62809999999999999</v>
      </c>
      <c r="L25">
        <v>0.37190000000000001</v>
      </c>
      <c r="M25">
        <v>9832</v>
      </c>
      <c r="N25">
        <v>754823</v>
      </c>
      <c r="O25">
        <v>775368.24</v>
      </c>
      <c r="P25">
        <v>0.1512</v>
      </c>
      <c r="Q25">
        <v>0.8488</v>
      </c>
      <c r="R25">
        <v>1778.37</v>
      </c>
      <c r="S25">
        <v>0.56399999999999995</v>
      </c>
      <c r="T25">
        <v>12610.37</v>
      </c>
      <c r="U25">
        <v>12610.37</v>
      </c>
      <c r="V25" s="52">
        <v>1.8189889999999999E-12</v>
      </c>
      <c r="W25" t="s">
        <v>434</v>
      </c>
      <c r="X25">
        <v>436</v>
      </c>
      <c r="Y25">
        <v>279329359</v>
      </c>
    </row>
    <row r="26" spans="1:25" x14ac:dyDescent="0.25">
      <c r="A26">
        <v>308</v>
      </c>
      <c r="B26" t="s">
        <v>35</v>
      </c>
      <c r="C26">
        <v>417964</v>
      </c>
      <c r="D26">
        <v>1930000</v>
      </c>
      <c r="E26">
        <v>1336000</v>
      </c>
      <c r="F26">
        <v>0.78339999999999999</v>
      </c>
      <c r="G26">
        <v>0.21659999999999999</v>
      </c>
      <c r="H26">
        <v>1000</v>
      </c>
      <c r="I26">
        <v>1722650</v>
      </c>
      <c r="J26">
        <v>13135552</v>
      </c>
      <c r="K26">
        <v>0.75739999999999996</v>
      </c>
      <c r="L26">
        <v>0.24260000000000001</v>
      </c>
      <c r="M26">
        <v>9832</v>
      </c>
      <c r="N26">
        <v>754823</v>
      </c>
      <c r="O26">
        <v>2231532.9700000002</v>
      </c>
      <c r="P26">
        <v>0.44629999999999997</v>
      </c>
      <c r="Q26">
        <v>0.55369999999999997</v>
      </c>
      <c r="R26">
        <v>1670.31</v>
      </c>
      <c r="S26">
        <v>0.71789999999999998</v>
      </c>
      <c r="T26">
        <v>12502.31</v>
      </c>
      <c r="U26">
        <v>12502.31</v>
      </c>
      <c r="V26">
        <v>0</v>
      </c>
      <c r="W26" t="s">
        <v>434</v>
      </c>
      <c r="X26">
        <v>1336</v>
      </c>
      <c r="Y26">
        <v>558399844</v>
      </c>
    </row>
    <row r="27" spans="1:25" x14ac:dyDescent="0.25">
      <c r="A27">
        <v>315</v>
      </c>
      <c r="B27" t="s">
        <v>36</v>
      </c>
      <c r="C27">
        <v>1414281</v>
      </c>
      <c r="D27">
        <v>1930000</v>
      </c>
      <c r="E27">
        <v>432000</v>
      </c>
      <c r="F27">
        <v>0.26719999999999999</v>
      </c>
      <c r="G27">
        <v>0.73280000000000001</v>
      </c>
      <c r="H27">
        <v>1000</v>
      </c>
      <c r="I27">
        <v>1722650</v>
      </c>
      <c r="J27">
        <v>4247424</v>
      </c>
      <c r="K27">
        <v>0.17899999999999999</v>
      </c>
      <c r="L27">
        <v>0.82099999999999995</v>
      </c>
      <c r="M27">
        <v>9832</v>
      </c>
      <c r="N27">
        <v>754823</v>
      </c>
      <c r="O27">
        <v>2994100.2</v>
      </c>
      <c r="P27">
        <v>-0.87370000000000003</v>
      </c>
      <c r="Q27">
        <v>1.8736999999999999</v>
      </c>
      <c r="R27">
        <v>6930.79</v>
      </c>
      <c r="S27">
        <v>1.4999999999999999E-2</v>
      </c>
      <c r="T27">
        <v>17762.79</v>
      </c>
      <c r="U27">
        <v>17762.79</v>
      </c>
      <c r="V27">
        <v>0</v>
      </c>
      <c r="W27" t="s">
        <v>434</v>
      </c>
      <c r="X27">
        <v>432</v>
      </c>
      <c r="Y27">
        <v>610969600</v>
      </c>
    </row>
    <row r="28" spans="1:25" x14ac:dyDescent="0.25">
      <c r="A28">
        <v>336</v>
      </c>
      <c r="B28" t="s">
        <v>37</v>
      </c>
      <c r="C28">
        <v>590707</v>
      </c>
      <c r="D28">
        <v>1930000</v>
      </c>
      <c r="E28">
        <v>3385000</v>
      </c>
      <c r="F28">
        <v>0.69389999999999996</v>
      </c>
      <c r="G28">
        <v>0.30609999999999998</v>
      </c>
      <c r="H28">
        <v>1000</v>
      </c>
      <c r="I28">
        <v>1722650</v>
      </c>
      <c r="J28">
        <v>33281320</v>
      </c>
      <c r="K28">
        <v>0.65710000000000002</v>
      </c>
      <c r="L28">
        <v>0.34289999999999998</v>
      </c>
      <c r="M28">
        <v>9832</v>
      </c>
      <c r="N28">
        <v>754823</v>
      </c>
      <c r="O28">
        <v>1632902.55</v>
      </c>
      <c r="P28">
        <v>0.21740000000000001</v>
      </c>
      <c r="Q28">
        <v>0.78259999999999996</v>
      </c>
      <c r="R28">
        <v>482.39</v>
      </c>
      <c r="S28">
        <v>0.64159999999999995</v>
      </c>
      <c r="T28">
        <v>11314.39</v>
      </c>
      <c r="U28">
        <v>11314.39</v>
      </c>
      <c r="V28">
        <v>0</v>
      </c>
      <c r="W28" t="s">
        <v>434</v>
      </c>
      <c r="X28">
        <v>3385</v>
      </c>
      <c r="Y28">
        <v>1999544596</v>
      </c>
    </row>
    <row r="29" spans="1:25" x14ac:dyDescent="0.25">
      <c r="A29">
        <v>4263</v>
      </c>
      <c r="B29" t="s">
        <v>278</v>
      </c>
      <c r="C29">
        <v>1166867</v>
      </c>
      <c r="D29">
        <v>1930000</v>
      </c>
      <c r="E29">
        <v>258000</v>
      </c>
      <c r="F29">
        <v>0.39539999999999997</v>
      </c>
      <c r="G29">
        <v>0.60460000000000003</v>
      </c>
      <c r="H29">
        <v>1000</v>
      </c>
      <c r="I29">
        <v>1722650</v>
      </c>
      <c r="J29">
        <v>2536656</v>
      </c>
      <c r="K29">
        <v>0.3226</v>
      </c>
      <c r="L29">
        <v>0.6774</v>
      </c>
      <c r="M29">
        <v>9832</v>
      </c>
      <c r="N29">
        <v>754823</v>
      </c>
      <c r="O29">
        <v>1126436.18</v>
      </c>
      <c r="P29">
        <v>-0.54590000000000005</v>
      </c>
      <c r="Q29">
        <v>1.5459000000000001</v>
      </c>
      <c r="R29">
        <v>4366.03</v>
      </c>
      <c r="S29">
        <v>7.7899999999999997E-2</v>
      </c>
      <c r="T29">
        <v>15198.03</v>
      </c>
      <c r="U29">
        <v>15198.03</v>
      </c>
      <c r="V29" s="52">
        <v>1.8189889999999999E-12</v>
      </c>
      <c r="W29" t="s">
        <v>434</v>
      </c>
      <c r="X29">
        <v>258</v>
      </c>
      <c r="Y29">
        <v>301051600</v>
      </c>
    </row>
    <row r="30" spans="1:25" x14ac:dyDescent="0.25">
      <c r="A30">
        <v>350</v>
      </c>
      <c r="B30" t="s">
        <v>38</v>
      </c>
      <c r="C30">
        <v>736837</v>
      </c>
      <c r="D30">
        <v>1930000</v>
      </c>
      <c r="E30">
        <v>952000</v>
      </c>
      <c r="F30">
        <v>0.61819999999999997</v>
      </c>
      <c r="G30">
        <v>0.38179999999999997</v>
      </c>
      <c r="H30">
        <v>1000</v>
      </c>
      <c r="I30">
        <v>1722650</v>
      </c>
      <c r="J30">
        <v>9360064</v>
      </c>
      <c r="K30">
        <v>0.57230000000000003</v>
      </c>
      <c r="L30">
        <v>0.42770000000000002</v>
      </c>
      <c r="M30">
        <v>9832</v>
      </c>
      <c r="N30">
        <v>754823</v>
      </c>
      <c r="O30">
        <v>1805993.7</v>
      </c>
      <c r="P30">
        <v>2.3800000000000002E-2</v>
      </c>
      <c r="Q30">
        <v>0.97619999999999996</v>
      </c>
      <c r="R30">
        <v>1897.05</v>
      </c>
      <c r="S30">
        <v>0.49409999999999998</v>
      </c>
      <c r="T30">
        <v>12729.05</v>
      </c>
      <c r="U30">
        <v>12729.05</v>
      </c>
      <c r="V30">
        <v>0</v>
      </c>
      <c r="W30" t="s">
        <v>434</v>
      </c>
      <c r="X30">
        <v>952</v>
      </c>
      <c r="Y30">
        <v>701468919</v>
      </c>
    </row>
    <row r="31" spans="1:25" x14ac:dyDescent="0.25">
      <c r="A31">
        <v>364</v>
      </c>
      <c r="B31" t="s">
        <v>39</v>
      </c>
      <c r="C31">
        <v>538574</v>
      </c>
      <c r="D31">
        <v>1930000</v>
      </c>
      <c r="E31">
        <v>364000</v>
      </c>
      <c r="F31">
        <v>0.72089999999999999</v>
      </c>
      <c r="G31">
        <v>0.27910000000000001</v>
      </c>
      <c r="H31">
        <v>1000</v>
      </c>
      <c r="I31">
        <v>1722650</v>
      </c>
      <c r="J31">
        <v>3578848</v>
      </c>
      <c r="K31">
        <v>0.68740000000000001</v>
      </c>
      <c r="L31">
        <v>0.31259999999999999</v>
      </c>
      <c r="M31">
        <v>9832</v>
      </c>
      <c r="N31">
        <v>754823</v>
      </c>
      <c r="O31">
        <v>242025.29</v>
      </c>
      <c r="P31">
        <v>0.28649999999999998</v>
      </c>
      <c r="Q31">
        <v>0.71350000000000002</v>
      </c>
      <c r="R31">
        <v>664.9</v>
      </c>
      <c r="S31">
        <v>0.66710000000000003</v>
      </c>
      <c r="T31">
        <v>11496.9</v>
      </c>
      <c r="U31">
        <v>11496.9</v>
      </c>
      <c r="V31">
        <v>0</v>
      </c>
      <c r="W31" t="s">
        <v>434</v>
      </c>
      <c r="X31">
        <v>364</v>
      </c>
      <c r="Y31">
        <v>196040917</v>
      </c>
    </row>
    <row r="32" spans="1:25" x14ac:dyDescent="0.25">
      <c r="A32">
        <v>413</v>
      </c>
      <c r="B32" t="s">
        <v>40</v>
      </c>
      <c r="C32">
        <v>294980</v>
      </c>
      <c r="D32">
        <v>1930000</v>
      </c>
      <c r="E32">
        <v>6636000</v>
      </c>
      <c r="F32">
        <v>0.84719999999999995</v>
      </c>
      <c r="G32">
        <v>0.15279999999999999</v>
      </c>
      <c r="H32">
        <v>1000</v>
      </c>
      <c r="I32">
        <v>1722650</v>
      </c>
      <c r="J32">
        <v>65245152</v>
      </c>
      <c r="K32">
        <v>0.82879999999999998</v>
      </c>
      <c r="L32">
        <v>0.17119999999999999</v>
      </c>
      <c r="M32">
        <v>9832</v>
      </c>
      <c r="N32">
        <v>754823</v>
      </c>
      <c r="O32">
        <v>13784271.800000001</v>
      </c>
      <c r="P32">
        <v>0.60919999999999996</v>
      </c>
      <c r="Q32">
        <v>0.39079999999999998</v>
      </c>
      <c r="R32">
        <v>2077.1999999999998</v>
      </c>
      <c r="S32">
        <v>0.79490000000000005</v>
      </c>
      <c r="T32">
        <v>12909.2</v>
      </c>
      <c r="U32">
        <v>12909.2</v>
      </c>
      <c r="V32">
        <v>0</v>
      </c>
      <c r="W32" t="s">
        <v>434</v>
      </c>
      <c r="X32">
        <v>6636</v>
      </c>
      <c r="Y32">
        <v>1957486528</v>
      </c>
    </row>
    <row r="33" spans="1:25" x14ac:dyDescent="0.25">
      <c r="A33">
        <v>422</v>
      </c>
      <c r="B33" t="s">
        <v>41</v>
      </c>
      <c r="C33">
        <v>506993</v>
      </c>
      <c r="D33">
        <v>1930000</v>
      </c>
      <c r="E33">
        <v>1255000</v>
      </c>
      <c r="F33">
        <v>0.73729999999999996</v>
      </c>
      <c r="G33">
        <v>0.26269999999999999</v>
      </c>
      <c r="H33">
        <v>1000</v>
      </c>
      <c r="I33">
        <v>1722650</v>
      </c>
      <c r="J33">
        <v>12339160</v>
      </c>
      <c r="K33">
        <v>0.70569999999999999</v>
      </c>
      <c r="L33">
        <v>0.29430000000000001</v>
      </c>
      <c r="M33">
        <v>9832</v>
      </c>
      <c r="N33">
        <v>754823</v>
      </c>
      <c r="O33">
        <v>1458460.58</v>
      </c>
      <c r="P33">
        <v>0.32829999999999998</v>
      </c>
      <c r="Q33">
        <v>0.67169999999999996</v>
      </c>
      <c r="R33">
        <v>1162.1199999999999</v>
      </c>
      <c r="S33">
        <v>0.67179999999999995</v>
      </c>
      <c r="T33">
        <v>11994.12</v>
      </c>
      <c r="U33">
        <v>11994.12</v>
      </c>
      <c r="V33" s="52">
        <v>1.8189889999999999E-12</v>
      </c>
      <c r="W33" t="s">
        <v>434</v>
      </c>
      <c r="X33">
        <v>1255</v>
      </c>
      <c r="Y33">
        <v>636275990</v>
      </c>
    </row>
    <row r="34" spans="1:25" x14ac:dyDescent="0.25">
      <c r="A34">
        <v>427</v>
      </c>
      <c r="B34" t="s">
        <v>42</v>
      </c>
      <c r="C34">
        <v>440814</v>
      </c>
      <c r="D34">
        <v>1930000</v>
      </c>
      <c r="E34">
        <v>251000</v>
      </c>
      <c r="F34">
        <v>0.77159999999999995</v>
      </c>
      <c r="G34">
        <v>0.22839999999999999</v>
      </c>
      <c r="H34">
        <v>1000</v>
      </c>
      <c r="I34">
        <v>1722650</v>
      </c>
      <c r="J34">
        <v>2467832</v>
      </c>
      <c r="K34">
        <v>0.74409999999999998</v>
      </c>
      <c r="L34">
        <v>0.25590000000000002</v>
      </c>
      <c r="M34">
        <v>9832</v>
      </c>
      <c r="N34">
        <v>754823</v>
      </c>
      <c r="O34">
        <v>308291.78999999998</v>
      </c>
      <c r="P34">
        <v>0.41599999999999998</v>
      </c>
      <c r="Q34">
        <v>0.58399999999999996</v>
      </c>
      <c r="R34">
        <v>1228.25</v>
      </c>
      <c r="S34">
        <v>0.71299999999999997</v>
      </c>
      <c r="T34">
        <v>12060.25</v>
      </c>
      <c r="U34">
        <v>12060.25</v>
      </c>
      <c r="V34">
        <v>0</v>
      </c>
      <c r="W34" t="s">
        <v>434</v>
      </c>
      <c r="X34">
        <v>251</v>
      </c>
      <c r="Y34">
        <v>110644214</v>
      </c>
    </row>
    <row r="35" spans="1:25" x14ac:dyDescent="0.25">
      <c r="A35">
        <v>434</v>
      </c>
      <c r="B35" t="s">
        <v>43</v>
      </c>
      <c r="C35">
        <v>544947</v>
      </c>
      <c r="D35">
        <v>1930000</v>
      </c>
      <c r="E35">
        <v>1511000</v>
      </c>
      <c r="F35">
        <v>0.71760000000000002</v>
      </c>
      <c r="G35">
        <v>0.28239999999999998</v>
      </c>
      <c r="H35">
        <v>1000</v>
      </c>
      <c r="I35">
        <v>1722650</v>
      </c>
      <c r="J35">
        <v>14856152</v>
      </c>
      <c r="K35">
        <v>0.68369999999999997</v>
      </c>
      <c r="L35">
        <v>0.31630000000000003</v>
      </c>
      <c r="M35">
        <v>9832</v>
      </c>
      <c r="N35">
        <v>754823</v>
      </c>
      <c r="O35">
        <v>2693940.27</v>
      </c>
      <c r="P35">
        <v>0.27800000000000002</v>
      </c>
      <c r="Q35">
        <v>0.72199999999999998</v>
      </c>
      <c r="R35">
        <v>1782.89</v>
      </c>
      <c r="S35">
        <v>0.629</v>
      </c>
      <c r="T35">
        <v>12614.89</v>
      </c>
      <c r="U35">
        <v>12614.89</v>
      </c>
      <c r="V35">
        <v>0</v>
      </c>
      <c r="W35" t="s">
        <v>434</v>
      </c>
      <c r="X35">
        <v>1511</v>
      </c>
      <c r="Y35">
        <v>823415334</v>
      </c>
    </row>
    <row r="36" spans="1:25" x14ac:dyDescent="0.25">
      <c r="A36">
        <v>6013</v>
      </c>
      <c r="B36" t="s">
        <v>370</v>
      </c>
      <c r="C36">
        <v>6030852</v>
      </c>
      <c r="D36">
        <v>5790000</v>
      </c>
      <c r="E36">
        <v>515000</v>
      </c>
      <c r="F36">
        <v>-4.1599999999999998E-2</v>
      </c>
      <c r="G36">
        <v>1.0416000000000001</v>
      </c>
      <c r="H36">
        <v>1000</v>
      </c>
      <c r="I36">
        <v>5167950</v>
      </c>
      <c r="J36">
        <v>5063480</v>
      </c>
      <c r="K36">
        <v>-0.16700000000000001</v>
      </c>
      <c r="L36">
        <v>1.167</v>
      </c>
      <c r="M36">
        <v>9832</v>
      </c>
      <c r="N36">
        <v>2264469</v>
      </c>
      <c r="O36">
        <v>2816631.13</v>
      </c>
      <c r="P36">
        <v>-1.6633</v>
      </c>
      <c r="Q36">
        <v>2.6633</v>
      </c>
      <c r="R36">
        <v>5469.19</v>
      </c>
      <c r="S36">
        <v>0</v>
      </c>
      <c r="T36">
        <v>16301.19</v>
      </c>
      <c r="U36">
        <v>16301.19</v>
      </c>
      <c r="V36" s="52">
        <v>1.8189889999999999E-12</v>
      </c>
      <c r="W36" t="s">
        <v>436</v>
      </c>
      <c r="X36">
        <v>515</v>
      </c>
      <c r="Y36">
        <v>3105888925</v>
      </c>
    </row>
    <row r="37" spans="1:25" x14ac:dyDescent="0.25">
      <c r="A37">
        <v>441</v>
      </c>
      <c r="B37" t="s">
        <v>44</v>
      </c>
      <c r="C37">
        <v>3255052</v>
      </c>
      <c r="D37">
        <v>1930000</v>
      </c>
      <c r="E37">
        <v>206000</v>
      </c>
      <c r="F37">
        <v>-0.68659999999999999</v>
      </c>
      <c r="G37">
        <v>1.6866000000000001</v>
      </c>
      <c r="H37">
        <v>1000</v>
      </c>
      <c r="I37">
        <v>1722650</v>
      </c>
      <c r="J37">
        <v>2025392</v>
      </c>
      <c r="K37">
        <v>-0.88959999999999995</v>
      </c>
      <c r="L37">
        <v>1.8895999999999999</v>
      </c>
      <c r="M37">
        <v>9832</v>
      </c>
      <c r="N37">
        <v>754823</v>
      </c>
      <c r="O37">
        <v>369010.32</v>
      </c>
      <c r="P37">
        <v>-3.3123</v>
      </c>
      <c r="Q37">
        <v>4.3122999999999996</v>
      </c>
      <c r="R37">
        <v>1791.31</v>
      </c>
      <c r="S37">
        <v>0</v>
      </c>
      <c r="T37">
        <v>12623.31</v>
      </c>
      <c r="U37">
        <v>12623.31</v>
      </c>
      <c r="V37">
        <v>0</v>
      </c>
      <c r="W37" t="s">
        <v>434</v>
      </c>
      <c r="X37">
        <v>206</v>
      </c>
      <c r="Y37">
        <v>670540731</v>
      </c>
    </row>
    <row r="38" spans="1:25" x14ac:dyDescent="0.25">
      <c r="A38">
        <v>2240</v>
      </c>
      <c r="B38" t="s">
        <v>142</v>
      </c>
      <c r="C38">
        <v>545123</v>
      </c>
      <c r="D38">
        <v>1930000</v>
      </c>
      <c r="E38">
        <v>394000</v>
      </c>
      <c r="F38">
        <v>0.71760000000000002</v>
      </c>
      <c r="G38">
        <v>0.28239999999999998</v>
      </c>
      <c r="H38">
        <v>1000</v>
      </c>
      <c r="I38">
        <v>1722650</v>
      </c>
      <c r="J38">
        <v>3873808</v>
      </c>
      <c r="K38">
        <v>0.68359999999999999</v>
      </c>
      <c r="L38">
        <v>0.31640000000000001</v>
      </c>
      <c r="M38">
        <v>9832</v>
      </c>
      <c r="N38">
        <v>754823</v>
      </c>
      <c r="O38">
        <v>135817.41</v>
      </c>
      <c r="P38">
        <v>0.27779999999999999</v>
      </c>
      <c r="Q38">
        <v>0.72219999999999995</v>
      </c>
      <c r="R38">
        <v>344.71</v>
      </c>
      <c r="S38">
        <v>0.67410000000000003</v>
      </c>
      <c r="T38">
        <v>11176.71</v>
      </c>
      <c r="U38">
        <v>11176.71</v>
      </c>
      <c r="V38">
        <v>0</v>
      </c>
      <c r="W38" t="s">
        <v>434</v>
      </c>
      <c r="X38">
        <v>394</v>
      </c>
      <c r="Y38">
        <v>214778334</v>
      </c>
    </row>
    <row r="39" spans="1:25" x14ac:dyDescent="0.25">
      <c r="A39">
        <v>476</v>
      </c>
      <c r="B39" t="s">
        <v>46</v>
      </c>
      <c r="C39">
        <v>598783</v>
      </c>
      <c r="D39">
        <v>1930000</v>
      </c>
      <c r="E39">
        <v>1697000</v>
      </c>
      <c r="F39">
        <v>0.68969999999999998</v>
      </c>
      <c r="G39">
        <v>0.31030000000000002</v>
      </c>
      <c r="H39">
        <v>1000</v>
      </c>
      <c r="I39">
        <v>1722650</v>
      </c>
      <c r="J39">
        <v>16684904</v>
      </c>
      <c r="K39">
        <v>0.65239999999999998</v>
      </c>
      <c r="L39">
        <v>0.34760000000000002</v>
      </c>
      <c r="M39">
        <v>9832</v>
      </c>
      <c r="N39">
        <v>754823</v>
      </c>
      <c r="O39">
        <v>2762859.73</v>
      </c>
      <c r="P39">
        <v>0.20669999999999999</v>
      </c>
      <c r="Q39">
        <v>0.79330000000000001</v>
      </c>
      <c r="R39">
        <v>1628.08</v>
      </c>
      <c r="S39">
        <v>0.59719999999999995</v>
      </c>
      <c r="T39">
        <v>12460.08</v>
      </c>
      <c r="U39">
        <v>12460.08</v>
      </c>
      <c r="V39">
        <v>0</v>
      </c>
      <c r="W39" t="s">
        <v>434</v>
      </c>
      <c r="X39">
        <v>1697</v>
      </c>
      <c r="Y39">
        <v>1016135348</v>
      </c>
    </row>
    <row r="40" spans="1:25" x14ac:dyDescent="0.25">
      <c r="A40">
        <v>485</v>
      </c>
      <c r="B40" t="s">
        <v>47</v>
      </c>
      <c r="C40">
        <v>674723</v>
      </c>
      <c r="D40">
        <v>1930000</v>
      </c>
      <c r="E40">
        <v>662000</v>
      </c>
      <c r="F40">
        <v>0.65039999999999998</v>
      </c>
      <c r="G40">
        <v>0.34960000000000002</v>
      </c>
      <c r="H40">
        <v>1000</v>
      </c>
      <c r="I40">
        <v>1722650</v>
      </c>
      <c r="J40">
        <v>6508784</v>
      </c>
      <c r="K40">
        <v>0.60829999999999995</v>
      </c>
      <c r="L40">
        <v>0.39169999999999999</v>
      </c>
      <c r="M40">
        <v>9832</v>
      </c>
      <c r="N40">
        <v>754823</v>
      </c>
      <c r="O40">
        <v>1033252.17</v>
      </c>
      <c r="P40">
        <v>0.1061</v>
      </c>
      <c r="Q40">
        <v>0.89390000000000003</v>
      </c>
      <c r="R40">
        <v>1560.8</v>
      </c>
      <c r="S40">
        <v>0.54849999999999999</v>
      </c>
      <c r="T40">
        <v>12392.8</v>
      </c>
      <c r="U40">
        <v>12392.8</v>
      </c>
      <c r="V40">
        <v>0</v>
      </c>
      <c r="W40" t="s">
        <v>434</v>
      </c>
      <c r="X40">
        <v>662</v>
      </c>
      <c r="Y40">
        <v>446666475</v>
      </c>
    </row>
    <row r="41" spans="1:25" x14ac:dyDescent="0.25">
      <c r="A41">
        <v>497</v>
      </c>
      <c r="B41" t="s">
        <v>49</v>
      </c>
      <c r="C41">
        <v>571474</v>
      </c>
      <c r="D41">
        <v>1930000</v>
      </c>
      <c r="E41">
        <v>1235000</v>
      </c>
      <c r="F41">
        <v>0.70389999999999997</v>
      </c>
      <c r="G41">
        <v>0.29609999999999997</v>
      </c>
      <c r="H41">
        <v>1000</v>
      </c>
      <c r="I41">
        <v>1722650</v>
      </c>
      <c r="J41">
        <v>12142520</v>
      </c>
      <c r="K41">
        <v>0.66830000000000001</v>
      </c>
      <c r="L41">
        <v>0.33169999999999999</v>
      </c>
      <c r="M41">
        <v>9832</v>
      </c>
      <c r="N41">
        <v>754823</v>
      </c>
      <c r="O41">
        <v>1869132.9</v>
      </c>
      <c r="P41">
        <v>0.2429</v>
      </c>
      <c r="Q41">
        <v>0.7571</v>
      </c>
      <c r="R41">
        <v>1513.47</v>
      </c>
      <c r="S41">
        <v>0.61899999999999999</v>
      </c>
      <c r="T41">
        <v>12345.47</v>
      </c>
      <c r="U41">
        <v>12345.47</v>
      </c>
      <c r="V41">
        <v>0</v>
      </c>
      <c r="W41" t="s">
        <v>434</v>
      </c>
      <c r="X41">
        <v>1235</v>
      </c>
      <c r="Y41">
        <v>705770538</v>
      </c>
    </row>
    <row r="42" spans="1:25" x14ac:dyDescent="0.25">
      <c r="A42">
        <v>602</v>
      </c>
      <c r="B42" t="s">
        <v>50</v>
      </c>
      <c r="C42">
        <v>754866</v>
      </c>
      <c r="D42">
        <v>1930000</v>
      </c>
      <c r="E42">
        <v>759000</v>
      </c>
      <c r="F42">
        <v>0.6089</v>
      </c>
      <c r="G42">
        <v>0.3911</v>
      </c>
      <c r="H42">
        <v>1000</v>
      </c>
      <c r="I42">
        <v>1722650</v>
      </c>
      <c r="J42">
        <v>7462488</v>
      </c>
      <c r="K42">
        <v>0.56179999999999997</v>
      </c>
      <c r="L42">
        <v>0.43819999999999998</v>
      </c>
      <c r="M42">
        <v>9832</v>
      </c>
      <c r="N42">
        <v>754823</v>
      </c>
      <c r="O42">
        <v>1184811.94</v>
      </c>
      <c r="P42">
        <v>-1E-4</v>
      </c>
      <c r="Q42">
        <v>1.0001</v>
      </c>
      <c r="R42">
        <v>1561.02</v>
      </c>
      <c r="S42">
        <v>0.49480000000000002</v>
      </c>
      <c r="T42">
        <v>12393.02</v>
      </c>
      <c r="U42">
        <v>12393.02</v>
      </c>
      <c r="V42">
        <v>0</v>
      </c>
      <c r="W42" t="s">
        <v>434</v>
      </c>
      <c r="X42">
        <v>759</v>
      </c>
      <c r="Y42">
        <v>572943259</v>
      </c>
    </row>
    <row r="43" spans="1:25" x14ac:dyDescent="0.25">
      <c r="A43">
        <v>609</v>
      </c>
      <c r="B43" t="s">
        <v>51</v>
      </c>
      <c r="C43">
        <v>484359</v>
      </c>
      <c r="D43">
        <v>1930000</v>
      </c>
      <c r="E43">
        <v>768000</v>
      </c>
      <c r="F43">
        <v>0.749</v>
      </c>
      <c r="G43">
        <v>0.251</v>
      </c>
      <c r="H43">
        <v>1000</v>
      </c>
      <c r="I43">
        <v>1722650</v>
      </c>
      <c r="J43">
        <v>7550976</v>
      </c>
      <c r="K43">
        <v>0.71879999999999999</v>
      </c>
      <c r="L43">
        <v>0.28120000000000001</v>
      </c>
      <c r="M43">
        <v>9832</v>
      </c>
      <c r="N43">
        <v>754823</v>
      </c>
      <c r="O43">
        <v>1337638.3899999999</v>
      </c>
      <c r="P43">
        <v>0.35830000000000001</v>
      </c>
      <c r="Q43">
        <v>0.64170000000000005</v>
      </c>
      <c r="R43">
        <v>1741.72</v>
      </c>
      <c r="S43">
        <v>0.67130000000000001</v>
      </c>
      <c r="T43">
        <v>12573.72</v>
      </c>
      <c r="U43">
        <v>12573.72</v>
      </c>
      <c r="V43">
        <v>0</v>
      </c>
      <c r="W43" t="s">
        <v>434</v>
      </c>
      <c r="X43">
        <v>768</v>
      </c>
      <c r="Y43">
        <v>371988049</v>
      </c>
    </row>
    <row r="44" spans="1:25" x14ac:dyDescent="0.25">
      <c r="A44">
        <v>623</v>
      </c>
      <c r="B44" t="s">
        <v>52</v>
      </c>
      <c r="C44">
        <v>454602</v>
      </c>
      <c r="D44">
        <v>1930000</v>
      </c>
      <c r="E44">
        <v>402000</v>
      </c>
      <c r="F44">
        <v>0.76449999999999996</v>
      </c>
      <c r="G44">
        <v>0.23549999999999999</v>
      </c>
      <c r="H44">
        <v>1000</v>
      </c>
      <c r="I44">
        <v>1722650</v>
      </c>
      <c r="J44">
        <v>3902945.98</v>
      </c>
      <c r="K44">
        <v>0.73609999999999998</v>
      </c>
      <c r="L44">
        <v>0.26390000000000002</v>
      </c>
      <c r="M44">
        <v>9708.82</v>
      </c>
      <c r="N44">
        <v>754823</v>
      </c>
      <c r="O44">
        <v>0</v>
      </c>
      <c r="P44">
        <v>0.3977</v>
      </c>
      <c r="Q44">
        <v>0.60229999999999995</v>
      </c>
      <c r="R44">
        <v>0</v>
      </c>
      <c r="S44">
        <v>0.73880000000000001</v>
      </c>
      <c r="T44">
        <v>10708.82</v>
      </c>
      <c r="U44">
        <v>10708.82</v>
      </c>
      <c r="V44">
        <v>0</v>
      </c>
      <c r="W44" t="s">
        <v>434</v>
      </c>
      <c r="X44">
        <v>402</v>
      </c>
      <c r="Y44">
        <v>182749935</v>
      </c>
    </row>
    <row r="45" spans="1:25" x14ac:dyDescent="0.25">
      <c r="A45">
        <v>637</v>
      </c>
      <c r="B45" t="s">
        <v>53</v>
      </c>
      <c r="C45">
        <v>510541</v>
      </c>
      <c r="D45">
        <v>1930000</v>
      </c>
      <c r="E45">
        <v>730000</v>
      </c>
      <c r="F45">
        <v>0.73550000000000004</v>
      </c>
      <c r="G45">
        <v>0.26450000000000001</v>
      </c>
      <c r="H45">
        <v>1000</v>
      </c>
      <c r="I45">
        <v>1722650</v>
      </c>
      <c r="J45">
        <v>7177360</v>
      </c>
      <c r="K45">
        <v>0.7036</v>
      </c>
      <c r="L45">
        <v>0.2964</v>
      </c>
      <c r="M45">
        <v>9832</v>
      </c>
      <c r="N45">
        <v>754823</v>
      </c>
      <c r="O45">
        <v>531945.07999999996</v>
      </c>
      <c r="P45">
        <v>0.3236</v>
      </c>
      <c r="Q45">
        <v>0.6764</v>
      </c>
      <c r="R45">
        <v>728.69</v>
      </c>
      <c r="S45">
        <v>0.68240000000000001</v>
      </c>
      <c r="T45">
        <v>11560.69</v>
      </c>
      <c r="U45">
        <v>11560.69</v>
      </c>
      <c r="V45">
        <v>0</v>
      </c>
      <c r="W45" t="s">
        <v>434</v>
      </c>
      <c r="X45">
        <v>730</v>
      </c>
      <c r="Y45">
        <v>372695193</v>
      </c>
    </row>
    <row r="46" spans="1:25" x14ac:dyDescent="0.25">
      <c r="A46">
        <v>657</v>
      </c>
      <c r="B46" t="s">
        <v>54</v>
      </c>
      <c r="C46">
        <v>1777844</v>
      </c>
      <c r="D46">
        <v>2895000</v>
      </c>
      <c r="E46">
        <v>132000</v>
      </c>
      <c r="F46">
        <v>0.38590000000000002</v>
      </c>
      <c r="G46">
        <v>0.61409999999999998</v>
      </c>
      <c r="H46">
        <v>1000</v>
      </c>
      <c r="I46">
        <v>2583975</v>
      </c>
      <c r="J46">
        <v>1141107.43</v>
      </c>
      <c r="K46">
        <v>0.312</v>
      </c>
      <c r="L46">
        <v>0.68799999999999994</v>
      </c>
      <c r="M46">
        <v>8644.75</v>
      </c>
      <c r="N46">
        <v>1132234</v>
      </c>
      <c r="O46">
        <v>0</v>
      </c>
      <c r="P46">
        <v>-0.57020000000000004</v>
      </c>
      <c r="Q46">
        <v>1.5702</v>
      </c>
      <c r="R46">
        <v>0</v>
      </c>
      <c r="S46">
        <v>0.3196</v>
      </c>
      <c r="T46">
        <v>9644.75</v>
      </c>
      <c r="U46">
        <v>9644.75</v>
      </c>
      <c r="V46">
        <v>0</v>
      </c>
      <c r="W46" t="s">
        <v>435</v>
      </c>
      <c r="X46">
        <v>132</v>
      </c>
      <c r="Y46">
        <v>234675414</v>
      </c>
    </row>
    <row r="47" spans="1:25" x14ac:dyDescent="0.25">
      <c r="A47">
        <v>658</v>
      </c>
      <c r="B47" t="s">
        <v>55</v>
      </c>
      <c r="C47">
        <v>486572</v>
      </c>
      <c r="D47">
        <v>1930000</v>
      </c>
      <c r="E47">
        <v>937000</v>
      </c>
      <c r="F47">
        <v>0.74790000000000001</v>
      </c>
      <c r="G47">
        <v>0.25209999999999999</v>
      </c>
      <c r="H47">
        <v>1000</v>
      </c>
      <c r="I47">
        <v>1722650</v>
      </c>
      <c r="J47">
        <v>8860977.8100000005</v>
      </c>
      <c r="K47">
        <v>0.71750000000000003</v>
      </c>
      <c r="L47">
        <v>0.28249999999999997</v>
      </c>
      <c r="M47">
        <v>9456.75</v>
      </c>
      <c r="N47">
        <v>754823</v>
      </c>
      <c r="O47">
        <v>0</v>
      </c>
      <c r="P47">
        <v>0.35539999999999999</v>
      </c>
      <c r="Q47">
        <v>0.64459999999999995</v>
      </c>
      <c r="R47">
        <v>0</v>
      </c>
      <c r="S47">
        <v>0.72040000000000004</v>
      </c>
      <c r="T47">
        <v>10456.75</v>
      </c>
      <c r="U47">
        <v>10456.75</v>
      </c>
      <c r="V47">
        <v>0</v>
      </c>
      <c r="W47" t="s">
        <v>434</v>
      </c>
      <c r="X47">
        <v>937</v>
      </c>
      <c r="Y47">
        <v>455918218</v>
      </c>
    </row>
    <row r="48" spans="1:25" x14ac:dyDescent="0.25">
      <c r="A48">
        <v>665</v>
      </c>
      <c r="B48" t="s">
        <v>56</v>
      </c>
      <c r="C48">
        <v>1241693</v>
      </c>
      <c r="D48">
        <v>2895000</v>
      </c>
      <c r="E48">
        <v>755000</v>
      </c>
      <c r="F48">
        <v>0.57110000000000005</v>
      </c>
      <c r="G48">
        <v>0.4289</v>
      </c>
      <c r="H48">
        <v>1000</v>
      </c>
      <c r="I48">
        <v>2583975</v>
      </c>
      <c r="J48">
        <v>7223211.0099999998</v>
      </c>
      <c r="K48">
        <v>0.51949999999999996</v>
      </c>
      <c r="L48">
        <v>0.48049999999999998</v>
      </c>
      <c r="M48">
        <v>9567.17</v>
      </c>
      <c r="N48">
        <v>1132234</v>
      </c>
      <c r="O48">
        <v>0</v>
      </c>
      <c r="P48">
        <v>-9.6699999999999994E-2</v>
      </c>
      <c r="Q48">
        <v>1.0967</v>
      </c>
      <c r="R48">
        <v>0</v>
      </c>
      <c r="S48">
        <v>0.52429999999999999</v>
      </c>
      <c r="T48">
        <v>10567.17</v>
      </c>
      <c r="U48">
        <v>10567.17</v>
      </c>
      <c r="V48">
        <v>0</v>
      </c>
      <c r="W48" t="s">
        <v>435</v>
      </c>
      <c r="X48">
        <v>755</v>
      </c>
      <c r="Y48">
        <v>937477931</v>
      </c>
    </row>
    <row r="49" spans="1:25" x14ac:dyDescent="0.25">
      <c r="A49">
        <v>700</v>
      </c>
      <c r="B49" t="s">
        <v>57</v>
      </c>
      <c r="C49">
        <v>555074</v>
      </c>
      <c r="D49">
        <v>1930000</v>
      </c>
      <c r="E49">
        <v>1050000</v>
      </c>
      <c r="F49">
        <v>0.71240000000000003</v>
      </c>
      <c r="G49">
        <v>0.28760000000000002</v>
      </c>
      <c r="H49">
        <v>1000</v>
      </c>
      <c r="I49">
        <v>1722650</v>
      </c>
      <c r="J49">
        <v>9809625.2100000009</v>
      </c>
      <c r="K49">
        <v>0.67779999999999996</v>
      </c>
      <c r="L49">
        <v>0.32219999999999999</v>
      </c>
      <c r="M49">
        <v>9342.5</v>
      </c>
      <c r="N49">
        <v>754823</v>
      </c>
      <c r="O49">
        <v>0</v>
      </c>
      <c r="P49">
        <v>0.2646</v>
      </c>
      <c r="Q49">
        <v>0.73540000000000005</v>
      </c>
      <c r="R49">
        <v>0</v>
      </c>
      <c r="S49">
        <v>0.68110000000000004</v>
      </c>
      <c r="T49">
        <v>10342.5</v>
      </c>
      <c r="U49">
        <v>10342.5</v>
      </c>
      <c r="V49">
        <v>0</v>
      </c>
      <c r="W49" t="s">
        <v>434</v>
      </c>
      <c r="X49">
        <v>1050</v>
      </c>
      <c r="Y49">
        <v>582827861</v>
      </c>
    </row>
    <row r="50" spans="1:25" x14ac:dyDescent="0.25">
      <c r="A50">
        <v>721</v>
      </c>
      <c r="B50" t="s">
        <v>59</v>
      </c>
      <c r="C50">
        <v>615500</v>
      </c>
      <c r="D50">
        <v>1930000</v>
      </c>
      <c r="E50">
        <v>1827000</v>
      </c>
      <c r="F50">
        <v>0.68110000000000004</v>
      </c>
      <c r="G50">
        <v>0.31890000000000002</v>
      </c>
      <c r="H50">
        <v>1000</v>
      </c>
      <c r="I50">
        <v>1722650</v>
      </c>
      <c r="J50">
        <v>17963064</v>
      </c>
      <c r="K50">
        <v>0.64270000000000005</v>
      </c>
      <c r="L50">
        <v>0.35730000000000001</v>
      </c>
      <c r="M50">
        <v>9832</v>
      </c>
      <c r="N50">
        <v>754823</v>
      </c>
      <c r="O50">
        <v>4240379.51</v>
      </c>
      <c r="P50">
        <v>0.18459999999999999</v>
      </c>
      <c r="Q50">
        <v>0.81540000000000001</v>
      </c>
      <c r="R50">
        <v>2320.9499999999998</v>
      </c>
      <c r="S50">
        <v>0.56479999999999997</v>
      </c>
      <c r="T50">
        <v>13152.95</v>
      </c>
      <c r="U50">
        <v>13152.95</v>
      </c>
      <c r="V50">
        <v>0</v>
      </c>
      <c r="W50" t="s">
        <v>434</v>
      </c>
      <c r="X50">
        <v>1827</v>
      </c>
      <c r="Y50">
        <v>1124517900</v>
      </c>
    </row>
    <row r="51" spans="1:25" x14ac:dyDescent="0.25">
      <c r="A51">
        <v>735</v>
      </c>
      <c r="B51" t="s">
        <v>60</v>
      </c>
      <c r="C51">
        <v>736743</v>
      </c>
      <c r="D51">
        <v>1930000</v>
      </c>
      <c r="E51">
        <v>496000</v>
      </c>
      <c r="F51">
        <v>0.61829999999999996</v>
      </c>
      <c r="G51">
        <v>0.38169999999999998</v>
      </c>
      <c r="H51">
        <v>1000</v>
      </c>
      <c r="I51">
        <v>1722650</v>
      </c>
      <c r="J51">
        <v>4812951.87</v>
      </c>
      <c r="K51">
        <v>0.57230000000000003</v>
      </c>
      <c r="L51">
        <v>0.42770000000000002</v>
      </c>
      <c r="M51">
        <v>9703.5300000000007</v>
      </c>
      <c r="N51">
        <v>754823</v>
      </c>
      <c r="O51">
        <v>0</v>
      </c>
      <c r="P51">
        <v>2.4E-2</v>
      </c>
      <c r="Q51">
        <v>0.97599999999999998</v>
      </c>
      <c r="R51">
        <v>0</v>
      </c>
      <c r="S51">
        <v>0.5766</v>
      </c>
      <c r="T51">
        <v>10703.53</v>
      </c>
      <c r="U51">
        <v>10703.53</v>
      </c>
      <c r="V51">
        <v>0</v>
      </c>
      <c r="W51" t="s">
        <v>434</v>
      </c>
      <c r="X51">
        <v>496</v>
      </c>
      <c r="Y51">
        <v>365424538</v>
      </c>
    </row>
    <row r="52" spans="1:25" x14ac:dyDescent="0.25">
      <c r="A52">
        <v>777</v>
      </c>
      <c r="B52" t="s">
        <v>61</v>
      </c>
      <c r="C52">
        <v>814510</v>
      </c>
      <c r="D52">
        <v>1930000</v>
      </c>
      <c r="E52">
        <v>3348000</v>
      </c>
      <c r="F52">
        <v>0.57799999999999996</v>
      </c>
      <c r="G52">
        <v>0.42199999999999999</v>
      </c>
      <c r="H52">
        <v>1000</v>
      </c>
      <c r="I52">
        <v>1722650</v>
      </c>
      <c r="J52">
        <v>32917536</v>
      </c>
      <c r="K52">
        <v>0.5272</v>
      </c>
      <c r="L52">
        <v>0.4728</v>
      </c>
      <c r="M52">
        <v>9832</v>
      </c>
      <c r="N52">
        <v>754823</v>
      </c>
      <c r="O52">
        <v>4102962.46</v>
      </c>
      <c r="P52">
        <v>-7.9100000000000004E-2</v>
      </c>
      <c r="Q52">
        <v>1.0790999999999999</v>
      </c>
      <c r="R52">
        <v>1225.5</v>
      </c>
      <c r="S52">
        <v>0.4698</v>
      </c>
      <c r="T52">
        <v>12057.5</v>
      </c>
      <c r="U52">
        <v>12057.5</v>
      </c>
      <c r="V52">
        <v>0</v>
      </c>
      <c r="W52" t="s">
        <v>434</v>
      </c>
      <c r="X52">
        <v>3348</v>
      </c>
      <c r="Y52">
        <v>2726980493</v>
      </c>
    </row>
    <row r="53" spans="1:25" x14ac:dyDescent="0.25">
      <c r="A53">
        <v>840</v>
      </c>
      <c r="B53" t="s">
        <v>62</v>
      </c>
      <c r="C53">
        <v>786731</v>
      </c>
      <c r="D53">
        <v>1930000</v>
      </c>
      <c r="E53">
        <v>139000</v>
      </c>
      <c r="F53">
        <v>0.59240000000000004</v>
      </c>
      <c r="G53">
        <v>0.40760000000000002</v>
      </c>
      <c r="H53">
        <v>1000</v>
      </c>
      <c r="I53">
        <v>1722650</v>
      </c>
      <c r="J53">
        <v>1366648</v>
      </c>
      <c r="K53">
        <v>0.54330000000000001</v>
      </c>
      <c r="L53">
        <v>0.45669999999999999</v>
      </c>
      <c r="M53">
        <v>9832</v>
      </c>
      <c r="N53">
        <v>754823</v>
      </c>
      <c r="O53">
        <v>292700.39</v>
      </c>
      <c r="P53">
        <v>-4.2299999999999997E-2</v>
      </c>
      <c r="Q53">
        <v>1.0423</v>
      </c>
      <c r="R53">
        <v>2105.7600000000002</v>
      </c>
      <c r="S53">
        <v>0.45179999999999998</v>
      </c>
      <c r="T53">
        <v>12937.76</v>
      </c>
      <c r="U53">
        <v>12937.76</v>
      </c>
      <c r="V53">
        <v>0</v>
      </c>
      <c r="W53" t="s">
        <v>434</v>
      </c>
      <c r="X53">
        <v>139</v>
      </c>
      <c r="Y53">
        <v>109355608</v>
      </c>
    </row>
    <row r="54" spans="1:25" x14ac:dyDescent="0.25">
      <c r="A54">
        <v>870</v>
      </c>
      <c r="B54" t="s">
        <v>63</v>
      </c>
      <c r="C54">
        <v>522202</v>
      </c>
      <c r="D54">
        <v>1930000</v>
      </c>
      <c r="E54">
        <v>863000</v>
      </c>
      <c r="F54">
        <v>0.72940000000000005</v>
      </c>
      <c r="G54">
        <v>0.27060000000000001</v>
      </c>
      <c r="H54">
        <v>1000</v>
      </c>
      <c r="I54">
        <v>1722650</v>
      </c>
      <c r="J54">
        <v>8485016</v>
      </c>
      <c r="K54">
        <v>0.69689999999999996</v>
      </c>
      <c r="L54">
        <v>0.30309999999999998</v>
      </c>
      <c r="M54">
        <v>9832</v>
      </c>
      <c r="N54">
        <v>754823</v>
      </c>
      <c r="O54">
        <v>2252925.62</v>
      </c>
      <c r="P54">
        <v>0.30819999999999997</v>
      </c>
      <c r="Q54">
        <v>0.69179999999999997</v>
      </c>
      <c r="R54">
        <v>2610.5700000000002</v>
      </c>
      <c r="S54">
        <v>0.62380000000000002</v>
      </c>
      <c r="T54">
        <v>13442.57</v>
      </c>
      <c r="U54">
        <v>13442.57</v>
      </c>
      <c r="V54">
        <v>0</v>
      </c>
      <c r="W54" t="s">
        <v>434</v>
      </c>
      <c r="X54">
        <v>863</v>
      </c>
      <c r="Y54">
        <v>450660047</v>
      </c>
    </row>
    <row r="55" spans="1:25" x14ac:dyDescent="0.25">
      <c r="A55">
        <v>882</v>
      </c>
      <c r="B55" t="s">
        <v>64</v>
      </c>
      <c r="C55">
        <v>674570</v>
      </c>
      <c r="D55">
        <v>1930000</v>
      </c>
      <c r="E55">
        <v>355000</v>
      </c>
      <c r="F55">
        <v>0.65049999999999997</v>
      </c>
      <c r="G55">
        <v>0.34949999999999998</v>
      </c>
      <c r="H55">
        <v>1000</v>
      </c>
      <c r="I55">
        <v>1722650</v>
      </c>
      <c r="J55">
        <v>3490360</v>
      </c>
      <c r="K55">
        <v>0.60840000000000005</v>
      </c>
      <c r="L55">
        <v>0.3916</v>
      </c>
      <c r="M55">
        <v>9832</v>
      </c>
      <c r="N55">
        <v>754823</v>
      </c>
      <c r="O55">
        <v>1196624.81</v>
      </c>
      <c r="P55">
        <v>0.10630000000000001</v>
      </c>
      <c r="Q55">
        <v>0.89370000000000005</v>
      </c>
      <c r="R55">
        <v>3370.77</v>
      </c>
      <c r="S55">
        <v>0.49220000000000003</v>
      </c>
      <c r="T55">
        <v>14202.77</v>
      </c>
      <c r="U55">
        <v>14202.77</v>
      </c>
      <c r="V55">
        <v>0</v>
      </c>
      <c r="W55" t="s">
        <v>434</v>
      </c>
      <c r="X55">
        <v>355</v>
      </c>
      <c r="Y55">
        <v>239472520</v>
      </c>
    </row>
    <row r="56" spans="1:25" x14ac:dyDescent="0.25">
      <c r="A56">
        <v>896</v>
      </c>
      <c r="B56" t="s">
        <v>65</v>
      </c>
      <c r="C56">
        <v>878489</v>
      </c>
      <c r="D56">
        <v>1930000</v>
      </c>
      <c r="E56">
        <v>887000</v>
      </c>
      <c r="F56">
        <v>0.54479999999999995</v>
      </c>
      <c r="G56">
        <v>0.45519999999999999</v>
      </c>
      <c r="H56">
        <v>1000</v>
      </c>
      <c r="I56">
        <v>1722650</v>
      </c>
      <c r="J56">
        <v>8720984</v>
      </c>
      <c r="K56">
        <v>0.49</v>
      </c>
      <c r="L56">
        <v>0.51</v>
      </c>
      <c r="M56">
        <v>9832</v>
      </c>
      <c r="N56">
        <v>754823</v>
      </c>
      <c r="O56">
        <v>1463293.81</v>
      </c>
      <c r="P56">
        <v>-0.1638</v>
      </c>
      <c r="Q56">
        <v>1.1637999999999999</v>
      </c>
      <c r="R56">
        <v>1649.71</v>
      </c>
      <c r="S56">
        <v>0.40799999999999997</v>
      </c>
      <c r="T56">
        <v>12481.71</v>
      </c>
      <c r="U56">
        <v>12481.71</v>
      </c>
      <c r="V56">
        <v>0</v>
      </c>
      <c r="W56" t="s">
        <v>434</v>
      </c>
      <c r="X56">
        <v>887</v>
      </c>
      <c r="Y56">
        <v>779219872</v>
      </c>
    </row>
    <row r="57" spans="1:25" x14ac:dyDescent="0.25">
      <c r="A57">
        <v>903</v>
      </c>
      <c r="B57" t="s">
        <v>66</v>
      </c>
      <c r="C57">
        <v>487489</v>
      </c>
      <c r="D57">
        <v>1930000</v>
      </c>
      <c r="E57">
        <v>895000</v>
      </c>
      <c r="F57">
        <v>0.74739999999999995</v>
      </c>
      <c r="G57">
        <v>0.25259999999999999</v>
      </c>
      <c r="H57">
        <v>1000</v>
      </c>
      <c r="I57">
        <v>1722650</v>
      </c>
      <c r="J57">
        <v>8799640</v>
      </c>
      <c r="K57">
        <v>0.71699999999999997</v>
      </c>
      <c r="L57">
        <v>0.28299999999999997</v>
      </c>
      <c r="M57">
        <v>9832</v>
      </c>
      <c r="N57">
        <v>754823</v>
      </c>
      <c r="O57">
        <v>741536.34</v>
      </c>
      <c r="P57">
        <v>0.35420000000000001</v>
      </c>
      <c r="Q57">
        <v>0.64580000000000004</v>
      </c>
      <c r="R57">
        <v>828.53</v>
      </c>
      <c r="S57">
        <v>0.69379999999999997</v>
      </c>
      <c r="T57">
        <v>11660.53</v>
      </c>
      <c r="U57">
        <v>11660.53</v>
      </c>
      <c r="V57">
        <v>0</v>
      </c>
      <c r="W57" t="s">
        <v>434</v>
      </c>
      <c r="X57">
        <v>895</v>
      </c>
      <c r="Y57">
        <v>436302307</v>
      </c>
    </row>
    <row r="58" spans="1:25" x14ac:dyDescent="0.25">
      <c r="A58">
        <v>910</v>
      </c>
      <c r="B58" t="s">
        <v>67</v>
      </c>
      <c r="C58">
        <v>821682</v>
      </c>
      <c r="D58">
        <v>1930000</v>
      </c>
      <c r="E58">
        <v>1371000</v>
      </c>
      <c r="F58">
        <v>0.57430000000000003</v>
      </c>
      <c r="G58">
        <v>0.42570000000000002</v>
      </c>
      <c r="H58">
        <v>1000</v>
      </c>
      <c r="I58">
        <v>1722650</v>
      </c>
      <c r="J58">
        <v>13479672</v>
      </c>
      <c r="K58">
        <v>0.52300000000000002</v>
      </c>
      <c r="L58">
        <v>0.47699999999999998</v>
      </c>
      <c r="M58">
        <v>9832</v>
      </c>
      <c r="N58">
        <v>754823</v>
      </c>
      <c r="O58">
        <v>2801184.79</v>
      </c>
      <c r="P58">
        <v>-8.8599999999999998E-2</v>
      </c>
      <c r="Q58">
        <v>1.0886</v>
      </c>
      <c r="R58">
        <v>2043.17</v>
      </c>
      <c r="S58">
        <v>0.4299</v>
      </c>
      <c r="T58">
        <v>12875.17</v>
      </c>
      <c r="U58">
        <v>12875.17</v>
      </c>
      <c r="V58">
        <v>0</v>
      </c>
      <c r="W58" t="s">
        <v>434</v>
      </c>
      <c r="X58">
        <v>1371</v>
      </c>
      <c r="Y58">
        <v>1126526615</v>
      </c>
    </row>
    <row r="59" spans="1:25" x14ac:dyDescent="0.25">
      <c r="A59">
        <v>980</v>
      </c>
      <c r="B59" t="s">
        <v>68</v>
      </c>
      <c r="C59">
        <v>462781</v>
      </c>
      <c r="D59">
        <v>1930000</v>
      </c>
      <c r="E59">
        <v>574000</v>
      </c>
      <c r="F59">
        <v>0.76019999999999999</v>
      </c>
      <c r="G59">
        <v>0.23980000000000001</v>
      </c>
      <c r="H59">
        <v>1000</v>
      </c>
      <c r="I59">
        <v>1722650</v>
      </c>
      <c r="J59">
        <v>5643568</v>
      </c>
      <c r="K59">
        <v>0.73140000000000005</v>
      </c>
      <c r="L59">
        <v>0.26860000000000001</v>
      </c>
      <c r="M59">
        <v>9832</v>
      </c>
      <c r="N59">
        <v>754823</v>
      </c>
      <c r="O59">
        <v>234981.15</v>
      </c>
      <c r="P59">
        <v>0.38690000000000002</v>
      </c>
      <c r="Q59">
        <v>0.61309999999999998</v>
      </c>
      <c r="R59">
        <v>409.37</v>
      </c>
      <c r="S59">
        <v>0.72140000000000004</v>
      </c>
      <c r="T59">
        <v>11241.37</v>
      </c>
      <c r="U59">
        <v>11241.37</v>
      </c>
      <c r="V59">
        <v>0</v>
      </c>
      <c r="W59" t="s">
        <v>434</v>
      </c>
      <c r="X59">
        <v>574</v>
      </c>
      <c r="Y59">
        <v>265636135</v>
      </c>
    </row>
    <row r="60" spans="1:25" x14ac:dyDescent="0.25">
      <c r="A60">
        <v>994</v>
      </c>
      <c r="B60" t="s">
        <v>69</v>
      </c>
      <c r="C60">
        <v>716035</v>
      </c>
      <c r="D60">
        <v>1930000</v>
      </c>
      <c r="E60">
        <v>231000</v>
      </c>
      <c r="F60">
        <v>0.629</v>
      </c>
      <c r="G60">
        <v>0.371</v>
      </c>
      <c r="H60">
        <v>1000</v>
      </c>
      <c r="I60">
        <v>1722650</v>
      </c>
      <c r="J60">
        <v>2271192</v>
      </c>
      <c r="K60">
        <v>0.58430000000000004</v>
      </c>
      <c r="L60">
        <v>0.41570000000000001</v>
      </c>
      <c r="M60">
        <v>9832</v>
      </c>
      <c r="N60">
        <v>754823</v>
      </c>
      <c r="O60">
        <v>738607.74</v>
      </c>
      <c r="P60">
        <v>5.1400000000000001E-2</v>
      </c>
      <c r="Q60">
        <v>0.9486</v>
      </c>
      <c r="R60">
        <v>3197.44</v>
      </c>
      <c r="S60">
        <v>0.46610000000000001</v>
      </c>
      <c r="T60">
        <v>14029.44</v>
      </c>
      <c r="U60">
        <v>14029.44</v>
      </c>
      <c r="V60">
        <v>0</v>
      </c>
      <c r="W60" t="s">
        <v>434</v>
      </c>
      <c r="X60">
        <v>231</v>
      </c>
      <c r="Y60">
        <v>165404038</v>
      </c>
    </row>
    <row r="61" spans="1:25" x14ac:dyDescent="0.25">
      <c r="A61">
        <v>1029</v>
      </c>
      <c r="B61" t="s">
        <v>6</v>
      </c>
      <c r="C61">
        <v>674107</v>
      </c>
      <c r="D61">
        <v>1930000</v>
      </c>
      <c r="E61">
        <v>998000</v>
      </c>
      <c r="F61">
        <v>0.65069999999999995</v>
      </c>
      <c r="G61">
        <v>0.3493</v>
      </c>
      <c r="H61">
        <v>1000</v>
      </c>
      <c r="I61">
        <v>1722650</v>
      </c>
      <c r="J61">
        <v>9812336</v>
      </c>
      <c r="K61">
        <v>0.60870000000000002</v>
      </c>
      <c r="L61">
        <v>0.39129999999999998</v>
      </c>
      <c r="M61">
        <v>9832</v>
      </c>
      <c r="N61">
        <v>754823</v>
      </c>
      <c r="O61">
        <v>97351.52</v>
      </c>
      <c r="P61">
        <v>0.1069</v>
      </c>
      <c r="Q61">
        <v>0.8931</v>
      </c>
      <c r="R61">
        <v>97.55</v>
      </c>
      <c r="S61">
        <v>0.60799999999999998</v>
      </c>
      <c r="T61">
        <v>10929.55</v>
      </c>
      <c r="U61">
        <v>10929.55</v>
      </c>
      <c r="V61">
        <v>0</v>
      </c>
      <c r="W61" t="s">
        <v>434</v>
      </c>
      <c r="X61">
        <v>998</v>
      </c>
      <c r="Y61">
        <v>672758373</v>
      </c>
    </row>
    <row r="62" spans="1:25" x14ac:dyDescent="0.25">
      <c r="A62">
        <v>1015</v>
      </c>
      <c r="B62" t="s">
        <v>70</v>
      </c>
      <c r="C62">
        <v>969170</v>
      </c>
      <c r="D62">
        <v>1930000</v>
      </c>
      <c r="E62">
        <v>3075000</v>
      </c>
      <c r="F62">
        <v>0.49780000000000002</v>
      </c>
      <c r="G62">
        <v>0.50219999999999998</v>
      </c>
      <c r="H62">
        <v>1000</v>
      </c>
      <c r="I62">
        <v>1722650</v>
      </c>
      <c r="J62">
        <v>30233400</v>
      </c>
      <c r="K62">
        <v>0.43740000000000001</v>
      </c>
      <c r="L62">
        <v>0.56259999999999999</v>
      </c>
      <c r="M62">
        <v>9832</v>
      </c>
      <c r="N62">
        <v>754823</v>
      </c>
      <c r="O62">
        <v>1622255.92</v>
      </c>
      <c r="P62">
        <v>-0.28399999999999997</v>
      </c>
      <c r="Q62">
        <v>1.284</v>
      </c>
      <c r="R62">
        <v>527.55999999999995</v>
      </c>
      <c r="S62">
        <v>0.40920000000000001</v>
      </c>
      <c r="T62">
        <v>11359.56</v>
      </c>
      <c r="U62">
        <v>11359.56</v>
      </c>
      <c r="V62">
        <v>0</v>
      </c>
      <c r="W62" t="s">
        <v>434</v>
      </c>
      <c r="X62">
        <v>3075</v>
      </c>
      <c r="Y62">
        <v>2980198144</v>
      </c>
    </row>
    <row r="63" spans="1:25" x14ac:dyDescent="0.25">
      <c r="A63">
        <v>5054</v>
      </c>
      <c r="B63" t="s">
        <v>320</v>
      </c>
      <c r="C63">
        <v>2716645</v>
      </c>
      <c r="D63">
        <v>5790000</v>
      </c>
      <c r="E63">
        <v>1141000</v>
      </c>
      <c r="F63">
        <v>0.53080000000000005</v>
      </c>
      <c r="G63">
        <v>0.46920000000000001</v>
      </c>
      <c r="H63">
        <v>1000</v>
      </c>
      <c r="I63">
        <v>5167950</v>
      </c>
      <c r="J63">
        <v>11218312</v>
      </c>
      <c r="K63">
        <v>0.4743</v>
      </c>
      <c r="L63">
        <v>0.52569999999999995</v>
      </c>
      <c r="M63">
        <v>9832</v>
      </c>
      <c r="N63">
        <v>2264469</v>
      </c>
      <c r="O63">
        <v>3452509.88</v>
      </c>
      <c r="P63">
        <v>-0.19969999999999999</v>
      </c>
      <c r="Q63">
        <v>1.1997</v>
      </c>
      <c r="R63">
        <v>3025.86</v>
      </c>
      <c r="S63">
        <v>0.33119999999999999</v>
      </c>
      <c r="T63">
        <v>13857.86</v>
      </c>
      <c r="U63">
        <v>13857.86</v>
      </c>
      <c r="V63">
        <v>0</v>
      </c>
      <c r="W63" t="s">
        <v>436</v>
      </c>
      <c r="X63">
        <v>1141</v>
      </c>
      <c r="Y63">
        <v>3099691705</v>
      </c>
    </row>
    <row r="64" spans="1:25" x14ac:dyDescent="0.25">
      <c r="A64">
        <v>1071</v>
      </c>
      <c r="B64" t="s">
        <v>470</v>
      </c>
      <c r="C64">
        <v>1098237</v>
      </c>
      <c r="D64">
        <v>1930000</v>
      </c>
      <c r="E64">
        <v>736000</v>
      </c>
      <c r="F64">
        <v>0.43099999999999999</v>
      </c>
      <c r="G64">
        <v>0.56899999999999995</v>
      </c>
      <c r="H64">
        <v>1000</v>
      </c>
      <c r="I64">
        <v>1722650</v>
      </c>
      <c r="J64">
        <v>7236352</v>
      </c>
      <c r="K64">
        <v>0.36249999999999999</v>
      </c>
      <c r="L64">
        <v>0.63749999999999996</v>
      </c>
      <c r="M64">
        <v>9832</v>
      </c>
      <c r="N64">
        <v>754823</v>
      </c>
      <c r="O64">
        <v>749040.41</v>
      </c>
      <c r="P64">
        <v>-0.45500000000000002</v>
      </c>
      <c r="Q64">
        <v>1.4550000000000001</v>
      </c>
      <c r="R64">
        <v>1017.72</v>
      </c>
      <c r="S64">
        <v>0.29799999999999999</v>
      </c>
      <c r="T64">
        <v>11849.72</v>
      </c>
      <c r="U64">
        <v>11849.72</v>
      </c>
      <c r="V64">
        <v>0</v>
      </c>
      <c r="W64" t="s">
        <v>434</v>
      </c>
      <c r="X64">
        <v>736</v>
      </c>
      <c r="Y64">
        <v>808302472</v>
      </c>
    </row>
    <row r="65" spans="1:25" x14ac:dyDescent="0.25">
      <c r="A65">
        <v>1080</v>
      </c>
      <c r="B65" t="s">
        <v>473</v>
      </c>
      <c r="C65">
        <v>1112040</v>
      </c>
      <c r="D65">
        <v>1930000</v>
      </c>
      <c r="E65">
        <v>1038000</v>
      </c>
      <c r="F65">
        <v>0.42380000000000001</v>
      </c>
      <c r="G65">
        <v>0.57620000000000005</v>
      </c>
      <c r="H65">
        <v>1000</v>
      </c>
      <c r="I65">
        <v>1722650</v>
      </c>
      <c r="J65">
        <v>10205616</v>
      </c>
      <c r="K65">
        <v>0.35449999999999998</v>
      </c>
      <c r="L65">
        <v>0.64549999999999996</v>
      </c>
      <c r="M65">
        <v>9832</v>
      </c>
      <c r="N65">
        <v>754823</v>
      </c>
      <c r="O65">
        <v>2015659.52</v>
      </c>
      <c r="P65">
        <v>-0.47320000000000001</v>
      </c>
      <c r="Q65">
        <v>1.4732000000000001</v>
      </c>
      <c r="R65">
        <v>1941.87</v>
      </c>
      <c r="S65">
        <v>0.2341</v>
      </c>
      <c r="T65">
        <v>12773.87</v>
      </c>
      <c r="U65">
        <v>12773.87</v>
      </c>
      <c r="V65" s="52">
        <v>1.8189889999999999E-12</v>
      </c>
      <c r="W65" t="s">
        <v>434</v>
      </c>
      <c r="X65">
        <v>1038</v>
      </c>
      <c r="Y65">
        <v>1154297149</v>
      </c>
    </row>
    <row r="66" spans="1:25" x14ac:dyDescent="0.25">
      <c r="A66">
        <v>1085</v>
      </c>
      <c r="B66" t="s">
        <v>71</v>
      </c>
      <c r="C66">
        <v>591491</v>
      </c>
      <c r="D66">
        <v>1930000</v>
      </c>
      <c r="E66">
        <v>1099000</v>
      </c>
      <c r="F66">
        <v>0.69350000000000001</v>
      </c>
      <c r="G66">
        <v>0.30649999999999999</v>
      </c>
      <c r="H66">
        <v>1000</v>
      </c>
      <c r="I66">
        <v>1722650</v>
      </c>
      <c r="J66">
        <v>10805368</v>
      </c>
      <c r="K66">
        <v>0.65659999999999996</v>
      </c>
      <c r="L66">
        <v>0.34339999999999998</v>
      </c>
      <c r="M66">
        <v>9832</v>
      </c>
      <c r="N66">
        <v>754823</v>
      </c>
      <c r="O66">
        <v>309113.74</v>
      </c>
      <c r="P66">
        <v>0.21640000000000001</v>
      </c>
      <c r="Q66">
        <v>0.78359999999999996</v>
      </c>
      <c r="R66">
        <v>281.27</v>
      </c>
      <c r="S66">
        <v>0.64880000000000004</v>
      </c>
      <c r="T66">
        <v>11113.27</v>
      </c>
      <c r="U66">
        <v>11113.27</v>
      </c>
      <c r="V66">
        <v>0</v>
      </c>
      <c r="W66" t="s">
        <v>434</v>
      </c>
      <c r="X66">
        <v>1099</v>
      </c>
      <c r="Y66">
        <v>650048686</v>
      </c>
    </row>
    <row r="67" spans="1:25" x14ac:dyDescent="0.25">
      <c r="A67">
        <v>1092</v>
      </c>
      <c r="B67" t="s">
        <v>72</v>
      </c>
      <c r="C67">
        <v>731436</v>
      </c>
      <c r="D67">
        <v>1930000</v>
      </c>
      <c r="E67">
        <v>5130000</v>
      </c>
      <c r="F67">
        <v>0.621</v>
      </c>
      <c r="G67">
        <v>0.379</v>
      </c>
      <c r="H67">
        <v>1000</v>
      </c>
      <c r="I67">
        <v>1722650</v>
      </c>
      <c r="J67">
        <v>50438160</v>
      </c>
      <c r="K67">
        <v>0.57540000000000002</v>
      </c>
      <c r="L67">
        <v>0.42459999999999998</v>
      </c>
      <c r="M67">
        <v>9832</v>
      </c>
      <c r="N67">
        <v>754823</v>
      </c>
      <c r="O67">
        <v>1922340.01</v>
      </c>
      <c r="P67">
        <v>3.1E-2</v>
      </c>
      <c r="Q67">
        <v>0.96899999999999997</v>
      </c>
      <c r="R67">
        <v>374.73</v>
      </c>
      <c r="S67">
        <v>0.56130000000000002</v>
      </c>
      <c r="T67">
        <v>11206.73</v>
      </c>
      <c r="U67">
        <v>11206.73</v>
      </c>
      <c r="V67">
        <v>0</v>
      </c>
      <c r="W67" t="s">
        <v>434</v>
      </c>
      <c r="X67">
        <v>5130</v>
      </c>
      <c r="Y67">
        <v>3752266466</v>
      </c>
    </row>
    <row r="68" spans="1:25" x14ac:dyDescent="0.25">
      <c r="A68">
        <v>1120</v>
      </c>
      <c r="B68" t="s">
        <v>73</v>
      </c>
      <c r="C68">
        <v>484893</v>
      </c>
      <c r="D68">
        <v>1930000</v>
      </c>
      <c r="E68">
        <v>296000</v>
      </c>
      <c r="F68">
        <v>0.74880000000000002</v>
      </c>
      <c r="G68">
        <v>0.25119999999999998</v>
      </c>
      <c r="H68">
        <v>1000</v>
      </c>
      <c r="I68">
        <v>1722650</v>
      </c>
      <c r="J68">
        <v>2910272</v>
      </c>
      <c r="K68">
        <v>0.71850000000000003</v>
      </c>
      <c r="L68">
        <v>0.28149999999999997</v>
      </c>
      <c r="M68">
        <v>9832</v>
      </c>
      <c r="N68">
        <v>754823</v>
      </c>
      <c r="O68">
        <v>712653.94</v>
      </c>
      <c r="P68">
        <v>0.35759999999999997</v>
      </c>
      <c r="Q68">
        <v>0.64239999999999997</v>
      </c>
      <c r="R68">
        <v>2407.61</v>
      </c>
      <c r="S68">
        <v>0.6552</v>
      </c>
      <c r="T68">
        <v>13239.61</v>
      </c>
      <c r="U68">
        <v>13239.61</v>
      </c>
      <c r="V68">
        <v>0</v>
      </c>
      <c r="W68" t="s">
        <v>434</v>
      </c>
      <c r="X68">
        <v>296</v>
      </c>
      <c r="Y68">
        <v>143528324</v>
      </c>
    </row>
    <row r="69" spans="1:25" x14ac:dyDescent="0.25">
      <c r="A69">
        <v>1127</v>
      </c>
      <c r="B69" t="s">
        <v>74</v>
      </c>
      <c r="C69">
        <v>466534</v>
      </c>
      <c r="D69">
        <v>1930000</v>
      </c>
      <c r="E69">
        <v>603000</v>
      </c>
      <c r="F69">
        <v>0.75829999999999997</v>
      </c>
      <c r="G69">
        <v>0.2417</v>
      </c>
      <c r="H69">
        <v>1000</v>
      </c>
      <c r="I69">
        <v>1722650</v>
      </c>
      <c r="J69">
        <v>5928696</v>
      </c>
      <c r="K69">
        <v>0.72919999999999996</v>
      </c>
      <c r="L69">
        <v>0.27079999999999999</v>
      </c>
      <c r="M69">
        <v>9832</v>
      </c>
      <c r="N69">
        <v>754823</v>
      </c>
      <c r="O69">
        <v>1270877.44</v>
      </c>
      <c r="P69">
        <v>0.38190000000000002</v>
      </c>
      <c r="Q69">
        <v>0.61809999999999998</v>
      </c>
      <c r="R69">
        <v>2107.59</v>
      </c>
      <c r="S69">
        <v>0.67490000000000006</v>
      </c>
      <c r="T69">
        <v>12939.59</v>
      </c>
      <c r="U69">
        <v>12939.59</v>
      </c>
      <c r="V69">
        <v>0</v>
      </c>
      <c r="W69" t="s">
        <v>434</v>
      </c>
      <c r="X69">
        <v>603</v>
      </c>
      <c r="Y69">
        <v>281319784</v>
      </c>
    </row>
    <row r="70" spans="1:25" x14ac:dyDescent="0.25">
      <c r="A70">
        <v>1134</v>
      </c>
      <c r="B70" t="s">
        <v>75</v>
      </c>
      <c r="C70">
        <v>570323</v>
      </c>
      <c r="D70">
        <v>1930000</v>
      </c>
      <c r="E70">
        <v>973000</v>
      </c>
      <c r="F70">
        <v>0.70450000000000002</v>
      </c>
      <c r="G70">
        <v>0.29549999999999998</v>
      </c>
      <c r="H70">
        <v>1000</v>
      </c>
      <c r="I70">
        <v>1722650</v>
      </c>
      <c r="J70">
        <v>9566536</v>
      </c>
      <c r="K70">
        <v>0.66890000000000005</v>
      </c>
      <c r="L70">
        <v>0.33110000000000001</v>
      </c>
      <c r="M70">
        <v>9832</v>
      </c>
      <c r="N70">
        <v>754823</v>
      </c>
      <c r="O70">
        <v>3843840.67</v>
      </c>
      <c r="P70">
        <v>0.24440000000000001</v>
      </c>
      <c r="Q70">
        <v>0.75560000000000005</v>
      </c>
      <c r="R70">
        <v>3950.5</v>
      </c>
      <c r="S70">
        <v>0.55789999999999995</v>
      </c>
      <c r="T70">
        <v>14782.5</v>
      </c>
      <c r="U70">
        <v>14782.5</v>
      </c>
      <c r="V70">
        <v>0</v>
      </c>
      <c r="W70" t="s">
        <v>434</v>
      </c>
      <c r="X70">
        <v>973</v>
      </c>
      <c r="Y70">
        <v>554924348</v>
      </c>
    </row>
    <row r="71" spans="1:25" x14ac:dyDescent="0.25">
      <c r="A71">
        <v>1141</v>
      </c>
      <c r="B71" t="s">
        <v>76</v>
      </c>
      <c r="C71">
        <v>567081</v>
      </c>
      <c r="D71">
        <v>1930000</v>
      </c>
      <c r="E71">
        <v>1274000</v>
      </c>
      <c r="F71">
        <v>0.70620000000000005</v>
      </c>
      <c r="G71">
        <v>0.29380000000000001</v>
      </c>
      <c r="H71">
        <v>1000</v>
      </c>
      <c r="I71">
        <v>1722650</v>
      </c>
      <c r="J71">
        <v>12525968</v>
      </c>
      <c r="K71">
        <v>0.67079999999999995</v>
      </c>
      <c r="L71">
        <v>0.32919999999999999</v>
      </c>
      <c r="M71">
        <v>9832</v>
      </c>
      <c r="N71">
        <v>754823</v>
      </c>
      <c r="O71">
        <v>1396014.2</v>
      </c>
      <c r="P71">
        <v>0.2487</v>
      </c>
      <c r="Q71">
        <v>0.75129999999999997</v>
      </c>
      <c r="R71">
        <v>1095.77</v>
      </c>
      <c r="S71">
        <v>0.63500000000000001</v>
      </c>
      <c r="T71">
        <v>11927.77</v>
      </c>
      <c r="U71">
        <v>11927.77</v>
      </c>
      <c r="V71">
        <v>0</v>
      </c>
      <c r="W71" t="s">
        <v>434</v>
      </c>
      <c r="X71">
        <v>1274</v>
      </c>
      <c r="Y71">
        <v>722460836</v>
      </c>
    </row>
    <row r="72" spans="1:25" x14ac:dyDescent="0.25">
      <c r="A72">
        <v>1155</v>
      </c>
      <c r="B72" t="s">
        <v>77</v>
      </c>
      <c r="C72">
        <v>815022</v>
      </c>
      <c r="D72">
        <v>1930000</v>
      </c>
      <c r="E72">
        <v>564000</v>
      </c>
      <c r="F72">
        <v>0.57769999999999999</v>
      </c>
      <c r="G72">
        <v>0.42230000000000001</v>
      </c>
      <c r="H72">
        <v>1000</v>
      </c>
      <c r="I72">
        <v>1722650</v>
      </c>
      <c r="J72">
        <v>5545248</v>
      </c>
      <c r="K72">
        <v>0.52690000000000003</v>
      </c>
      <c r="L72">
        <v>0.47310000000000002</v>
      </c>
      <c r="M72">
        <v>9832</v>
      </c>
      <c r="N72">
        <v>754823</v>
      </c>
      <c r="O72">
        <v>852388.53</v>
      </c>
      <c r="P72">
        <v>-7.9799999999999996E-2</v>
      </c>
      <c r="Q72">
        <v>1.0798000000000001</v>
      </c>
      <c r="R72">
        <v>1511.33</v>
      </c>
      <c r="S72">
        <v>0.45669999999999999</v>
      </c>
      <c r="T72">
        <v>12343.33</v>
      </c>
      <c r="U72">
        <v>12343.33</v>
      </c>
      <c r="V72">
        <v>0</v>
      </c>
      <c r="W72" t="s">
        <v>434</v>
      </c>
      <c r="X72">
        <v>564</v>
      </c>
      <c r="Y72">
        <v>459672611</v>
      </c>
    </row>
    <row r="73" spans="1:25" x14ac:dyDescent="0.25">
      <c r="A73">
        <v>1162</v>
      </c>
      <c r="B73" t="s">
        <v>78</v>
      </c>
      <c r="C73">
        <v>424731</v>
      </c>
      <c r="D73">
        <v>1930000</v>
      </c>
      <c r="E73">
        <v>1007000</v>
      </c>
      <c r="F73">
        <v>0.77990000000000004</v>
      </c>
      <c r="G73">
        <v>0.22009999999999999</v>
      </c>
      <c r="H73">
        <v>1000</v>
      </c>
      <c r="I73">
        <v>1722650</v>
      </c>
      <c r="J73">
        <v>9900824</v>
      </c>
      <c r="K73">
        <v>0.75339999999999996</v>
      </c>
      <c r="L73">
        <v>0.24660000000000001</v>
      </c>
      <c r="M73">
        <v>9832</v>
      </c>
      <c r="N73">
        <v>754823</v>
      </c>
      <c r="O73">
        <v>1409236.41</v>
      </c>
      <c r="P73">
        <v>0.43730000000000002</v>
      </c>
      <c r="Q73">
        <v>0.56269999999999998</v>
      </c>
      <c r="R73">
        <v>1399.44</v>
      </c>
      <c r="S73">
        <v>0.71940000000000004</v>
      </c>
      <c r="T73">
        <v>12231.44</v>
      </c>
      <c r="U73">
        <v>12231.44</v>
      </c>
      <c r="V73">
        <v>0</v>
      </c>
      <c r="W73" t="s">
        <v>434</v>
      </c>
      <c r="X73">
        <v>1007</v>
      </c>
      <c r="Y73">
        <v>427704336</v>
      </c>
    </row>
    <row r="74" spans="1:25" x14ac:dyDescent="0.25">
      <c r="A74">
        <v>1169</v>
      </c>
      <c r="B74" t="s">
        <v>79</v>
      </c>
      <c r="C74">
        <v>753137</v>
      </c>
      <c r="D74">
        <v>1930000</v>
      </c>
      <c r="E74">
        <v>744000</v>
      </c>
      <c r="F74">
        <v>0.60980000000000001</v>
      </c>
      <c r="G74">
        <v>0.39019999999999999</v>
      </c>
      <c r="H74">
        <v>1000</v>
      </c>
      <c r="I74">
        <v>1722650</v>
      </c>
      <c r="J74">
        <v>7315008</v>
      </c>
      <c r="K74">
        <v>0.56279999999999997</v>
      </c>
      <c r="L74">
        <v>0.43719999999999998</v>
      </c>
      <c r="M74">
        <v>9832</v>
      </c>
      <c r="N74">
        <v>754823</v>
      </c>
      <c r="O74">
        <v>1187766.04</v>
      </c>
      <c r="P74">
        <v>2.2000000000000001E-3</v>
      </c>
      <c r="Q74">
        <v>0.99780000000000002</v>
      </c>
      <c r="R74">
        <v>1596.46</v>
      </c>
      <c r="S74">
        <v>0.49459999999999998</v>
      </c>
      <c r="T74">
        <v>12428.46</v>
      </c>
      <c r="U74">
        <v>12428.46</v>
      </c>
      <c r="V74">
        <v>0</v>
      </c>
      <c r="W74" t="s">
        <v>434</v>
      </c>
      <c r="X74">
        <v>744</v>
      </c>
      <c r="Y74">
        <v>560333949</v>
      </c>
    </row>
    <row r="75" spans="1:25" x14ac:dyDescent="0.25">
      <c r="A75">
        <v>1176</v>
      </c>
      <c r="B75" t="s">
        <v>80</v>
      </c>
      <c r="C75">
        <v>538263</v>
      </c>
      <c r="D75">
        <v>1930000</v>
      </c>
      <c r="E75">
        <v>773000</v>
      </c>
      <c r="F75">
        <v>0.72109999999999996</v>
      </c>
      <c r="G75">
        <v>0.27889999999999998</v>
      </c>
      <c r="H75">
        <v>1000</v>
      </c>
      <c r="I75">
        <v>1722650</v>
      </c>
      <c r="J75">
        <v>7600136</v>
      </c>
      <c r="K75">
        <v>0.6875</v>
      </c>
      <c r="L75">
        <v>0.3125</v>
      </c>
      <c r="M75">
        <v>9832</v>
      </c>
      <c r="N75">
        <v>754823</v>
      </c>
      <c r="O75">
        <v>872866.32</v>
      </c>
      <c r="P75">
        <v>0.28689999999999999</v>
      </c>
      <c r="Q75">
        <v>0.71309999999999996</v>
      </c>
      <c r="R75">
        <v>1129.19</v>
      </c>
      <c r="S75">
        <v>0.65249999999999997</v>
      </c>
      <c r="T75">
        <v>11961.19</v>
      </c>
      <c r="U75">
        <v>11961.19</v>
      </c>
      <c r="V75">
        <v>0</v>
      </c>
      <c r="W75" t="s">
        <v>434</v>
      </c>
      <c r="X75">
        <v>773</v>
      </c>
      <c r="Y75">
        <v>416077456</v>
      </c>
    </row>
    <row r="76" spans="1:25" x14ac:dyDescent="0.25">
      <c r="A76">
        <v>1183</v>
      </c>
      <c r="B76" t="s">
        <v>81</v>
      </c>
      <c r="C76">
        <v>710767</v>
      </c>
      <c r="D76">
        <v>1930000</v>
      </c>
      <c r="E76">
        <v>1238000</v>
      </c>
      <c r="F76">
        <v>0.63170000000000004</v>
      </c>
      <c r="G76">
        <v>0.36830000000000002</v>
      </c>
      <c r="H76">
        <v>1000</v>
      </c>
      <c r="I76">
        <v>1722650</v>
      </c>
      <c r="J76">
        <v>12172016</v>
      </c>
      <c r="K76">
        <v>0.58740000000000003</v>
      </c>
      <c r="L76">
        <v>0.41260000000000002</v>
      </c>
      <c r="M76">
        <v>9832</v>
      </c>
      <c r="N76">
        <v>754823</v>
      </c>
      <c r="O76">
        <v>2411710.4500000002</v>
      </c>
      <c r="P76">
        <v>5.8400000000000001E-2</v>
      </c>
      <c r="Q76">
        <v>0.94159999999999999</v>
      </c>
      <c r="R76">
        <v>1948.07</v>
      </c>
      <c r="S76">
        <v>0.51019999999999999</v>
      </c>
      <c r="T76">
        <v>12780.07</v>
      </c>
      <c r="U76">
        <v>12780.07</v>
      </c>
      <c r="V76">
        <v>0</v>
      </c>
      <c r="W76" t="s">
        <v>434</v>
      </c>
      <c r="X76">
        <v>1238</v>
      </c>
      <c r="Y76">
        <v>879929992</v>
      </c>
    </row>
    <row r="77" spans="1:25" x14ac:dyDescent="0.25">
      <c r="A77">
        <v>1204</v>
      </c>
      <c r="B77" t="s">
        <v>82</v>
      </c>
      <c r="C77">
        <v>508809</v>
      </c>
      <c r="D77">
        <v>1930000</v>
      </c>
      <c r="E77">
        <v>433000</v>
      </c>
      <c r="F77">
        <v>0.73640000000000005</v>
      </c>
      <c r="G77">
        <v>0.2636</v>
      </c>
      <c r="H77">
        <v>1000</v>
      </c>
      <c r="I77">
        <v>1722650</v>
      </c>
      <c r="J77">
        <v>3232907.9</v>
      </c>
      <c r="K77">
        <v>0.7046</v>
      </c>
      <c r="L77">
        <v>0.2954</v>
      </c>
      <c r="M77">
        <v>7466.3</v>
      </c>
      <c r="N77">
        <v>754823</v>
      </c>
      <c r="O77">
        <v>0</v>
      </c>
      <c r="P77">
        <v>0.32590000000000002</v>
      </c>
      <c r="Q77">
        <v>0.67410000000000003</v>
      </c>
      <c r="R77">
        <v>0</v>
      </c>
      <c r="S77">
        <v>0.70840000000000003</v>
      </c>
      <c r="T77">
        <v>8466.2999999999993</v>
      </c>
      <c r="U77">
        <v>8466.2999999999993</v>
      </c>
      <c r="V77">
        <v>0</v>
      </c>
      <c r="W77" t="s">
        <v>434</v>
      </c>
      <c r="X77">
        <v>433</v>
      </c>
      <c r="Y77">
        <v>220314410</v>
      </c>
    </row>
    <row r="78" spans="1:25" x14ac:dyDescent="0.25">
      <c r="A78">
        <v>1218</v>
      </c>
      <c r="B78" t="s">
        <v>83</v>
      </c>
      <c r="C78">
        <v>937513</v>
      </c>
      <c r="D78">
        <v>1930000</v>
      </c>
      <c r="E78">
        <v>883000</v>
      </c>
      <c r="F78">
        <v>0.51419999999999999</v>
      </c>
      <c r="G78">
        <v>0.48580000000000001</v>
      </c>
      <c r="H78">
        <v>1000</v>
      </c>
      <c r="I78">
        <v>1722650</v>
      </c>
      <c r="J78">
        <v>8681656</v>
      </c>
      <c r="K78">
        <v>0.45579999999999998</v>
      </c>
      <c r="L78">
        <v>0.54420000000000002</v>
      </c>
      <c r="M78">
        <v>9832</v>
      </c>
      <c r="N78">
        <v>754823</v>
      </c>
      <c r="O78">
        <v>165550.04999999999</v>
      </c>
      <c r="P78">
        <v>-0.24199999999999999</v>
      </c>
      <c r="Q78">
        <v>1.242</v>
      </c>
      <c r="R78">
        <v>187.49</v>
      </c>
      <c r="S78">
        <v>0.44919999999999999</v>
      </c>
      <c r="T78">
        <v>11019.49</v>
      </c>
      <c r="U78">
        <v>11019.49</v>
      </c>
      <c r="V78">
        <v>0</v>
      </c>
      <c r="W78" t="s">
        <v>434</v>
      </c>
      <c r="X78">
        <v>883</v>
      </c>
      <c r="Y78">
        <v>827823575</v>
      </c>
    </row>
    <row r="79" spans="1:25" x14ac:dyDescent="0.25">
      <c r="A79">
        <v>1232</v>
      </c>
      <c r="B79" t="s">
        <v>84</v>
      </c>
      <c r="C79">
        <v>1300909</v>
      </c>
      <c r="D79">
        <v>1930000</v>
      </c>
      <c r="E79">
        <v>797000</v>
      </c>
      <c r="F79">
        <v>0.32600000000000001</v>
      </c>
      <c r="G79">
        <v>0.67400000000000004</v>
      </c>
      <c r="H79">
        <v>1000</v>
      </c>
      <c r="I79">
        <v>1722650</v>
      </c>
      <c r="J79">
        <v>6707927.8099999996</v>
      </c>
      <c r="K79">
        <v>0.24479999999999999</v>
      </c>
      <c r="L79">
        <v>0.75519999999999998</v>
      </c>
      <c r="M79">
        <v>8416.4699999999993</v>
      </c>
      <c r="N79">
        <v>754823</v>
      </c>
      <c r="O79">
        <v>0</v>
      </c>
      <c r="P79">
        <v>-0.72350000000000003</v>
      </c>
      <c r="Q79">
        <v>1.7235</v>
      </c>
      <c r="R79">
        <v>0</v>
      </c>
      <c r="S79">
        <v>0.25340000000000001</v>
      </c>
      <c r="T79">
        <v>9416.4699999999993</v>
      </c>
      <c r="U79">
        <v>9416.4699999999993</v>
      </c>
      <c r="V79">
        <v>0</v>
      </c>
      <c r="W79" t="s">
        <v>434</v>
      </c>
      <c r="X79">
        <v>797</v>
      </c>
      <c r="Y79">
        <v>1036824618</v>
      </c>
    </row>
    <row r="80" spans="1:25" x14ac:dyDescent="0.25">
      <c r="A80">
        <v>1246</v>
      </c>
      <c r="B80" t="s">
        <v>85</v>
      </c>
      <c r="C80">
        <v>607208</v>
      </c>
      <c r="D80">
        <v>1930000</v>
      </c>
      <c r="E80">
        <v>638000</v>
      </c>
      <c r="F80">
        <v>0.68540000000000001</v>
      </c>
      <c r="G80">
        <v>0.31459999999999999</v>
      </c>
      <c r="H80">
        <v>1000</v>
      </c>
      <c r="I80">
        <v>1722650</v>
      </c>
      <c r="J80">
        <v>6272816</v>
      </c>
      <c r="K80">
        <v>0.64749999999999996</v>
      </c>
      <c r="L80">
        <v>0.35249999999999998</v>
      </c>
      <c r="M80">
        <v>9832</v>
      </c>
      <c r="N80">
        <v>754823</v>
      </c>
      <c r="O80">
        <v>1526870.4</v>
      </c>
      <c r="P80">
        <v>0.1956</v>
      </c>
      <c r="Q80">
        <v>0.8044</v>
      </c>
      <c r="R80">
        <v>2393.21</v>
      </c>
      <c r="S80">
        <v>0.56859999999999999</v>
      </c>
      <c r="T80">
        <v>13225.21</v>
      </c>
      <c r="U80">
        <v>13225.21</v>
      </c>
      <c r="V80">
        <v>0</v>
      </c>
      <c r="W80" t="s">
        <v>434</v>
      </c>
      <c r="X80">
        <v>638</v>
      </c>
      <c r="Y80">
        <v>387398559</v>
      </c>
    </row>
    <row r="81" spans="1:25" x14ac:dyDescent="0.25">
      <c r="A81">
        <v>1253</v>
      </c>
      <c r="B81" t="s">
        <v>86</v>
      </c>
      <c r="C81">
        <v>580829</v>
      </c>
      <c r="D81">
        <v>1930000</v>
      </c>
      <c r="E81">
        <v>2309000</v>
      </c>
      <c r="F81">
        <v>0.69910000000000005</v>
      </c>
      <c r="G81">
        <v>0.3009</v>
      </c>
      <c r="H81">
        <v>1000</v>
      </c>
      <c r="I81">
        <v>1722650</v>
      </c>
      <c r="J81">
        <v>22702088</v>
      </c>
      <c r="K81">
        <v>0.66279999999999994</v>
      </c>
      <c r="L81">
        <v>0.3372</v>
      </c>
      <c r="M81">
        <v>9832</v>
      </c>
      <c r="N81">
        <v>754823</v>
      </c>
      <c r="O81">
        <v>4579033.57</v>
      </c>
      <c r="P81">
        <v>0.23050000000000001</v>
      </c>
      <c r="Q81">
        <v>0.76949999999999996</v>
      </c>
      <c r="R81">
        <v>1983.12</v>
      </c>
      <c r="S81">
        <v>0.5988</v>
      </c>
      <c r="T81">
        <v>12815.12</v>
      </c>
      <c r="U81">
        <v>12815.12</v>
      </c>
      <c r="V81" s="52">
        <v>1.8189889999999999E-12</v>
      </c>
      <c r="W81" t="s">
        <v>434</v>
      </c>
      <c r="X81">
        <v>2309</v>
      </c>
      <c r="Y81">
        <v>1341133900</v>
      </c>
    </row>
    <row r="82" spans="1:25" x14ac:dyDescent="0.25">
      <c r="A82">
        <v>1260</v>
      </c>
      <c r="B82" t="s">
        <v>87</v>
      </c>
      <c r="C82">
        <v>881472</v>
      </c>
      <c r="D82">
        <v>1930000</v>
      </c>
      <c r="E82">
        <v>927000</v>
      </c>
      <c r="F82">
        <v>0.54330000000000001</v>
      </c>
      <c r="G82">
        <v>0.45669999999999999</v>
      </c>
      <c r="H82">
        <v>1000</v>
      </c>
      <c r="I82">
        <v>1722650</v>
      </c>
      <c r="J82">
        <v>9114264</v>
      </c>
      <c r="K82">
        <v>0.48830000000000001</v>
      </c>
      <c r="L82">
        <v>0.51170000000000004</v>
      </c>
      <c r="M82">
        <v>9832</v>
      </c>
      <c r="N82">
        <v>754823</v>
      </c>
      <c r="O82">
        <v>1133142.82</v>
      </c>
      <c r="P82">
        <v>-0.1678</v>
      </c>
      <c r="Q82">
        <v>1.1677999999999999</v>
      </c>
      <c r="R82">
        <v>1222.3800000000001</v>
      </c>
      <c r="S82">
        <v>0.42630000000000001</v>
      </c>
      <c r="T82">
        <v>12054.38</v>
      </c>
      <c r="U82">
        <v>12054.38</v>
      </c>
      <c r="V82" s="52">
        <v>-1.8189900000000001E-12</v>
      </c>
      <c r="W82" t="s">
        <v>434</v>
      </c>
      <c r="X82">
        <v>927</v>
      </c>
      <c r="Y82">
        <v>817125003</v>
      </c>
    </row>
    <row r="83" spans="1:25" x14ac:dyDescent="0.25">
      <c r="A83">
        <v>4970</v>
      </c>
      <c r="B83" t="s">
        <v>317</v>
      </c>
      <c r="C83">
        <v>493739</v>
      </c>
      <c r="D83">
        <v>1930000</v>
      </c>
      <c r="E83">
        <v>5988000</v>
      </c>
      <c r="F83">
        <v>0.74419999999999997</v>
      </c>
      <c r="G83">
        <v>0.25580000000000003</v>
      </c>
      <c r="H83">
        <v>1000</v>
      </c>
      <c r="I83">
        <v>1722650</v>
      </c>
      <c r="J83">
        <v>58874016</v>
      </c>
      <c r="K83">
        <v>0.71340000000000003</v>
      </c>
      <c r="L83">
        <v>0.28660000000000002</v>
      </c>
      <c r="M83">
        <v>9832</v>
      </c>
      <c r="N83">
        <v>754823</v>
      </c>
      <c r="O83">
        <v>204844.14</v>
      </c>
      <c r="P83">
        <v>0.34589999999999999</v>
      </c>
      <c r="Q83">
        <v>0.65410000000000001</v>
      </c>
      <c r="R83">
        <v>34.21</v>
      </c>
      <c r="S83">
        <v>0.71509999999999996</v>
      </c>
      <c r="T83">
        <v>10866.21</v>
      </c>
      <c r="U83">
        <v>10866.21</v>
      </c>
      <c r="V83">
        <v>0</v>
      </c>
      <c r="W83" t="s">
        <v>434</v>
      </c>
      <c r="X83">
        <v>5988</v>
      </c>
      <c r="Y83">
        <v>2956506360</v>
      </c>
    </row>
    <row r="84" spans="1:25" x14ac:dyDescent="0.25">
      <c r="A84">
        <v>1295</v>
      </c>
      <c r="B84" t="s">
        <v>88</v>
      </c>
      <c r="C84">
        <v>429447</v>
      </c>
      <c r="D84">
        <v>1930000</v>
      </c>
      <c r="E84">
        <v>896000</v>
      </c>
      <c r="F84">
        <v>0.77749999999999997</v>
      </c>
      <c r="G84">
        <v>0.2225</v>
      </c>
      <c r="H84">
        <v>1000</v>
      </c>
      <c r="I84">
        <v>1722650</v>
      </c>
      <c r="J84">
        <v>8809472</v>
      </c>
      <c r="K84">
        <v>0.75070000000000003</v>
      </c>
      <c r="L84">
        <v>0.24929999999999999</v>
      </c>
      <c r="M84">
        <v>9832</v>
      </c>
      <c r="N84">
        <v>754823</v>
      </c>
      <c r="O84">
        <v>477199.67</v>
      </c>
      <c r="P84">
        <v>0.43109999999999998</v>
      </c>
      <c r="Q84">
        <v>0.56889999999999996</v>
      </c>
      <c r="R84">
        <v>532.59</v>
      </c>
      <c r="S84">
        <v>0.73809999999999998</v>
      </c>
      <c r="T84">
        <v>11364.59</v>
      </c>
      <c r="U84">
        <v>11364.59</v>
      </c>
      <c r="V84">
        <v>0</v>
      </c>
      <c r="W84" t="s">
        <v>434</v>
      </c>
      <c r="X84">
        <v>896</v>
      </c>
      <c r="Y84">
        <v>384784407</v>
      </c>
    </row>
    <row r="85" spans="1:25" x14ac:dyDescent="0.25">
      <c r="A85">
        <v>1421</v>
      </c>
      <c r="B85" t="s">
        <v>479</v>
      </c>
      <c r="C85">
        <v>858429</v>
      </c>
      <c r="D85">
        <v>1930000</v>
      </c>
      <c r="E85">
        <v>527000</v>
      </c>
      <c r="F85">
        <v>0.55520000000000003</v>
      </c>
      <c r="G85">
        <v>0.44479999999999997</v>
      </c>
      <c r="H85">
        <v>1000</v>
      </c>
      <c r="I85">
        <v>1722650</v>
      </c>
      <c r="J85">
        <v>5181464</v>
      </c>
      <c r="K85">
        <v>0.50170000000000003</v>
      </c>
      <c r="L85">
        <v>0.49830000000000002</v>
      </c>
      <c r="M85">
        <v>9832</v>
      </c>
      <c r="N85">
        <v>754823</v>
      </c>
      <c r="O85">
        <v>561708.19999999995</v>
      </c>
      <c r="P85">
        <v>-0.13730000000000001</v>
      </c>
      <c r="Q85">
        <v>1.1373</v>
      </c>
      <c r="R85">
        <v>1065.8599999999999</v>
      </c>
      <c r="S85">
        <v>0.44890000000000002</v>
      </c>
      <c r="T85">
        <v>11897.86</v>
      </c>
      <c r="U85">
        <v>11897.86</v>
      </c>
      <c r="V85">
        <v>0</v>
      </c>
      <c r="W85" t="s">
        <v>434</v>
      </c>
      <c r="X85">
        <v>527</v>
      </c>
      <c r="Y85">
        <v>452391972</v>
      </c>
    </row>
    <row r="86" spans="1:25" x14ac:dyDescent="0.25">
      <c r="A86">
        <v>1309</v>
      </c>
      <c r="B86" t="s">
        <v>89</v>
      </c>
      <c r="C86">
        <v>696330</v>
      </c>
      <c r="D86">
        <v>1930000</v>
      </c>
      <c r="E86">
        <v>754000</v>
      </c>
      <c r="F86">
        <v>0.63919999999999999</v>
      </c>
      <c r="G86">
        <v>0.36080000000000001</v>
      </c>
      <c r="H86">
        <v>1000</v>
      </c>
      <c r="I86">
        <v>1722650</v>
      </c>
      <c r="J86">
        <v>7413328</v>
      </c>
      <c r="K86">
        <v>0.5958</v>
      </c>
      <c r="L86">
        <v>0.4042</v>
      </c>
      <c r="M86">
        <v>9832</v>
      </c>
      <c r="N86">
        <v>754823</v>
      </c>
      <c r="O86">
        <v>2411030.2799999998</v>
      </c>
      <c r="P86">
        <v>7.7499999999999999E-2</v>
      </c>
      <c r="Q86">
        <v>0.92249999999999999</v>
      </c>
      <c r="R86">
        <v>3197.65</v>
      </c>
      <c r="S86">
        <v>0.48070000000000002</v>
      </c>
      <c r="T86">
        <v>14029.65</v>
      </c>
      <c r="U86">
        <v>14029.65</v>
      </c>
      <c r="V86">
        <v>0</v>
      </c>
      <c r="W86" t="s">
        <v>434</v>
      </c>
      <c r="X86">
        <v>754</v>
      </c>
      <c r="Y86">
        <v>525032804</v>
      </c>
    </row>
    <row r="87" spans="1:25" x14ac:dyDescent="0.25">
      <c r="A87">
        <v>1316</v>
      </c>
      <c r="B87" t="s">
        <v>90</v>
      </c>
      <c r="C87">
        <v>847352</v>
      </c>
      <c r="D87">
        <v>1930000</v>
      </c>
      <c r="E87">
        <v>3952000</v>
      </c>
      <c r="F87">
        <v>0.56100000000000005</v>
      </c>
      <c r="G87">
        <v>0.439</v>
      </c>
      <c r="H87">
        <v>1000</v>
      </c>
      <c r="I87">
        <v>1722650</v>
      </c>
      <c r="J87">
        <v>38856064</v>
      </c>
      <c r="K87">
        <v>0.5081</v>
      </c>
      <c r="L87">
        <v>0.4919</v>
      </c>
      <c r="M87">
        <v>9832</v>
      </c>
      <c r="N87">
        <v>754823</v>
      </c>
      <c r="O87">
        <v>10319207.140000001</v>
      </c>
      <c r="P87">
        <v>-0.1226</v>
      </c>
      <c r="Q87">
        <v>1.1226</v>
      </c>
      <c r="R87">
        <v>2611.14</v>
      </c>
      <c r="S87">
        <v>0.38950000000000001</v>
      </c>
      <c r="T87">
        <v>13443.14</v>
      </c>
      <c r="U87">
        <v>13443.14</v>
      </c>
      <c r="V87">
        <v>0</v>
      </c>
      <c r="W87" t="s">
        <v>434</v>
      </c>
      <c r="X87">
        <v>3952</v>
      </c>
      <c r="Y87">
        <v>3348733508</v>
      </c>
    </row>
    <row r="88" spans="1:25" x14ac:dyDescent="0.25">
      <c r="A88">
        <v>1380</v>
      </c>
      <c r="B88" t="s">
        <v>92</v>
      </c>
      <c r="C88">
        <v>849690</v>
      </c>
      <c r="D88">
        <v>1930000</v>
      </c>
      <c r="E88">
        <v>2515000</v>
      </c>
      <c r="F88">
        <v>0.55969999999999998</v>
      </c>
      <c r="G88">
        <v>0.44030000000000002</v>
      </c>
      <c r="H88">
        <v>1000</v>
      </c>
      <c r="I88">
        <v>1722650</v>
      </c>
      <c r="J88">
        <v>24727480</v>
      </c>
      <c r="K88">
        <v>0.50680000000000003</v>
      </c>
      <c r="L88">
        <v>0.49320000000000003</v>
      </c>
      <c r="M88">
        <v>9832</v>
      </c>
      <c r="N88">
        <v>754823</v>
      </c>
      <c r="O88">
        <v>633134.26</v>
      </c>
      <c r="P88">
        <v>-0.12570000000000001</v>
      </c>
      <c r="Q88">
        <v>1.1256999999999999</v>
      </c>
      <c r="R88">
        <v>251.74</v>
      </c>
      <c r="S88">
        <v>0.49719999999999998</v>
      </c>
      <c r="T88">
        <v>11083.74</v>
      </c>
      <c r="U88">
        <v>11083.74</v>
      </c>
      <c r="V88">
        <v>0</v>
      </c>
      <c r="W88" t="s">
        <v>434</v>
      </c>
      <c r="X88">
        <v>2515</v>
      </c>
      <c r="Y88">
        <v>2136970250</v>
      </c>
    </row>
    <row r="89" spans="1:25" x14ac:dyDescent="0.25">
      <c r="A89">
        <v>1407</v>
      </c>
      <c r="B89" t="s">
        <v>93</v>
      </c>
      <c r="C89">
        <v>625330</v>
      </c>
      <c r="D89">
        <v>1930000</v>
      </c>
      <c r="E89">
        <v>1524000</v>
      </c>
      <c r="F89">
        <v>0.67600000000000005</v>
      </c>
      <c r="G89">
        <v>0.32400000000000001</v>
      </c>
      <c r="H89">
        <v>1000</v>
      </c>
      <c r="I89">
        <v>1722650</v>
      </c>
      <c r="J89">
        <v>14983968</v>
      </c>
      <c r="K89">
        <v>0.63700000000000001</v>
      </c>
      <c r="L89">
        <v>0.36299999999999999</v>
      </c>
      <c r="M89">
        <v>9832</v>
      </c>
      <c r="N89">
        <v>754823</v>
      </c>
      <c r="O89">
        <v>1748729.97</v>
      </c>
      <c r="P89">
        <v>0.1716</v>
      </c>
      <c r="Q89">
        <v>0.82840000000000003</v>
      </c>
      <c r="R89">
        <v>1147.46</v>
      </c>
      <c r="S89">
        <v>0.59570000000000001</v>
      </c>
      <c r="T89">
        <v>11979.46</v>
      </c>
      <c r="U89">
        <v>11979.46</v>
      </c>
      <c r="V89">
        <v>0</v>
      </c>
      <c r="W89" t="s">
        <v>434</v>
      </c>
      <c r="X89">
        <v>1524</v>
      </c>
      <c r="Y89">
        <v>953003403</v>
      </c>
    </row>
    <row r="90" spans="1:25" x14ac:dyDescent="0.25">
      <c r="A90">
        <v>1414</v>
      </c>
      <c r="B90" t="s">
        <v>94</v>
      </c>
      <c r="C90">
        <v>660006</v>
      </c>
      <c r="D90">
        <v>1930000</v>
      </c>
      <c r="E90">
        <v>4192000</v>
      </c>
      <c r="F90">
        <v>0.65800000000000003</v>
      </c>
      <c r="G90">
        <v>0.34200000000000003</v>
      </c>
      <c r="H90">
        <v>1000</v>
      </c>
      <c r="I90">
        <v>1722650</v>
      </c>
      <c r="J90">
        <v>38918243.329999998</v>
      </c>
      <c r="K90">
        <v>0.6169</v>
      </c>
      <c r="L90">
        <v>0.3831</v>
      </c>
      <c r="M90">
        <v>9283.93</v>
      </c>
      <c r="N90">
        <v>754823</v>
      </c>
      <c r="O90">
        <v>0</v>
      </c>
      <c r="P90">
        <v>0.12559999999999999</v>
      </c>
      <c r="Q90">
        <v>0.87439999999999996</v>
      </c>
      <c r="R90">
        <v>0</v>
      </c>
      <c r="S90">
        <v>0.62090000000000001</v>
      </c>
      <c r="T90">
        <v>10283.93</v>
      </c>
      <c r="U90">
        <v>10283.93</v>
      </c>
      <c r="V90">
        <v>0</v>
      </c>
      <c r="W90" t="s">
        <v>434</v>
      </c>
      <c r="X90">
        <v>4192</v>
      </c>
      <c r="Y90">
        <v>2766747195</v>
      </c>
    </row>
    <row r="91" spans="1:25" x14ac:dyDescent="0.25">
      <c r="A91">
        <v>2744</v>
      </c>
      <c r="B91" t="s">
        <v>175</v>
      </c>
      <c r="C91">
        <v>585118</v>
      </c>
      <c r="D91">
        <v>1930000</v>
      </c>
      <c r="E91">
        <v>704000</v>
      </c>
      <c r="F91">
        <v>0.69679999999999997</v>
      </c>
      <c r="G91">
        <v>0.30320000000000003</v>
      </c>
      <c r="H91">
        <v>1000</v>
      </c>
      <c r="I91">
        <v>1722650</v>
      </c>
      <c r="J91">
        <v>6921728</v>
      </c>
      <c r="K91">
        <v>0.6603</v>
      </c>
      <c r="L91">
        <v>0.3397</v>
      </c>
      <c r="M91">
        <v>9832</v>
      </c>
      <c r="N91">
        <v>754823</v>
      </c>
      <c r="O91">
        <v>1573827.95</v>
      </c>
      <c r="P91">
        <v>0.2248</v>
      </c>
      <c r="Q91">
        <v>0.7752</v>
      </c>
      <c r="R91">
        <v>2235.5500000000002</v>
      </c>
      <c r="S91">
        <v>0.58860000000000001</v>
      </c>
      <c r="T91">
        <v>13067.55</v>
      </c>
      <c r="U91">
        <v>13067.55</v>
      </c>
      <c r="V91">
        <v>0</v>
      </c>
      <c r="W91" t="s">
        <v>434</v>
      </c>
      <c r="X91">
        <v>704</v>
      </c>
      <c r="Y91">
        <v>411923255</v>
      </c>
    </row>
    <row r="92" spans="1:25" x14ac:dyDescent="0.25">
      <c r="A92">
        <v>1428</v>
      </c>
      <c r="B92" t="s">
        <v>95</v>
      </c>
      <c r="C92">
        <v>756348</v>
      </c>
      <c r="D92">
        <v>1930000</v>
      </c>
      <c r="E92">
        <v>1203000</v>
      </c>
      <c r="F92">
        <v>0.60809999999999997</v>
      </c>
      <c r="G92">
        <v>0.39190000000000003</v>
      </c>
      <c r="H92">
        <v>1000</v>
      </c>
      <c r="I92">
        <v>1722650</v>
      </c>
      <c r="J92">
        <v>11827896</v>
      </c>
      <c r="K92">
        <v>0.56089999999999995</v>
      </c>
      <c r="L92">
        <v>0.43909999999999999</v>
      </c>
      <c r="M92">
        <v>9832</v>
      </c>
      <c r="N92">
        <v>754823</v>
      </c>
      <c r="O92">
        <v>3199328.67</v>
      </c>
      <c r="P92">
        <v>-2E-3</v>
      </c>
      <c r="Q92">
        <v>1.002</v>
      </c>
      <c r="R92">
        <v>2659.46</v>
      </c>
      <c r="S92">
        <v>0.45350000000000001</v>
      </c>
      <c r="T92">
        <v>13491.46</v>
      </c>
      <c r="U92">
        <v>13491.46</v>
      </c>
      <c r="V92">
        <v>0</v>
      </c>
      <c r="W92" t="s">
        <v>434</v>
      </c>
      <c r="X92">
        <v>1203</v>
      </c>
      <c r="Y92">
        <v>909886725</v>
      </c>
    </row>
    <row r="93" spans="1:25" x14ac:dyDescent="0.25">
      <c r="A93">
        <v>1449</v>
      </c>
      <c r="B93" t="s">
        <v>96</v>
      </c>
      <c r="C93">
        <v>1327183</v>
      </c>
      <c r="D93">
        <v>2895000</v>
      </c>
      <c r="E93">
        <v>83000</v>
      </c>
      <c r="F93">
        <v>0.54159999999999997</v>
      </c>
      <c r="G93">
        <v>0.45839999999999997</v>
      </c>
      <c r="H93">
        <v>1000</v>
      </c>
      <c r="I93">
        <v>2583975</v>
      </c>
      <c r="J93">
        <v>816056</v>
      </c>
      <c r="K93">
        <v>0.4864</v>
      </c>
      <c r="L93">
        <v>0.51359999999999995</v>
      </c>
      <c r="M93">
        <v>9832</v>
      </c>
      <c r="N93">
        <v>1132234</v>
      </c>
      <c r="O93">
        <v>21613.040000000001</v>
      </c>
      <c r="P93">
        <v>-0.17219999999999999</v>
      </c>
      <c r="Q93">
        <v>1.1721999999999999</v>
      </c>
      <c r="R93">
        <v>260.39999999999998</v>
      </c>
      <c r="S93">
        <v>0.47589999999999999</v>
      </c>
      <c r="T93">
        <v>11092.4</v>
      </c>
      <c r="U93">
        <v>11092.4</v>
      </c>
      <c r="V93">
        <v>0</v>
      </c>
      <c r="W93" t="s">
        <v>435</v>
      </c>
      <c r="X93">
        <v>83</v>
      </c>
      <c r="Y93">
        <v>110156150</v>
      </c>
    </row>
    <row r="94" spans="1:25" x14ac:dyDescent="0.25">
      <c r="A94">
        <v>1491</v>
      </c>
      <c r="B94" t="s">
        <v>97</v>
      </c>
      <c r="C94">
        <v>3835632</v>
      </c>
      <c r="D94">
        <v>1930000</v>
      </c>
      <c r="E94">
        <v>370000</v>
      </c>
      <c r="F94">
        <v>-0.98740000000000006</v>
      </c>
      <c r="G94">
        <v>1.9874000000000001</v>
      </c>
      <c r="H94">
        <v>1000</v>
      </c>
      <c r="I94">
        <v>1722650</v>
      </c>
      <c r="J94">
        <v>3438190</v>
      </c>
      <c r="K94">
        <v>-1.2265999999999999</v>
      </c>
      <c r="L94">
        <v>2.2265999999999999</v>
      </c>
      <c r="M94">
        <v>9292.41</v>
      </c>
      <c r="N94">
        <v>754823</v>
      </c>
      <c r="O94">
        <v>0</v>
      </c>
      <c r="P94">
        <v>-4.0815000000000001</v>
      </c>
      <c r="Q94">
        <v>5.0815000000000001</v>
      </c>
      <c r="R94">
        <v>0</v>
      </c>
      <c r="S94">
        <v>0</v>
      </c>
      <c r="T94">
        <v>10292.41</v>
      </c>
      <c r="U94">
        <v>10292.41</v>
      </c>
      <c r="V94">
        <v>0</v>
      </c>
      <c r="W94" t="s">
        <v>434</v>
      </c>
      <c r="X94">
        <v>370</v>
      </c>
      <c r="Y94">
        <v>1419183866</v>
      </c>
    </row>
    <row r="95" spans="1:25" x14ac:dyDescent="0.25">
      <c r="A95">
        <v>1499</v>
      </c>
      <c r="B95" t="s">
        <v>477</v>
      </c>
      <c r="C95">
        <v>614207</v>
      </c>
      <c r="D95">
        <v>1930000</v>
      </c>
      <c r="E95">
        <v>1041000</v>
      </c>
      <c r="F95">
        <v>0.68179999999999996</v>
      </c>
      <c r="G95">
        <v>0.31819999999999998</v>
      </c>
      <c r="H95">
        <v>1000</v>
      </c>
      <c r="I95">
        <v>1722650</v>
      </c>
      <c r="J95">
        <v>10235112</v>
      </c>
      <c r="K95">
        <v>0.64349999999999996</v>
      </c>
      <c r="L95">
        <v>0.35649999999999998</v>
      </c>
      <c r="M95">
        <v>9832</v>
      </c>
      <c r="N95">
        <v>754823</v>
      </c>
      <c r="O95">
        <v>166151.63</v>
      </c>
      <c r="P95">
        <v>0.18629999999999999</v>
      </c>
      <c r="Q95">
        <v>0.81369999999999998</v>
      </c>
      <c r="R95">
        <v>159.61000000000001</v>
      </c>
      <c r="S95">
        <v>0.64029999999999998</v>
      </c>
      <c r="T95">
        <v>10991.61</v>
      </c>
      <c r="U95">
        <v>10991.61</v>
      </c>
      <c r="V95">
        <v>0</v>
      </c>
      <c r="W95" t="s">
        <v>434</v>
      </c>
      <c r="X95">
        <v>1041</v>
      </c>
      <c r="Y95">
        <v>639389387</v>
      </c>
    </row>
    <row r="96" spans="1:25" x14ac:dyDescent="0.25">
      <c r="A96">
        <v>1540</v>
      </c>
      <c r="B96" t="s">
        <v>99</v>
      </c>
      <c r="C96">
        <v>1131957</v>
      </c>
      <c r="D96">
        <v>1930000</v>
      </c>
      <c r="E96">
        <v>1663000</v>
      </c>
      <c r="F96">
        <v>0.41349999999999998</v>
      </c>
      <c r="G96">
        <v>0.58650000000000002</v>
      </c>
      <c r="H96">
        <v>1000</v>
      </c>
      <c r="I96">
        <v>1722650</v>
      </c>
      <c r="J96">
        <v>16350616</v>
      </c>
      <c r="K96">
        <v>0.34289999999999998</v>
      </c>
      <c r="L96">
        <v>0.65710000000000002</v>
      </c>
      <c r="M96">
        <v>9832</v>
      </c>
      <c r="N96">
        <v>754823</v>
      </c>
      <c r="O96">
        <v>2368683.2000000002</v>
      </c>
      <c r="P96">
        <v>-0.49959999999999999</v>
      </c>
      <c r="Q96">
        <v>1.4996</v>
      </c>
      <c r="R96">
        <v>1424.34</v>
      </c>
      <c r="S96">
        <v>0.25069999999999998</v>
      </c>
      <c r="T96">
        <v>12256.34</v>
      </c>
      <c r="U96">
        <v>12256.34</v>
      </c>
      <c r="V96">
        <v>0</v>
      </c>
      <c r="W96" t="s">
        <v>434</v>
      </c>
      <c r="X96">
        <v>1663</v>
      </c>
      <c r="Y96">
        <v>1882444231</v>
      </c>
    </row>
    <row r="97" spans="1:25" x14ac:dyDescent="0.25">
      <c r="A97">
        <v>1554</v>
      </c>
      <c r="B97" t="s">
        <v>100</v>
      </c>
      <c r="C97">
        <v>754623</v>
      </c>
      <c r="D97">
        <v>1930000</v>
      </c>
      <c r="E97">
        <v>11512000</v>
      </c>
      <c r="F97">
        <v>0.60899999999999999</v>
      </c>
      <c r="G97">
        <v>0.39100000000000001</v>
      </c>
      <c r="H97">
        <v>1000</v>
      </c>
      <c r="I97">
        <v>1722650</v>
      </c>
      <c r="J97">
        <v>113185984</v>
      </c>
      <c r="K97">
        <v>0.56189999999999996</v>
      </c>
      <c r="L97">
        <v>0.43809999999999999</v>
      </c>
      <c r="M97">
        <v>9832</v>
      </c>
      <c r="N97">
        <v>754823</v>
      </c>
      <c r="O97">
        <v>910117.9</v>
      </c>
      <c r="P97">
        <v>2.9999999999999997E-4</v>
      </c>
      <c r="Q97">
        <v>0.99970000000000003</v>
      </c>
      <c r="R97">
        <v>79.06</v>
      </c>
      <c r="S97">
        <v>0.56220000000000003</v>
      </c>
      <c r="T97">
        <v>10911.06</v>
      </c>
      <c r="U97">
        <v>10911.06</v>
      </c>
      <c r="V97">
        <v>0</v>
      </c>
      <c r="W97" t="s">
        <v>434</v>
      </c>
      <c r="X97">
        <v>11512</v>
      </c>
      <c r="Y97">
        <v>8687219233</v>
      </c>
    </row>
    <row r="98" spans="1:25" x14ac:dyDescent="0.25">
      <c r="A98">
        <v>1561</v>
      </c>
      <c r="B98" t="s">
        <v>101</v>
      </c>
      <c r="C98">
        <v>403278</v>
      </c>
      <c r="D98">
        <v>1930000</v>
      </c>
      <c r="E98">
        <v>625000</v>
      </c>
      <c r="F98">
        <v>0.79100000000000004</v>
      </c>
      <c r="G98">
        <v>0.20899999999999999</v>
      </c>
      <c r="H98">
        <v>1000</v>
      </c>
      <c r="I98">
        <v>1722650</v>
      </c>
      <c r="J98">
        <v>6145000</v>
      </c>
      <c r="K98">
        <v>0.76590000000000003</v>
      </c>
      <c r="L98">
        <v>0.2341</v>
      </c>
      <c r="M98">
        <v>9832</v>
      </c>
      <c r="N98">
        <v>754823</v>
      </c>
      <c r="O98">
        <v>413947.48</v>
      </c>
      <c r="P98">
        <v>0.4657</v>
      </c>
      <c r="Q98">
        <v>0.5343</v>
      </c>
      <c r="R98">
        <v>662.32</v>
      </c>
      <c r="S98">
        <v>0.75080000000000002</v>
      </c>
      <c r="T98">
        <v>11494.32</v>
      </c>
      <c r="U98">
        <v>11494.32</v>
      </c>
      <c r="V98">
        <v>0</v>
      </c>
      <c r="W98" t="s">
        <v>434</v>
      </c>
      <c r="X98">
        <v>625</v>
      </c>
      <c r="Y98">
        <v>252048927</v>
      </c>
    </row>
    <row r="99" spans="1:25" x14ac:dyDescent="0.25">
      <c r="A99">
        <v>1568</v>
      </c>
      <c r="B99" t="s">
        <v>102</v>
      </c>
      <c r="C99">
        <v>725418</v>
      </c>
      <c r="D99">
        <v>1930000</v>
      </c>
      <c r="E99">
        <v>1937000</v>
      </c>
      <c r="F99">
        <v>0.62409999999999999</v>
      </c>
      <c r="G99">
        <v>0.37590000000000001</v>
      </c>
      <c r="H99">
        <v>1000</v>
      </c>
      <c r="I99">
        <v>1722650</v>
      </c>
      <c r="J99">
        <v>19044584</v>
      </c>
      <c r="K99">
        <v>0.57889999999999997</v>
      </c>
      <c r="L99">
        <v>0.42109999999999997</v>
      </c>
      <c r="M99">
        <v>9832</v>
      </c>
      <c r="N99">
        <v>754823</v>
      </c>
      <c r="O99">
        <v>3544806.99</v>
      </c>
      <c r="P99">
        <v>3.9E-2</v>
      </c>
      <c r="Q99">
        <v>0.96099999999999997</v>
      </c>
      <c r="R99">
        <v>1830.05</v>
      </c>
      <c r="S99">
        <v>0.50439999999999996</v>
      </c>
      <c r="T99">
        <v>12662.05</v>
      </c>
      <c r="U99">
        <v>12662.05</v>
      </c>
      <c r="V99">
        <v>0</v>
      </c>
      <c r="W99" t="s">
        <v>434</v>
      </c>
      <c r="X99">
        <v>1937</v>
      </c>
      <c r="Y99">
        <v>1405135226</v>
      </c>
    </row>
    <row r="100" spans="1:25" x14ac:dyDescent="0.25">
      <c r="A100">
        <v>1582</v>
      </c>
      <c r="B100" t="s">
        <v>103</v>
      </c>
      <c r="C100">
        <v>2793206</v>
      </c>
      <c r="D100">
        <v>1930000</v>
      </c>
      <c r="E100">
        <v>285000</v>
      </c>
      <c r="F100">
        <v>-0.44729999999999998</v>
      </c>
      <c r="G100">
        <v>1.4473</v>
      </c>
      <c r="H100">
        <v>1000</v>
      </c>
      <c r="I100">
        <v>1722650</v>
      </c>
      <c r="J100">
        <v>2802120</v>
      </c>
      <c r="K100">
        <v>-0.62150000000000005</v>
      </c>
      <c r="L100">
        <v>1.6214999999999999</v>
      </c>
      <c r="M100">
        <v>9832</v>
      </c>
      <c r="N100">
        <v>754823</v>
      </c>
      <c r="O100">
        <v>1721344.33</v>
      </c>
      <c r="P100">
        <v>-2.7004999999999999</v>
      </c>
      <c r="Q100">
        <v>3.7004999999999999</v>
      </c>
      <c r="R100">
        <v>6039.8</v>
      </c>
      <c r="S100">
        <v>0</v>
      </c>
      <c r="T100">
        <v>16871.8</v>
      </c>
      <c r="U100">
        <v>16871.8</v>
      </c>
      <c r="V100">
        <v>0</v>
      </c>
      <c r="W100" t="s">
        <v>434</v>
      </c>
      <c r="X100">
        <v>285</v>
      </c>
      <c r="Y100">
        <v>796063668</v>
      </c>
    </row>
    <row r="101" spans="1:25" x14ac:dyDescent="0.25">
      <c r="A101">
        <v>1600</v>
      </c>
      <c r="B101" t="s">
        <v>104</v>
      </c>
      <c r="C101">
        <v>485623</v>
      </c>
      <c r="D101">
        <v>1930000</v>
      </c>
      <c r="E101">
        <v>666000</v>
      </c>
      <c r="F101">
        <v>0.74839999999999995</v>
      </c>
      <c r="G101">
        <v>0.25159999999999999</v>
      </c>
      <c r="H101">
        <v>1000</v>
      </c>
      <c r="I101">
        <v>1722650</v>
      </c>
      <c r="J101">
        <v>6548112</v>
      </c>
      <c r="K101">
        <v>0.71809999999999996</v>
      </c>
      <c r="L101">
        <v>0.28189999999999998</v>
      </c>
      <c r="M101">
        <v>9832</v>
      </c>
      <c r="N101">
        <v>754823</v>
      </c>
      <c r="O101">
        <v>1238438.1499999999</v>
      </c>
      <c r="P101">
        <v>0.35659999999999997</v>
      </c>
      <c r="Q101">
        <v>0.64339999999999997</v>
      </c>
      <c r="R101">
        <v>1859.52</v>
      </c>
      <c r="S101">
        <v>0.66749999999999998</v>
      </c>
      <c r="T101">
        <v>12691.52</v>
      </c>
      <c r="U101">
        <v>12691.52</v>
      </c>
      <c r="V101">
        <v>0</v>
      </c>
      <c r="W101" t="s">
        <v>434</v>
      </c>
      <c r="X101">
        <v>666</v>
      </c>
      <c r="Y101">
        <v>323425209</v>
      </c>
    </row>
    <row r="102" spans="1:25" x14ac:dyDescent="0.25">
      <c r="A102">
        <v>1645</v>
      </c>
      <c r="B102" t="s">
        <v>107</v>
      </c>
      <c r="C102">
        <v>404760</v>
      </c>
      <c r="D102">
        <v>1930000</v>
      </c>
      <c r="E102">
        <v>1058000</v>
      </c>
      <c r="F102">
        <v>0.7903</v>
      </c>
      <c r="G102">
        <v>0.2097</v>
      </c>
      <c r="H102">
        <v>1000</v>
      </c>
      <c r="I102">
        <v>1722650</v>
      </c>
      <c r="J102">
        <v>10402256</v>
      </c>
      <c r="K102">
        <v>0.76500000000000001</v>
      </c>
      <c r="L102">
        <v>0.23499999999999999</v>
      </c>
      <c r="M102">
        <v>9832</v>
      </c>
      <c r="N102">
        <v>754823</v>
      </c>
      <c r="O102">
        <v>570366.21</v>
      </c>
      <c r="P102">
        <v>0.46379999999999999</v>
      </c>
      <c r="Q102">
        <v>0.53620000000000001</v>
      </c>
      <c r="R102">
        <v>539.1</v>
      </c>
      <c r="S102">
        <v>0.753</v>
      </c>
      <c r="T102">
        <v>11371.1</v>
      </c>
      <c r="U102">
        <v>11371.1</v>
      </c>
      <c r="V102">
        <v>0</v>
      </c>
      <c r="W102" t="s">
        <v>434</v>
      </c>
      <c r="X102">
        <v>1058</v>
      </c>
      <c r="Y102">
        <v>428236421</v>
      </c>
    </row>
    <row r="103" spans="1:25" x14ac:dyDescent="0.25">
      <c r="A103">
        <v>1631</v>
      </c>
      <c r="B103" t="s">
        <v>105</v>
      </c>
      <c r="C103">
        <v>1951953</v>
      </c>
      <c r="D103">
        <v>1930000</v>
      </c>
      <c r="E103">
        <v>421000</v>
      </c>
      <c r="F103">
        <v>-1.14E-2</v>
      </c>
      <c r="G103">
        <v>1.0114000000000001</v>
      </c>
      <c r="H103">
        <v>1000</v>
      </c>
      <c r="I103">
        <v>1722650</v>
      </c>
      <c r="J103">
        <v>4139272</v>
      </c>
      <c r="K103">
        <v>-0.1331</v>
      </c>
      <c r="L103">
        <v>1.1331</v>
      </c>
      <c r="M103">
        <v>9832</v>
      </c>
      <c r="N103">
        <v>754823</v>
      </c>
      <c r="O103">
        <v>1281754.22</v>
      </c>
      <c r="P103">
        <v>-1.5860000000000001</v>
      </c>
      <c r="Q103">
        <v>2.5859999999999999</v>
      </c>
      <c r="R103">
        <v>3044.55</v>
      </c>
      <c r="S103">
        <v>0</v>
      </c>
      <c r="T103">
        <v>13876.55</v>
      </c>
      <c r="U103">
        <v>13876.55</v>
      </c>
      <c r="V103">
        <v>0</v>
      </c>
      <c r="W103" t="s">
        <v>434</v>
      </c>
      <c r="X103">
        <v>421</v>
      </c>
      <c r="Y103">
        <v>821772208</v>
      </c>
    </row>
    <row r="104" spans="1:25" x14ac:dyDescent="0.25">
      <c r="A104">
        <v>1638</v>
      </c>
      <c r="B104" t="s">
        <v>106</v>
      </c>
      <c r="C104">
        <v>839925</v>
      </c>
      <c r="D104">
        <v>1930000</v>
      </c>
      <c r="E104">
        <v>3014000</v>
      </c>
      <c r="F104">
        <v>0.56479999999999997</v>
      </c>
      <c r="G104">
        <v>0.43519999999999998</v>
      </c>
      <c r="H104">
        <v>1000</v>
      </c>
      <c r="I104">
        <v>1722650</v>
      </c>
      <c r="J104">
        <v>29633648</v>
      </c>
      <c r="K104">
        <v>0.51239999999999997</v>
      </c>
      <c r="L104">
        <v>0.48759999999999998</v>
      </c>
      <c r="M104">
        <v>9832</v>
      </c>
      <c r="N104">
        <v>754823</v>
      </c>
      <c r="O104">
        <v>2233999.75</v>
      </c>
      <c r="P104">
        <v>-0.11269999999999999</v>
      </c>
      <c r="Q104">
        <v>1.1127</v>
      </c>
      <c r="R104">
        <v>741.21</v>
      </c>
      <c r="S104">
        <v>0.47689999999999999</v>
      </c>
      <c r="T104">
        <v>11573.21</v>
      </c>
      <c r="U104">
        <v>11573.21</v>
      </c>
      <c r="V104">
        <v>0</v>
      </c>
      <c r="W104" t="s">
        <v>434</v>
      </c>
      <c r="X104">
        <v>3014</v>
      </c>
      <c r="Y104">
        <v>2531533423</v>
      </c>
    </row>
    <row r="105" spans="1:25" x14ac:dyDescent="0.25">
      <c r="A105">
        <v>1659</v>
      </c>
      <c r="B105" t="s">
        <v>108</v>
      </c>
      <c r="C105">
        <v>681802</v>
      </c>
      <c r="D105">
        <v>1930000</v>
      </c>
      <c r="E105">
        <v>1694000</v>
      </c>
      <c r="F105">
        <v>0.64670000000000005</v>
      </c>
      <c r="G105">
        <v>0.3533</v>
      </c>
      <c r="H105">
        <v>1000</v>
      </c>
      <c r="I105">
        <v>1722650</v>
      </c>
      <c r="J105">
        <v>16655408</v>
      </c>
      <c r="K105">
        <v>0.60419999999999996</v>
      </c>
      <c r="L105">
        <v>0.39579999999999999</v>
      </c>
      <c r="M105">
        <v>9832</v>
      </c>
      <c r="N105">
        <v>754823</v>
      </c>
      <c r="O105">
        <v>986101.31</v>
      </c>
      <c r="P105">
        <v>9.6699999999999994E-2</v>
      </c>
      <c r="Q105">
        <v>0.90329999999999999</v>
      </c>
      <c r="R105">
        <v>582.11</v>
      </c>
      <c r="S105">
        <v>0.58209999999999995</v>
      </c>
      <c r="T105">
        <v>11414.11</v>
      </c>
      <c r="U105">
        <v>11414.11</v>
      </c>
      <c r="V105">
        <v>0</v>
      </c>
      <c r="W105" t="s">
        <v>434</v>
      </c>
      <c r="X105">
        <v>1694</v>
      </c>
      <c r="Y105">
        <v>1154972256</v>
      </c>
    </row>
    <row r="106" spans="1:25" x14ac:dyDescent="0.25">
      <c r="A106">
        <v>714</v>
      </c>
      <c r="B106" t="s">
        <v>58</v>
      </c>
      <c r="C106">
        <v>1214357</v>
      </c>
      <c r="D106">
        <v>1930000</v>
      </c>
      <c r="E106">
        <v>7848000</v>
      </c>
      <c r="F106">
        <v>0.37080000000000002</v>
      </c>
      <c r="G106">
        <v>0.62919999999999998</v>
      </c>
      <c r="H106">
        <v>1000</v>
      </c>
      <c r="I106">
        <v>1722650</v>
      </c>
      <c r="J106">
        <v>77161536</v>
      </c>
      <c r="K106">
        <v>0.29509999999999997</v>
      </c>
      <c r="L106">
        <v>0.70489999999999997</v>
      </c>
      <c r="M106">
        <v>9832</v>
      </c>
      <c r="N106">
        <v>754823</v>
      </c>
      <c r="O106">
        <v>11978037.460000001</v>
      </c>
      <c r="P106">
        <v>-0.60880000000000001</v>
      </c>
      <c r="Q106">
        <v>1.6088</v>
      </c>
      <c r="R106">
        <v>1526.25</v>
      </c>
      <c r="S106">
        <v>0.18959999999999999</v>
      </c>
      <c r="T106">
        <v>12358.25</v>
      </c>
      <c r="U106">
        <v>12358.25</v>
      </c>
      <c r="V106">
        <v>0</v>
      </c>
      <c r="W106" t="s">
        <v>434</v>
      </c>
      <c r="X106">
        <v>7848</v>
      </c>
      <c r="Y106">
        <v>9530269891</v>
      </c>
    </row>
    <row r="107" spans="1:25" x14ac:dyDescent="0.25">
      <c r="A107">
        <v>1666</v>
      </c>
      <c r="B107" t="s">
        <v>109</v>
      </c>
      <c r="C107">
        <v>569877</v>
      </c>
      <c r="D107">
        <v>1930000</v>
      </c>
      <c r="E107">
        <v>308000</v>
      </c>
      <c r="F107">
        <v>0.70469999999999999</v>
      </c>
      <c r="G107">
        <v>0.29530000000000001</v>
      </c>
      <c r="H107">
        <v>1000</v>
      </c>
      <c r="I107">
        <v>1722650</v>
      </c>
      <c r="J107">
        <v>3028256</v>
      </c>
      <c r="K107">
        <v>0.66920000000000002</v>
      </c>
      <c r="L107">
        <v>0.33079999999999998</v>
      </c>
      <c r="M107">
        <v>9832</v>
      </c>
      <c r="N107">
        <v>754823</v>
      </c>
      <c r="O107">
        <v>1201700.04</v>
      </c>
      <c r="P107">
        <v>0.245</v>
      </c>
      <c r="Q107">
        <v>0.755</v>
      </c>
      <c r="R107">
        <v>3901.62</v>
      </c>
      <c r="S107">
        <v>0.55930000000000002</v>
      </c>
      <c r="T107">
        <v>14733.62</v>
      </c>
      <c r="U107">
        <v>14733.62</v>
      </c>
      <c r="V107" s="52">
        <v>1.8189889999999999E-12</v>
      </c>
      <c r="W107" t="s">
        <v>434</v>
      </c>
      <c r="X107">
        <v>308</v>
      </c>
      <c r="Y107">
        <v>175522213</v>
      </c>
    </row>
    <row r="108" spans="1:25" x14ac:dyDescent="0.25">
      <c r="A108">
        <v>1687</v>
      </c>
      <c r="B108" t="s">
        <v>111</v>
      </c>
      <c r="C108">
        <v>2030544</v>
      </c>
      <c r="D108">
        <v>2895000</v>
      </c>
      <c r="E108">
        <v>241000</v>
      </c>
      <c r="F108">
        <v>0.29859999999999998</v>
      </c>
      <c r="G108">
        <v>0.70140000000000002</v>
      </c>
      <c r="H108">
        <v>1000</v>
      </c>
      <c r="I108">
        <v>2583975</v>
      </c>
      <c r="J108">
        <v>2253327.5099999998</v>
      </c>
      <c r="K108">
        <v>0.2142</v>
      </c>
      <c r="L108">
        <v>0.78580000000000005</v>
      </c>
      <c r="M108">
        <v>9349.91</v>
      </c>
      <c r="N108">
        <v>1132234</v>
      </c>
      <c r="O108">
        <v>0</v>
      </c>
      <c r="P108">
        <v>-0.79339999999999999</v>
      </c>
      <c r="Q108">
        <v>1.7934000000000001</v>
      </c>
      <c r="R108">
        <v>0</v>
      </c>
      <c r="S108">
        <v>0.2223</v>
      </c>
      <c r="T108">
        <v>10349.91</v>
      </c>
      <c r="U108">
        <v>10349.91</v>
      </c>
      <c r="V108">
        <v>0</v>
      </c>
      <c r="W108" t="s">
        <v>435</v>
      </c>
      <c r="X108">
        <v>241</v>
      </c>
      <c r="Y108">
        <v>489361152</v>
      </c>
    </row>
    <row r="109" spans="1:25" x14ac:dyDescent="0.25">
      <c r="A109">
        <v>1694</v>
      </c>
      <c r="B109" t="s">
        <v>112</v>
      </c>
      <c r="C109">
        <v>577779</v>
      </c>
      <c r="D109">
        <v>1930000</v>
      </c>
      <c r="E109">
        <v>1704000</v>
      </c>
      <c r="F109">
        <v>0.7006</v>
      </c>
      <c r="G109">
        <v>0.2994</v>
      </c>
      <c r="H109">
        <v>1000</v>
      </c>
      <c r="I109">
        <v>1722650</v>
      </c>
      <c r="J109">
        <v>16753728</v>
      </c>
      <c r="K109">
        <v>0.66459999999999997</v>
      </c>
      <c r="L109">
        <v>0.33539999999999998</v>
      </c>
      <c r="M109">
        <v>9832</v>
      </c>
      <c r="N109">
        <v>754823</v>
      </c>
      <c r="O109">
        <v>5092288.34</v>
      </c>
      <c r="P109">
        <v>0.2346</v>
      </c>
      <c r="Q109">
        <v>0.76539999999999997</v>
      </c>
      <c r="R109">
        <v>2988.43</v>
      </c>
      <c r="S109">
        <v>0.57420000000000004</v>
      </c>
      <c r="T109">
        <v>13820.43</v>
      </c>
      <c r="U109">
        <v>13820.43</v>
      </c>
      <c r="V109">
        <v>0</v>
      </c>
      <c r="W109" t="s">
        <v>434</v>
      </c>
      <c r="X109">
        <v>1704</v>
      </c>
      <c r="Y109">
        <v>984535543</v>
      </c>
    </row>
    <row r="110" spans="1:25" x14ac:dyDescent="0.25">
      <c r="A110">
        <v>1729</v>
      </c>
      <c r="B110" t="s">
        <v>113</v>
      </c>
      <c r="C110">
        <v>559817</v>
      </c>
      <c r="D110">
        <v>1930000</v>
      </c>
      <c r="E110">
        <v>735000</v>
      </c>
      <c r="F110">
        <v>0.70989999999999998</v>
      </c>
      <c r="G110">
        <v>0.29010000000000002</v>
      </c>
      <c r="H110">
        <v>1000</v>
      </c>
      <c r="I110">
        <v>1722650</v>
      </c>
      <c r="J110">
        <v>7226520</v>
      </c>
      <c r="K110">
        <v>0.67500000000000004</v>
      </c>
      <c r="L110">
        <v>0.32500000000000001</v>
      </c>
      <c r="M110">
        <v>9832</v>
      </c>
      <c r="N110">
        <v>754823</v>
      </c>
      <c r="O110">
        <v>2032652.88</v>
      </c>
      <c r="P110">
        <v>0.25829999999999997</v>
      </c>
      <c r="Q110">
        <v>0.74170000000000003</v>
      </c>
      <c r="R110">
        <v>2765.51</v>
      </c>
      <c r="S110">
        <v>0.59279999999999999</v>
      </c>
      <c r="T110">
        <v>13597.51</v>
      </c>
      <c r="U110">
        <v>13597.51</v>
      </c>
      <c r="V110">
        <v>0</v>
      </c>
      <c r="W110" t="s">
        <v>434</v>
      </c>
      <c r="X110">
        <v>735</v>
      </c>
      <c r="Y110">
        <v>411465862</v>
      </c>
    </row>
    <row r="111" spans="1:25" x14ac:dyDescent="0.25">
      <c r="A111">
        <v>1736</v>
      </c>
      <c r="B111" t="s">
        <v>114</v>
      </c>
      <c r="C111">
        <v>607000</v>
      </c>
      <c r="D111">
        <v>1930000</v>
      </c>
      <c r="E111">
        <v>533000</v>
      </c>
      <c r="F111">
        <v>0.6855</v>
      </c>
      <c r="G111">
        <v>0.3145</v>
      </c>
      <c r="H111">
        <v>1000</v>
      </c>
      <c r="I111">
        <v>1722650</v>
      </c>
      <c r="J111">
        <v>5224218.09</v>
      </c>
      <c r="K111">
        <v>0.64759999999999995</v>
      </c>
      <c r="L111">
        <v>0.35239999999999999</v>
      </c>
      <c r="M111">
        <v>9801.5300000000007</v>
      </c>
      <c r="N111">
        <v>754823</v>
      </c>
      <c r="O111">
        <v>0</v>
      </c>
      <c r="P111">
        <v>0.1958</v>
      </c>
      <c r="Q111">
        <v>0.80420000000000003</v>
      </c>
      <c r="R111">
        <v>0</v>
      </c>
      <c r="S111">
        <v>0.65110000000000001</v>
      </c>
      <c r="T111">
        <v>10801.53</v>
      </c>
      <c r="U111">
        <v>10801.53</v>
      </c>
      <c r="V111">
        <v>0</v>
      </c>
      <c r="W111" t="s">
        <v>434</v>
      </c>
      <c r="X111">
        <v>533</v>
      </c>
      <c r="Y111">
        <v>323531022</v>
      </c>
    </row>
    <row r="112" spans="1:25" x14ac:dyDescent="0.25">
      <c r="A112">
        <v>1813</v>
      </c>
      <c r="B112" t="s">
        <v>115</v>
      </c>
      <c r="C112">
        <v>413002</v>
      </c>
      <c r="D112">
        <v>1930000</v>
      </c>
      <c r="E112">
        <v>744000</v>
      </c>
      <c r="F112">
        <v>0.78600000000000003</v>
      </c>
      <c r="G112">
        <v>0.214</v>
      </c>
      <c r="H112">
        <v>1000</v>
      </c>
      <c r="I112">
        <v>1722650</v>
      </c>
      <c r="J112">
        <v>7315008</v>
      </c>
      <c r="K112">
        <v>0.76029999999999998</v>
      </c>
      <c r="L112">
        <v>0.2397</v>
      </c>
      <c r="M112">
        <v>9832</v>
      </c>
      <c r="N112">
        <v>754823</v>
      </c>
      <c r="O112">
        <v>148027.74</v>
      </c>
      <c r="P112">
        <v>0.45279999999999998</v>
      </c>
      <c r="Q112">
        <v>0.54720000000000002</v>
      </c>
      <c r="R112">
        <v>198.96</v>
      </c>
      <c r="S112">
        <v>0.75700000000000001</v>
      </c>
      <c r="T112">
        <v>11030.96</v>
      </c>
      <c r="U112">
        <v>11030.96</v>
      </c>
      <c r="V112">
        <v>0</v>
      </c>
      <c r="W112" t="s">
        <v>434</v>
      </c>
      <c r="X112">
        <v>744</v>
      </c>
      <c r="Y112">
        <v>307273767</v>
      </c>
    </row>
    <row r="113" spans="1:25" x14ac:dyDescent="0.25">
      <c r="A113">
        <v>5757</v>
      </c>
      <c r="B113" t="s">
        <v>359</v>
      </c>
      <c r="C113">
        <v>544336</v>
      </c>
      <c r="D113">
        <v>1930000</v>
      </c>
      <c r="E113">
        <v>566000</v>
      </c>
      <c r="F113">
        <v>0.71799999999999997</v>
      </c>
      <c r="G113">
        <v>0.28199999999999997</v>
      </c>
      <c r="H113">
        <v>1000</v>
      </c>
      <c r="I113">
        <v>1722650</v>
      </c>
      <c r="J113">
        <v>5564912</v>
      </c>
      <c r="K113">
        <v>0.68400000000000005</v>
      </c>
      <c r="L113">
        <v>0.316</v>
      </c>
      <c r="M113">
        <v>9832</v>
      </c>
      <c r="N113">
        <v>754823</v>
      </c>
      <c r="O113">
        <v>265308.09000000003</v>
      </c>
      <c r="P113">
        <v>0.27889999999999998</v>
      </c>
      <c r="Q113">
        <v>0.72109999999999996</v>
      </c>
      <c r="R113">
        <v>468.74</v>
      </c>
      <c r="S113">
        <v>0.67020000000000002</v>
      </c>
      <c r="T113">
        <v>11300.74</v>
      </c>
      <c r="U113">
        <v>11300.74</v>
      </c>
      <c r="V113">
        <v>0</v>
      </c>
      <c r="W113" t="s">
        <v>434</v>
      </c>
      <c r="X113">
        <v>566</v>
      </c>
      <c r="Y113">
        <v>308094014</v>
      </c>
    </row>
    <row r="114" spans="1:25" x14ac:dyDescent="0.25">
      <c r="A114">
        <v>1855</v>
      </c>
      <c r="B114" t="s">
        <v>117</v>
      </c>
      <c r="C114">
        <v>1572630</v>
      </c>
      <c r="D114">
        <v>1930000</v>
      </c>
      <c r="E114">
        <v>465000</v>
      </c>
      <c r="F114">
        <v>0.1852</v>
      </c>
      <c r="G114">
        <v>0.81479999999999997</v>
      </c>
      <c r="H114">
        <v>1000</v>
      </c>
      <c r="I114">
        <v>1722650</v>
      </c>
      <c r="J114">
        <v>4571880</v>
      </c>
      <c r="K114">
        <v>8.7099999999999997E-2</v>
      </c>
      <c r="L114">
        <v>0.91290000000000004</v>
      </c>
      <c r="M114">
        <v>9832</v>
      </c>
      <c r="N114">
        <v>754823</v>
      </c>
      <c r="O114">
        <v>1381842.83</v>
      </c>
      <c r="P114">
        <v>-1.0833999999999999</v>
      </c>
      <c r="Q114">
        <v>2.0834000000000001</v>
      </c>
      <c r="R114">
        <v>2971.71</v>
      </c>
      <c r="S114">
        <v>1.34E-2</v>
      </c>
      <c r="T114">
        <v>13803.71</v>
      </c>
      <c r="U114">
        <v>13803.71</v>
      </c>
      <c r="V114">
        <v>0</v>
      </c>
      <c r="W114" t="s">
        <v>434</v>
      </c>
      <c r="X114">
        <v>465</v>
      </c>
      <c r="Y114">
        <v>731272900</v>
      </c>
    </row>
    <row r="115" spans="1:25" x14ac:dyDescent="0.25">
      <c r="A115">
        <v>1862</v>
      </c>
      <c r="B115" t="s">
        <v>118</v>
      </c>
      <c r="C115">
        <v>597891</v>
      </c>
      <c r="D115">
        <v>1930000</v>
      </c>
      <c r="E115">
        <v>7320000</v>
      </c>
      <c r="F115">
        <v>0.69020000000000004</v>
      </c>
      <c r="G115">
        <v>0.30980000000000002</v>
      </c>
      <c r="H115">
        <v>1000</v>
      </c>
      <c r="I115">
        <v>1722650</v>
      </c>
      <c r="J115">
        <v>70524477</v>
      </c>
      <c r="K115">
        <v>0.65290000000000004</v>
      </c>
      <c r="L115">
        <v>0.34710000000000002</v>
      </c>
      <c r="M115">
        <v>9634.49</v>
      </c>
      <c r="N115">
        <v>754823</v>
      </c>
      <c r="O115">
        <v>0</v>
      </c>
      <c r="P115">
        <v>0.2079</v>
      </c>
      <c r="Q115">
        <v>0.79210000000000003</v>
      </c>
      <c r="R115">
        <v>0</v>
      </c>
      <c r="S115">
        <v>0.65639999999999998</v>
      </c>
      <c r="T115">
        <v>10634.49</v>
      </c>
      <c r="U115">
        <v>10634.49</v>
      </c>
      <c r="V115">
        <v>0</v>
      </c>
      <c r="W115" t="s">
        <v>434</v>
      </c>
      <c r="X115">
        <v>7320</v>
      </c>
      <c r="Y115">
        <v>4376560685</v>
      </c>
    </row>
    <row r="116" spans="1:25" x14ac:dyDescent="0.25">
      <c r="A116">
        <v>1870</v>
      </c>
      <c r="B116" t="s">
        <v>119</v>
      </c>
      <c r="C116">
        <v>10400759</v>
      </c>
      <c r="D116">
        <v>2895000</v>
      </c>
      <c r="E116">
        <v>146000</v>
      </c>
      <c r="F116">
        <v>-2.5926999999999998</v>
      </c>
      <c r="G116">
        <v>3.5926999999999998</v>
      </c>
      <c r="H116">
        <v>1000</v>
      </c>
      <c r="I116">
        <v>2583975</v>
      </c>
      <c r="J116">
        <v>1435472</v>
      </c>
      <c r="K116">
        <v>-3.0251000000000001</v>
      </c>
      <c r="L116">
        <v>4.0251000000000001</v>
      </c>
      <c r="M116">
        <v>9832</v>
      </c>
      <c r="N116">
        <v>1132234</v>
      </c>
      <c r="O116">
        <v>1676607.37</v>
      </c>
      <c r="P116">
        <v>-8.1860999999999997</v>
      </c>
      <c r="Q116">
        <v>9.1860999999999997</v>
      </c>
      <c r="R116">
        <v>11483.61</v>
      </c>
      <c r="S116">
        <v>0</v>
      </c>
      <c r="T116">
        <v>22315.61</v>
      </c>
      <c r="U116">
        <v>22315.61</v>
      </c>
      <c r="V116">
        <v>0</v>
      </c>
      <c r="W116" t="s">
        <v>435</v>
      </c>
      <c r="X116">
        <v>146</v>
      </c>
      <c r="Y116">
        <v>1518510877</v>
      </c>
    </row>
    <row r="117" spans="1:25" x14ac:dyDescent="0.25">
      <c r="A117">
        <v>1883</v>
      </c>
      <c r="B117" t="s">
        <v>120</v>
      </c>
      <c r="C117">
        <v>663347</v>
      </c>
      <c r="D117">
        <v>1930000</v>
      </c>
      <c r="E117">
        <v>2705000</v>
      </c>
      <c r="F117">
        <v>0.65629999999999999</v>
      </c>
      <c r="G117">
        <v>0.34370000000000001</v>
      </c>
      <c r="H117">
        <v>1000</v>
      </c>
      <c r="I117">
        <v>1722650</v>
      </c>
      <c r="J117">
        <v>26595560</v>
      </c>
      <c r="K117">
        <v>0.6149</v>
      </c>
      <c r="L117">
        <v>0.3851</v>
      </c>
      <c r="M117">
        <v>9832</v>
      </c>
      <c r="N117">
        <v>754823</v>
      </c>
      <c r="O117">
        <v>5847930.1799999997</v>
      </c>
      <c r="P117">
        <v>0.1212</v>
      </c>
      <c r="Q117">
        <v>0.87880000000000003</v>
      </c>
      <c r="R117">
        <v>2161.9</v>
      </c>
      <c r="S117">
        <v>0.53600000000000003</v>
      </c>
      <c r="T117">
        <v>12993.9</v>
      </c>
      <c r="U117">
        <v>12993.9</v>
      </c>
      <c r="V117">
        <v>0</v>
      </c>
      <c r="W117" t="s">
        <v>434</v>
      </c>
      <c r="X117">
        <v>2705</v>
      </c>
      <c r="Y117">
        <v>1794354677</v>
      </c>
    </row>
    <row r="118" spans="1:25" x14ac:dyDescent="0.25">
      <c r="A118">
        <v>1890</v>
      </c>
      <c r="B118" t="s">
        <v>121</v>
      </c>
      <c r="C118">
        <v>1796409</v>
      </c>
      <c r="D118">
        <v>2895000</v>
      </c>
      <c r="E118">
        <v>783000</v>
      </c>
      <c r="F118">
        <v>0.3795</v>
      </c>
      <c r="G118">
        <v>0.62050000000000005</v>
      </c>
      <c r="H118">
        <v>1000</v>
      </c>
      <c r="I118">
        <v>2583975</v>
      </c>
      <c r="J118">
        <v>7361827.3899999997</v>
      </c>
      <c r="K118">
        <v>0.30480000000000002</v>
      </c>
      <c r="L118">
        <v>0.69520000000000004</v>
      </c>
      <c r="M118">
        <v>9402.08</v>
      </c>
      <c r="N118">
        <v>1132234</v>
      </c>
      <c r="O118">
        <v>0</v>
      </c>
      <c r="P118">
        <v>-0.58660000000000001</v>
      </c>
      <c r="Q118">
        <v>1.5866</v>
      </c>
      <c r="R118">
        <v>0</v>
      </c>
      <c r="S118">
        <v>0.312</v>
      </c>
      <c r="T118">
        <v>10402.08</v>
      </c>
      <c r="U118">
        <v>10402.08</v>
      </c>
      <c r="V118">
        <v>0</v>
      </c>
      <c r="W118" t="s">
        <v>435</v>
      </c>
      <c r="X118">
        <v>783</v>
      </c>
      <c r="Y118">
        <v>1406588238</v>
      </c>
    </row>
    <row r="119" spans="1:25" x14ac:dyDescent="0.25">
      <c r="A119">
        <v>1900</v>
      </c>
      <c r="B119" t="s">
        <v>123</v>
      </c>
      <c r="C119">
        <v>819053</v>
      </c>
      <c r="D119">
        <v>1930000</v>
      </c>
      <c r="E119">
        <v>4487000</v>
      </c>
      <c r="F119">
        <v>0.5756</v>
      </c>
      <c r="G119">
        <v>0.4244</v>
      </c>
      <c r="H119">
        <v>1000</v>
      </c>
      <c r="I119">
        <v>1722650</v>
      </c>
      <c r="J119">
        <v>44116184</v>
      </c>
      <c r="K119">
        <v>0.52449999999999997</v>
      </c>
      <c r="L119">
        <v>0.47549999999999998</v>
      </c>
      <c r="M119">
        <v>9832</v>
      </c>
      <c r="N119">
        <v>754823</v>
      </c>
      <c r="O119">
        <v>7030555.5499999998</v>
      </c>
      <c r="P119">
        <v>-8.5099999999999995E-2</v>
      </c>
      <c r="Q119">
        <v>1.0851</v>
      </c>
      <c r="R119">
        <v>1566.87</v>
      </c>
      <c r="S119">
        <v>0.4516</v>
      </c>
      <c r="T119">
        <v>12398.87</v>
      </c>
      <c r="U119">
        <v>12398.87</v>
      </c>
      <c r="V119" s="52">
        <v>1.8189889999999999E-12</v>
      </c>
      <c r="W119" t="s">
        <v>434</v>
      </c>
      <c r="X119">
        <v>4487</v>
      </c>
      <c r="Y119">
        <v>3675090309</v>
      </c>
    </row>
    <row r="120" spans="1:25" x14ac:dyDescent="0.25">
      <c r="A120">
        <v>1939</v>
      </c>
      <c r="B120" t="s">
        <v>124</v>
      </c>
      <c r="C120">
        <v>722343</v>
      </c>
      <c r="D120">
        <v>1930000</v>
      </c>
      <c r="E120">
        <v>520000</v>
      </c>
      <c r="F120">
        <v>0.62570000000000003</v>
      </c>
      <c r="G120">
        <v>0.37430000000000002</v>
      </c>
      <c r="H120">
        <v>1000</v>
      </c>
      <c r="I120">
        <v>1722650</v>
      </c>
      <c r="J120">
        <v>5112640</v>
      </c>
      <c r="K120">
        <v>0.58069999999999999</v>
      </c>
      <c r="L120">
        <v>0.41930000000000001</v>
      </c>
      <c r="M120">
        <v>9832</v>
      </c>
      <c r="N120">
        <v>754823</v>
      </c>
      <c r="O120">
        <v>1065203.32</v>
      </c>
      <c r="P120">
        <v>4.2999999999999997E-2</v>
      </c>
      <c r="Q120">
        <v>0.95699999999999996</v>
      </c>
      <c r="R120">
        <v>2048.4699999999998</v>
      </c>
      <c r="S120">
        <v>0.49869999999999998</v>
      </c>
      <c r="T120">
        <v>12880.47</v>
      </c>
      <c r="U120">
        <v>12880.47</v>
      </c>
      <c r="V120">
        <v>0</v>
      </c>
      <c r="W120" t="s">
        <v>434</v>
      </c>
      <c r="X120">
        <v>520</v>
      </c>
      <c r="Y120">
        <v>375618195</v>
      </c>
    </row>
    <row r="121" spans="1:25" x14ac:dyDescent="0.25">
      <c r="A121">
        <v>1953</v>
      </c>
      <c r="B121" t="s">
        <v>126</v>
      </c>
      <c r="C121">
        <v>677551</v>
      </c>
      <c r="D121">
        <v>1930000</v>
      </c>
      <c r="E121">
        <v>1658000</v>
      </c>
      <c r="F121">
        <v>0.64890000000000003</v>
      </c>
      <c r="G121">
        <v>0.35110000000000002</v>
      </c>
      <c r="H121">
        <v>1000</v>
      </c>
      <c r="I121">
        <v>1722650</v>
      </c>
      <c r="J121">
        <v>15215523.18</v>
      </c>
      <c r="K121">
        <v>0.60670000000000002</v>
      </c>
      <c r="L121">
        <v>0.39329999999999998</v>
      </c>
      <c r="M121">
        <v>9177.0300000000007</v>
      </c>
      <c r="N121">
        <v>754823</v>
      </c>
      <c r="O121">
        <v>0</v>
      </c>
      <c r="P121">
        <v>0.1024</v>
      </c>
      <c r="Q121">
        <v>0.89759999999999995</v>
      </c>
      <c r="R121">
        <v>0</v>
      </c>
      <c r="S121">
        <v>0.61080000000000001</v>
      </c>
      <c r="T121">
        <v>10177.030000000001</v>
      </c>
      <c r="U121">
        <v>10177.030000000001</v>
      </c>
      <c r="V121">
        <v>0</v>
      </c>
      <c r="W121" t="s">
        <v>434</v>
      </c>
      <c r="X121">
        <v>1658</v>
      </c>
      <c r="Y121">
        <v>1123379442</v>
      </c>
    </row>
    <row r="122" spans="1:25" x14ac:dyDescent="0.25">
      <c r="A122">
        <v>2009</v>
      </c>
      <c r="B122" t="s">
        <v>480</v>
      </c>
      <c r="C122">
        <v>626890</v>
      </c>
      <c r="D122">
        <v>1930000</v>
      </c>
      <c r="E122">
        <v>1433000</v>
      </c>
      <c r="F122">
        <v>0.67520000000000002</v>
      </c>
      <c r="G122">
        <v>0.32479999999999998</v>
      </c>
      <c r="H122">
        <v>1000</v>
      </c>
      <c r="I122">
        <v>1722650</v>
      </c>
      <c r="J122">
        <v>14089256</v>
      </c>
      <c r="K122">
        <v>0.6361</v>
      </c>
      <c r="L122">
        <v>0.3639</v>
      </c>
      <c r="M122">
        <v>9832</v>
      </c>
      <c r="N122">
        <v>754823</v>
      </c>
      <c r="O122">
        <v>2599293.16</v>
      </c>
      <c r="P122">
        <v>0.16950000000000001</v>
      </c>
      <c r="Q122">
        <v>0.83050000000000002</v>
      </c>
      <c r="R122">
        <v>1813.88</v>
      </c>
      <c r="S122">
        <v>0.57230000000000003</v>
      </c>
      <c r="T122">
        <v>12645.88</v>
      </c>
      <c r="U122">
        <v>12645.88</v>
      </c>
      <c r="V122" s="52">
        <v>-1.8189900000000001E-12</v>
      </c>
      <c r="W122" t="s">
        <v>434</v>
      </c>
      <c r="X122">
        <v>1433</v>
      </c>
      <c r="Y122">
        <v>898332825</v>
      </c>
    </row>
    <row r="123" spans="1:25" x14ac:dyDescent="0.25">
      <c r="A123">
        <v>2044</v>
      </c>
      <c r="B123" t="s">
        <v>128</v>
      </c>
      <c r="C123">
        <v>7109767</v>
      </c>
      <c r="D123">
        <v>2895000</v>
      </c>
      <c r="E123">
        <v>98000</v>
      </c>
      <c r="F123">
        <v>-1.4559</v>
      </c>
      <c r="G123">
        <v>2.4559000000000002</v>
      </c>
      <c r="H123">
        <v>1000</v>
      </c>
      <c r="I123">
        <v>2583975</v>
      </c>
      <c r="J123">
        <v>963536</v>
      </c>
      <c r="K123">
        <v>-1.7515000000000001</v>
      </c>
      <c r="L123">
        <v>2.7515000000000001</v>
      </c>
      <c r="M123">
        <v>9832</v>
      </c>
      <c r="N123">
        <v>1132234</v>
      </c>
      <c r="O123">
        <v>990937.26</v>
      </c>
      <c r="P123">
        <v>-5.2793999999999999</v>
      </c>
      <c r="Q123">
        <v>6.2793999999999999</v>
      </c>
      <c r="R123">
        <v>10111.6</v>
      </c>
      <c r="S123">
        <v>0</v>
      </c>
      <c r="T123">
        <v>20943.599999999999</v>
      </c>
      <c r="U123">
        <v>20943.599999999999</v>
      </c>
      <c r="V123">
        <v>0</v>
      </c>
      <c r="W123" t="s">
        <v>435</v>
      </c>
      <c r="X123">
        <v>98</v>
      </c>
      <c r="Y123">
        <v>696757170</v>
      </c>
    </row>
    <row r="124" spans="1:25" x14ac:dyDescent="0.25">
      <c r="A124">
        <v>2051</v>
      </c>
      <c r="B124" t="s">
        <v>129</v>
      </c>
      <c r="C124">
        <v>821076</v>
      </c>
      <c r="D124">
        <v>2895000</v>
      </c>
      <c r="E124">
        <v>587000</v>
      </c>
      <c r="F124">
        <v>0.71640000000000004</v>
      </c>
      <c r="G124">
        <v>0.28360000000000002</v>
      </c>
      <c r="H124">
        <v>1000</v>
      </c>
      <c r="I124">
        <v>2583975</v>
      </c>
      <c r="J124">
        <v>5771384</v>
      </c>
      <c r="K124">
        <v>0.68220000000000003</v>
      </c>
      <c r="L124">
        <v>0.31780000000000003</v>
      </c>
      <c r="M124">
        <v>9832</v>
      </c>
      <c r="N124">
        <v>1132234</v>
      </c>
      <c r="O124">
        <v>2128968.35</v>
      </c>
      <c r="P124">
        <v>0.27479999999999999</v>
      </c>
      <c r="Q124">
        <v>0.72519999999999996</v>
      </c>
      <c r="R124">
        <v>3626.86</v>
      </c>
      <c r="S124">
        <v>0.58240000000000003</v>
      </c>
      <c r="T124">
        <v>14458.86</v>
      </c>
      <c r="U124">
        <v>14458.86</v>
      </c>
      <c r="V124">
        <v>0</v>
      </c>
      <c r="W124" t="s">
        <v>435</v>
      </c>
      <c r="X124">
        <v>587</v>
      </c>
      <c r="Y124">
        <v>481971736</v>
      </c>
    </row>
    <row r="125" spans="1:25" x14ac:dyDescent="0.25">
      <c r="A125">
        <v>2058</v>
      </c>
      <c r="B125" t="s">
        <v>130</v>
      </c>
      <c r="C125">
        <v>1028534</v>
      </c>
      <c r="D125">
        <v>1930000</v>
      </c>
      <c r="E125">
        <v>4004000</v>
      </c>
      <c r="F125">
        <v>0.46710000000000002</v>
      </c>
      <c r="G125">
        <v>0.53290000000000004</v>
      </c>
      <c r="H125">
        <v>1000</v>
      </c>
      <c r="I125">
        <v>1722650</v>
      </c>
      <c r="J125">
        <v>39367328</v>
      </c>
      <c r="K125">
        <v>0.40289999999999998</v>
      </c>
      <c r="L125">
        <v>0.59709999999999996</v>
      </c>
      <c r="M125">
        <v>9832</v>
      </c>
      <c r="N125">
        <v>754823</v>
      </c>
      <c r="O125">
        <v>8841031.2599999998</v>
      </c>
      <c r="P125">
        <v>-0.36259999999999998</v>
      </c>
      <c r="Q125">
        <v>1.3626</v>
      </c>
      <c r="R125">
        <v>2208.0500000000002</v>
      </c>
      <c r="S125">
        <v>0.2782</v>
      </c>
      <c r="T125">
        <v>13040.05</v>
      </c>
      <c r="U125">
        <v>13040.05</v>
      </c>
      <c r="V125">
        <v>0</v>
      </c>
      <c r="W125" t="s">
        <v>434</v>
      </c>
      <c r="X125">
        <v>4004</v>
      </c>
      <c r="Y125">
        <v>4118251594</v>
      </c>
    </row>
    <row r="126" spans="1:25" x14ac:dyDescent="0.25">
      <c r="A126">
        <v>2114</v>
      </c>
      <c r="B126" t="s">
        <v>131</v>
      </c>
      <c r="C126">
        <v>7769601</v>
      </c>
      <c r="D126">
        <v>1930000</v>
      </c>
      <c r="E126">
        <v>516000</v>
      </c>
      <c r="F126">
        <v>-3.0257000000000001</v>
      </c>
      <c r="G126">
        <v>4.0256999999999996</v>
      </c>
      <c r="H126">
        <v>1000</v>
      </c>
      <c r="I126">
        <v>1722650</v>
      </c>
      <c r="J126">
        <v>5073312</v>
      </c>
      <c r="K126">
        <v>-3.5103</v>
      </c>
      <c r="L126">
        <v>4.5103</v>
      </c>
      <c r="M126">
        <v>9832</v>
      </c>
      <c r="N126">
        <v>754823</v>
      </c>
      <c r="O126">
        <v>5804351.25</v>
      </c>
      <c r="P126">
        <v>-9.2933000000000003</v>
      </c>
      <c r="Q126">
        <v>10.2933</v>
      </c>
      <c r="R126">
        <v>11248.74</v>
      </c>
      <c r="S126">
        <v>0</v>
      </c>
      <c r="T126">
        <v>22080.74</v>
      </c>
      <c r="U126">
        <v>22080.74</v>
      </c>
      <c r="V126" s="52">
        <v>3.6379789999999996E-12</v>
      </c>
      <c r="W126" t="s">
        <v>434</v>
      </c>
      <c r="X126">
        <v>516</v>
      </c>
      <c r="Y126">
        <v>4009114086</v>
      </c>
    </row>
    <row r="127" spans="1:25" x14ac:dyDescent="0.25">
      <c r="A127">
        <v>2128</v>
      </c>
      <c r="B127" t="s">
        <v>132</v>
      </c>
      <c r="C127">
        <v>591896</v>
      </c>
      <c r="D127">
        <v>1930000</v>
      </c>
      <c r="E127">
        <v>570000</v>
      </c>
      <c r="F127">
        <v>0.69330000000000003</v>
      </c>
      <c r="G127">
        <v>0.30669999999999997</v>
      </c>
      <c r="H127">
        <v>1000</v>
      </c>
      <c r="I127">
        <v>1722650</v>
      </c>
      <c r="J127">
        <v>5604240</v>
      </c>
      <c r="K127">
        <v>0.65639999999999998</v>
      </c>
      <c r="L127">
        <v>0.34360000000000002</v>
      </c>
      <c r="M127">
        <v>9832</v>
      </c>
      <c r="N127">
        <v>754823</v>
      </c>
      <c r="O127">
        <v>634222.81999999995</v>
      </c>
      <c r="P127">
        <v>0.21579999999999999</v>
      </c>
      <c r="Q127">
        <v>0.78420000000000001</v>
      </c>
      <c r="R127">
        <v>1112.67</v>
      </c>
      <c r="S127">
        <v>0.61850000000000005</v>
      </c>
      <c r="T127">
        <v>11944.67</v>
      </c>
      <c r="U127">
        <v>11944.67</v>
      </c>
      <c r="V127">
        <v>0</v>
      </c>
      <c r="W127" t="s">
        <v>434</v>
      </c>
      <c r="X127">
        <v>570</v>
      </c>
      <c r="Y127">
        <v>337380520</v>
      </c>
    </row>
    <row r="128" spans="1:25" x14ac:dyDescent="0.25">
      <c r="A128">
        <v>2135</v>
      </c>
      <c r="B128" t="s">
        <v>133</v>
      </c>
      <c r="C128">
        <v>769476</v>
      </c>
      <c r="D128">
        <v>1930000</v>
      </c>
      <c r="E128">
        <v>340000</v>
      </c>
      <c r="F128">
        <v>0.60129999999999995</v>
      </c>
      <c r="G128">
        <v>0.3987</v>
      </c>
      <c r="H128">
        <v>1000</v>
      </c>
      <c r="I128">
        <v>1722650</v>
      </c>
      <c r="J128">
        <v>3342880</v>
      </c>
      <c r="K128">
        <v>0.55330000000000001</v>
      </c>
      <c r="L128">
        <v>0.44669999999999999</v>
      </c>
      <c r="M128">
        <v>9832</v>
      </c>
      <c r="N128">
        <v>754823</v>
      </c>
      <c r="O128">
        <v>807331.7</v>
      </c>
      <c r="P128">
        <v>-1.9400000000000001E-2</v>
      </c>
      <c r="Q128">
        <v>1.0194000000000001</v>
      </c>
      <c r="R128">
        <v>2374.5100000000002</v>
      </c>
      <c r="S128">
        <v>0.45400000000000001</v>
      </c>
      <c r="T128">
        <v>13206.51</v>
      </c>
      <c r="U128">
        <v>13206.51</v>
      </c>
      <c r="V128">
        <v>0</v>
      </c>
      <c r="W128" t="s">
        <v>434</v>
      </c>
      <c r="X128">
        <v>340</v>
      </c>
      <c r="Y128">
        <v>261621778</v>
      </c>
    </row>
    <row r="129" spans="1:25" x14ac:dyDescent="0.25">
      <c r="A129">
        <v>2142</v>
      </c>
      <c r="B129" t="s">
        <v>134</v>
      </c>
      <c r="C129">
        <v>670604</v>
      </c>
      <c r="D129">
        <v>1930000</v>
      </c>
      <c r="E129">
        <v>160000</v>
      </c>
      <c r="F129">
        <v>0.65249999999999997</v>
      </c>
      <c r="G129">
        <v>0.34749999999999998</v>
      </c>
      <c r="H129">
        <v>1000</v>
      </c>
      <c r="I129">
        <v>1722650</v>
      </c>
      <c r="J129">
        <v>1573120</v>
      </c>
      <c r="K129">
        <v>0.61070000000000002</v>
      </c>
      <c r="L129">
        <v>0.38929999999999998</v>
      </c>
      <c r="M129">
        <v>9832</v>
      </c>
      <c r="N129">
        <v>754823</v>
      </c>
      <c r="O129">
        <v>644519.99</v>
      </c>
      <c r="P129">
        <v>0.1116</v>
      </c>
      <c r="Q129">
        <v>0.88839999999999997</v>
      </c>
      <c r="R129">
        <v>4028.25</v>
      </c>
      <c r="S129">
        <v>0.47820000000000001</v>
      </c>
      <c r="T129">
        <v>14860.25</v>
      </c>
      <c r="U129">
        <v>14860.25</v>
      </c>
      <c r="V129">
        <v>0</v>
      </c>
      <c r="W129" t="s">
        <v>434</v>
      </c>
      <c r="X129">
        <v>160</v>
      </c>
      <c r="Y129">
        <v>107296590</v>
      </c>
    </row>
    <row r="130" spans="1:25" x14ac:dyDescent="0.25">
      <c r="A130">
        <v>2184</v>
      </c>
      <c r="B130" t="s">
        <v>136</v>
      </c>
      <c r="C130">
        <v>2176855</v>
      </c>
      <c r="D130">
        <v>2895000</v>
      </c>
      <c r="E130">
        <v>950000</v>
      </c>
      <c r="F130">
        <v>0.24809999999999999</v>
      </c>
      <c r="G130">
        <v>0.75190000000000001</v>
      </c>
      <c r="H130">
        <v>1000</v>
      </c>
      <c r="I130">
        <v>2583975</v>
      </c>
      <c r="J130">
        <v>9340400</v>
      </c>
      <c r="K130">
        <v>0.15759999999999999</v>
      </c>
      <c r="L130">
        <v>0.84240000000000004</v>
      </c>
      <c r="M130">
        <v>9832</v>
      </c>
      <c r="N130">
        <v>1132234</v>
      </c>
      <c r="O130">
        <v>3122289.98</v>
      </c>
      <c r="P130">
        <v>-0.92259999999999998</v>
      </c>
      <c r="Q130">
        <v>1.9226000000000001</v>
      </c>
      <c r="R130">
        <v>3286.62</v>
      </c>
      <c r="S130">
        <v>1.7600000000000001E-2</v>
      </c>
      <c r="T130">
        <v>14118.62</v>
      </c>
      <c r="U130">
        <v>14118.62</v>
      </c>
      <c r="V130" s="52">
        <v>1.8189889999999999E-12</v>
      </c>
      <c r="W130" t="s">
        <v>435</v>
      </c>
      <c r="X130">
        <v>950</v>
      </c>
      <c r="Y130">
        <v>2068012528</v>
      </c>
    </row>
    <row r="131" spans="1:25" x14ac:dyDescent="0.25">
      <c r="A131">
        <v>2198</v>
      </c>
      <c r="B131" t="s">
        <v>137</v>
      </c>
      <c r="C131">
        <v>457501</v>
      </c>
      <c r="D131">
        <v>1930000</v>
      </c>
      <c r="E131">
        <v>712000</v>
      </c>
      <c r="F131">
        <v>0.76300000000000001</v>
      </c>
      <c r="G131">
        <v>0.23699999999999999</v>
      </c>
      <c r="H131">
        <v>1000</v>
      </c>
      <c r="I131">
        <v>1722650</v>
      </c>
      <c r="J131">
        <v>6957930.5499999998</v>
      </c>
      <c r="K131">
        <v>0.73440000000000005</v>
      </c>
      <c r="L131">
        <v>0.2656</v>
      </c>
      <c r="M131">
        <v>9772.3700000000008</v>
      </c>
      <c r="N131">
        <v>754823</v>
      </c>
      <c r="O131">
        <v>0</v>
      </c>
      <c r="P131">
        <v>0.39389999999999997</v>
      </c>
      <c r="Q131">
        <v>0.60609999999999997</v>
      </c>
      <c r="R131">
        <v>0</v>
      </c>
      <c r="S131">
        <v>0.73709999999999998</v>
      </c>
      <c r="T131">
        <v>10772.37</v>
      </c>
      <c r="U131">
        <v>10772.37</v>
      </c>
      <c r="V131">
        <v>0</v>
      </c>
      <c r="W131" t="s">
        <v>434</v>
      </c>
      <c r="X131">
        <v>712</v>
      </c>
      <c r="Y131">
        <v>325740668</v>
      </c>
    </row>
    <row r="132" spans="1:25" x14ac:dyDescent="0.25">
      <c r="A132">
        <v>2212</v>
      </c>
      <c r="B132" t="s">
        <v>138</v>
      </c>
      <c r="C132">
        <v>1253138</v>
      </c>
      <c r="D132">
        <v>1930000</v>
      </c>
      <c r="E132">
        <v>99000</v>
      </c>
      <c r="F132">
        <v>0.35070000000000001</v>
      </c>
      <c r="G132">
        <v>0.64929999999999999</v>
      </c>
      <c r="H132">
        <v>1000</v>
      </c>
      <c r="I132">
        <v>1722650</v>
      </c>
      <c r="J132">
        <v>973368</v>
      </c>
      <c r="K132">
        <v>0.27260000000000001</v>
      </c>
      <c r="L132">
        <v>0.72740000000000005</v>
      </c>
      <c r="M132">
        <v>9832</v>
      </c>
      <c r="N132">
        <v>754823</v>
      </c>
      <c r="O132">
        <v>721707.25</v>
      </c>
      <c r="P132">
        <v>-0.66020000000000001</v>
      </c>
      <c r="Q132">
        <v>1.6601999999999999</v>
      </c>
      <c r="R132">
        <v>7289.97</v>
      </c>
      <c r="S132">
        <v>1.9400000000000001E-2</v>
      </c>
      <c r="T132">
        <v>18121.97</v>
      </c>
      <c r="U132">
        <v>18121.97</v>
      </c>
      <c r="V132">
        <v>0</v>
      </c>
      <c r="W132" t="s">
        <v>434</v>
      </c>
      <c r="X132">
        <v>99</v>
      </c>
      <c r="Y132">
        <v>124060700</v>
      </c>
    </row>
    <row r="133" spans="1:25" x14ac:dyDescent="0.25">
      <c r="A133">
        <v>2217</v>
      </c>
      <c r="B133" t="s">
        <v>139</v>
      </c>
      <c r="C133">
        <v>991526</v>
      </c>
      <c r="D133">
        <v>1930000</v>
      </c>
      <c r="E133">
        <v>2047000</v>
      </c>
      <c r="F133">
        <v>0.48630000000000001</v>
      </c>
      <c r="G133">
        <v>0.51370000000000005</v>
      </c>
      <c r="H133">
        <v>1000</v>
      </c>
      <c r="I133">
        <v>1722650</v>
      </c>
      <c r="J133">
        <v>20126104</v>
      </c>
      <c r="K133">
        <v>0.4244</v>
      </c>
      <c r="L133">
        <v>0.5756</v>
      </c>
      <c r="M133">
        <v>9832</v>
      </c>
      <c r="N133">
        <v>754823</v>
      </c>
      <c r="O133">
        <v>1310960.49</v>
      </c>
      <c r="P133">
        <v>-0.31359999999999999</v>
      </c>
      <c r="Q133">
        <v>1.3136000000000001</v>
      </c>
      <c r="R133">
        <v>640.42999999999995</v>
      </c>
      <c r="S133">
        <v>0.3886</v>
      </c>
      <c r="T133">
        <v>11472.43</v>
      </c>
      <c r="U133">
        <v>11472.43</v>
      </c>
      <c r="V133">
        <v>0</v>
      </c>
      <c r="W133" t="s">
        <v>434</v>
      </c>
      <c r="X133">
        <v>2047</v>
      </c>
      <c r="Y133">
        <v>2029653579</v>
      </c>
    </row>
    <row r="134" spans="1:25" x14ac:dyDescent="0.25">
      <c r="A134">
        <v>2226</v>
      </c>
      <c r="B134" t="s">
        <v>140</v>
      </c>
      <c r="C134">
        <v>473414</v>
      </c>
      <c r="D134">
        <v>1930000</v>
      </c>
      <c r="E134">
        <v>261000</v>
      </c>
      <c r="F134">
        <v>0.75470000000000004</v>
      </c>
      <c r="G134">
        <v>0.24529999999999999</v>
      </c>
      <c r="H134">
        <v>1000</v>
      </c>
      <c r="I134">
        <v>1722650</v>
      </c>
      <c r="J134">
        <v>2566152</v>
      </c>
      <c r="K134">
        <v>0.72519999999999996</v>
      </c>
      <c r="L134">
        <v>0.27479999999999999</v>
      </c>
      <c r="M134">
        <v>9832</v>
      </c>
      <c r="N134">
        <v>754823</v>
      </c>
      <c r="O134">
        <v>38227.29</v>
      </c>
      <c r="P134">
        <v>0.37280000000000002</v>
      </c>
      <c r="Q134">
        <v>0.62719999999999998</v>
      </c>
      <c r="R134">
        <v>146.46</v>
      </c>
      <c r="S134">
        <v>0.72319999999999995</v>
      </c>
      <c r="T134">
        <v>10978.46</v>
      </c>
      <c r="U134">
        <v>10978.46</v>
      </c>
      <c r="V134">
        <v>0</v>
      </c>
      <c r="W134" t="s">
        <v>434</v>
      </c>
      <c r="X134">
        <v>261</v>
      </c>
      <c r="Y134">
        <v>123560952</v>
      </c>
    </row>
    <row r="135" spans="1:25" x14ac:dyDescent="0.25">
      <c r="A135">
        <v>2233</v>
      </c>
      <c r="B135" t="s">
        <v>141</v>
      </c>
      <c r="C135">
        <v>584739</v>
      </c>
      <c r="D135">
        <v>1930000</v>
      </c>
      <c r="E135">
        <v>853000</v>
      </c>
      <c r="F135">
        <v>0.69699999999999995</v>
      </c>
      <c r="G135">
        <v>0.30299999999999999</v>
      </c>
      <c r="H135">
        <v>1000</v>
      </c>
      <c r="I135">
        <v>1722650</v>
      </c>
      <c r="J135">
        <v>7471804.4000000004</v>
      </c>
      <c r="K135">
        <v>0.66059999999999997</v>
      </c>
      <c r="L135">
        <v>0.33939999999999998</v>
      </c>
      <c r="M135">
        <v>8759.44</v>
      </c>
      <c r="N135">
        <v>754823</v>
      </c>
      <c r="O135">
        <v>0</v>
      </c>
      <c r="P135">
        <v>0.2253</v>
      </c>
      <c r="Q135">
        <v>0.77470000000000006</v>
      </c>
      <c r="R135">
        <v>0</v>
      </c>
      <c r="S135">
        <v>0.6643</v>
      </c>
      <c r="T135">
        <v>9759.44</v>
      </c>
      <c r="U135">
        <v>9759.44</v>
      </c>
      <c r="V135">
        <v>0</v>
      </c>
      <c r="W135" t="s">
        <v>434</v>
      </c>
      <c r="X135">
        <v>853</v>
      </c>
      <c r="Y135">
        <v>498782345</v>
      </c>
    </row>
    <row r="136" spans="1:25" x14ac:dyDescent="0.25">
      <c r="A136">
        <v>2289</v>
      </c>
      <c r="B136" t="s">
        <v>143</v>
      </c>
      <c r="C136">
        <v>488029</v>
      </c>
      <c r="D136">
        <v>1930000</v>
      </c>
      <c r="E136">
        <v>21938000</v>
      </c>
      <c r="F136">
        <v>0.74709999999999999</v>
      </c>
      <c r="G136">
        <v>0.25290000000000001</v>
      </c>
      <c r="H136">
        <v>1000</v>
      </c>
      <c r="I136">
        <v>1722650</v>
      </c>
      <c r="J136">
        <v>215694416</v>
      </c>
      <c r="K136">
        <v>0.7167</v>
      </c>
      <c r="L136">
        <v>0.2833</v>
      </c>
      <c r="M136">
        <v>9832</v>
      </c>
      <c r="N136">
        <v>754823</v>
      </c>
      <c r="O136">
        <v>32117694.539999999</v>
      </c>
      <c r="P136">
        <v>0.35349999999999998</v>
      </c>
      <c r="Q136">
        <v>0.64649999999999996</v>
      </c>
      <c r="R136">
        <v>1464.02</v>
      </c>
      <c r="S136">
        <v>0.67589999999999995</v>
      </c>
      <c r="T136">
        <v>12296.02</v>
      </c>
      <c r="U136">
        <v>12296.02</v>
      </c>
      <c r="V136">
        <v>0</v>
      </c>
      <c r="W136" t="s">
        <v>434</v>
      </c>
      <c r="X136">
        <v>21938</v>
      </c>
      <c r="Y136">
        <v>10706370131</v>
      </c>
    </row>
    <row r="137" spans="1:25" x14ac:dyDescent="0.25">
      <c r="A137">
        <v>2310</v>
      </c>
      <c r="B137" t="s">
        <v>146</v>
      </c>
      <c r="C137">
        <v>3501703</v>
      </c>
      <c r="D137">
        <v>1930000</v>
      </c>
      <c r="E137">
        <v>271000</v>
      </c>
      <c r="F137">
        <v>-0.81440000000000001</v>
      </c>
      <c r="G137">
        <v>1.8144</v>
      </c>
      <c r="H137">
        <v>1000</v>
      </c>
      <c r="I137">
        <v>1722650</v>
      </c>
      <c r="J137">
        <v>2664472</v>
      </c>
      <c r="K137">
        <v>-1.0327</v>
      </c>
      <c r="L137">
        <v>2.0327000000000002</v>
      </c>
      <c r="M137">
        <v>9832</v>
      </c>
      <c r="N137">
        <v>754823</v>
      </c>
      <c r="O137">
        <v>1270923.99</v>
      </c>
      <c r="P137">
        <v>-3.6391</v>
      </c>
      <c r="Q137">
        <v>4.6391</v>
      </c>
      <c r="R137">
        <v>4689.76</v>
      </c>
      <c r="S137">
        <v>0</v>
      </c>
      <c r="T137">
        <v>15521.76</v>
      </c>
      <c r="U137">
        <v>15521.76</v>
      </c>
      <c r="V137">
        <v>0</v>
      </c>
      <c r="W137" t="s">
        <v>434</v>
      </c>
      <c r="X137">
        <v>271</v>
      </c>
      <c r="Y137">
        <v>948961412</v>
      </c>
    </row>
    <row r="138" spans="1:25" x14ac:dyDescent="0.25">
      <c r="A138">
        <v>2296</v>
      </c>
      <c r="B138" t="s">
        <v>144</v>
      </c>
      <c r="C138">
        <v>594070</v>
      </c>
      <c r="D138">
        <v>1930000</v>
      </c>
      <c r="E138">
        <v>2566000</v>
      </c>
      <c r="F138">
        <v>0.69220000000000004</v>
      </c>
      <c r="G138">
        <v>0.30780000000000002</v>
      </c>
      <c r="H138">
        <v>1000</v>
      </c>
      <c r="I138">
        <v>1722650</v>
      </c>
      <c r="J138">
        <v>25228912</v>
      </c>
      <c r="K138">
        <v>0.65510000000000002</v>
      </c>
      <c r="L138">
        <v>0.34489999999999998</v>
      </c>
      <c r="M138">
        <v>9832</v>
      </c>
      <c r="N138">
        <v>754823</v>
      </c>
      <c r="O138">
        <v>6038666.7599999998</v>
      </c>
      <c r="P138">
        <v>0.21299999999999999</v>
      </c>
      <c r="Q138">
        <v>0.78700000000000003</v>
      </c>
      <c r="R138">
        <v>2353.34</v>
      </c>
      <c r="S138">
        <v>0.57899999999999996</v>
      </c>
      <c r="T138">
        <v>13185.34</v>
      </c>
      <c r="U138">
        <v>13185.34</v>
      </c>
      <c r="V138">
        <v>0</v>
      </c>
      <c r="W138" t="s">
        <v>434</v>
      </c>
      <c r="X138">
        <v>2566</v>
      </c>
      <c r="Y138">
        <v>1524382600</v>
      </c>
    </row>
    <row r="139" spans="1:25" x14ac:dyDescent="0.25">
      <c r="A139">
        <v>2303</v>
      </c>
      <c r="B139" t="s">
        <v>145</v>
      </c>
      <c r="C139">
        <v>685572</v>
      </c>
      <c r="D139">
        <v>1930000</v>
      </c>
      <c r="E139">
        <v>3498000</v>
      </c>
      <c r="F139">
        <v>0.64480000000000004</v>
      </c>
      <c r="G139">
        <v>0.35520000000000002</v>
      </c>
      <c r="H139">
        <v>1000</v>
      </c>
      <c r="I139">
        <v>1722650</v>
      </c>
      <c r="J139">
        <v>34392336</v>
      </c>
      <c r="K139">
        <v>0.60199999999999998</v>
      </c>
      <c r="L139">
        <v>0.39800000000000002</v>
      </c>
      <c r="M139">
        <v>9832</v>
      </c>
      <c r="N139">
        <v>754823</v>
      </c>
      <c r="O139">
        <v>6706185.7000000002</v>
      </c>
      <c r="P139">
        <v>9.1700000000000004E-2</v>
      </c>
      <c r="Q139">
        <v>0.9083</v>
      </c>
      <c r="R139">
        <v>1917.15</v>
      </c>
      <c r="S139">
        <v>0.52859999999999996</v>
      </c>
      <c r="T139">
        <v>12749.15</v>
      </c>
      <c r="U139">
        <v>12749.15</v>
      </c>
      <c r="V139">
        <v>0</v>
      </c>
      <c r="W139" t="s">
        <v>434</v>
      </c>
      <c r="X139">
        <v>3498</v>
      </c>
      <c r="Y139">
        <v>2398130155</v>
      </c>
    </row>
    <row r="140" spans="1:25" x14ac:dyDescent="0.25">
      <c r="A140">
        <v>2394</v>
      </c>
      <c r="B140" t="s">
        <v>147</v>
      </c>
      <c r="C140">
        <v>628480</v>
      </c>
      <c r="D140">
        <v>1930000</v>
      </c>
      <c r="E140">
        <v>408000</v>
      </c>
      <c r="F140">
        <v>0.6744</v>
      </c>
      <c r="G140">
        <v>0.3256</v>
      </c>
      <c r="H140">
        <v>1000</v>
      </c>
      <c r="I140">
        <v>1722650</v>
      </c>
      <c r="J140">
        <v>4011456</v>
      </c>
      <c r="K140">
        <v>0.63519999999999999</v>
      </c>
      <c r="L140">
        <v>0.36480000000000001</v>
      </c>
      <c r="M140">
        <v>9832</v>
      </c>
      <c r="N140">
        <v>754823</v>
      </c>
      <c r="O140">
        <v>528037.38</v>
      </c>
      <c r="P140">
        <v>0.16739999999999999</v>
      </c>
      <c r="Q140">
        <v>0.83260000000000001</v>
      </c>
      <c r="R140">
        <v>1294.21</v>
      </c>
      <c r="S140">
        <v>0.58850000000000002</v>
      </c>
      <c r="T140">
        <v>12126.21</v>
      </c>
      <c r="U140">
        <v>12126.21</v>
      </c>
      <c r="V140">
        <v>0</v>
      </c>
      <c r="W140" t="s">
        <v>434</v>
      </c>
      <c r="X140">
        <v>408</v>
      </c>
      <c r="Y140">
        <v>256419637</v>
      </c>
    </row>
    <row r="141" spans="1:25" x14ac:dyDescent="0.25">
      <c r="A141">
        <v>2415</v>
      </c>
      <c r="B141" t="s">
        <v>465</v>
      </c>
      <c r="C141">
        <v>563683</v>
      </c>
      <c r="D141">
        <v>1930000</v>
      </c>
      <c r="E141">
        <v>262000</v>
      </c>
      <c r="F141">
        <v>0.70789999999999997</v>
      </c>
      <c r="G141">
        <v>0.29210000000000003</v>
      </c>
      <c r="H141">
        <v>1000</v>
      </c>
      <c r="I141">
        <v>1722650</v>
      </c>
      <c r="J141">
        <v>2575984</v>
      </c>
      <c r="K141">
        <v>0.67279999999999995</v>
      </c>
      <c r="L141">
        <v>0.32719999999999999</v>
      </c>
      <c r="M141">
        <v>9832</v>
      </c>
      <c r="N141">
        <v>754823</v>
      </c>
      <c r="O141">
        <v>767971.91</v>
      </c>
      <c r="P141">
        <v>0.25319999999999998</v>
      </c>
      <c r="Q141">
        <v>0.74680000000000002</v>
      </c>
      <c r="R141">
        <v>2931.19</v>
      </c>
      <c r="S141">
        <v>0.58599999999999997</v>
      </c>
      <c r="T141">
        <v>13763.19</v>
      </c>
      <c r="U141">
        <v>13763.19</v>
      </c>
      <c r="V141">
        <v>0</v>
      </c>
      <c r="W141" t="s">
        <v>434</v>
      </c>
      <c r="X141">
        <v>262</v>
      </c>
      <c r="Y141">
        <v>147685058</v>
      </c>
    </row>
    <row r="142" spans="1:25" x14ac:dyDescent="0.25">
      <c r="A142">
        <v>2420</v>
      </c>
      <c r="B142" t="s">
        <v>148</v>
      </c>
      <c r="C142">
        <v>856114</v>
      </c>
      <c r="D142">
        <v>1930000</v>
      </c>
      <c r="E142">
        <v>5029000</v>
      </c>
      <c r="F142">
        <v>0.55640000000000001</v>
      </c>
      <c r="G142">
        <v>0.44359999999999999</v>
      </c>
      <c r="H142">
        <v>1000</v>
      </c>
      <c r="I142">
        <v>1722650</v>
      </c>
      <c r="J142">
        <v>49445128</v>
      </c>
      <c r="K142">
        <v>0.503</v>
      </c>
      <c r="L142">
        <v>0.497</v>
      </c>
      <c r="M142">
        <v>9832</v>
      </c>
      <c r="N142">
        <v>754823</v>
      </c>
      <c r="O142">
        <v>5053705.63</v>
      </c>
      <c r="P142">
        <v>-0.13420000000000001</v>
      </c>
      <c r="Q142">
        <v>1.1342000000000001</v>
      </c>
      <c r="R142">
        <v>1004.91</v>
      </c>
      <c r="S142">
        <v>0.45340000000000003</v>
      </c>
      <c r="T142">
        <v>11836.91</v>
      </c>
      <c r="U142">
        <v>11836.91</v>
      </c>
      <c r="V142">
        <v>0</v>
      </c>
      <c r="W142" t="s">
        <v>434</v>
      </c>
      <c r="X142">
        <v>5029</v>
      </c>
      <c r="Y142">
        <v>4305396540</v>
      </c>
    </row>
    <row r="143" spans="1:25" x14ac:dyDescent="0.25">
      <c r="A143">
        <v>2443</v>
      </c>
      <c r="B143" t="s">
        <v>151</v>
      </c>
      <c r="C143">
        <v>1099903</v>
      </c>
      <c r="D143">
        <v>2895000</v>
      </c>
      <c r="E143">
        <v>1874000</v>
      </c>
      <c r="F143">
        <v>0.62009999999999998</v>
      </c>
      <c r="G143">
        <v>0.37990000000000002</v>
      </c>
      <c r="H143">
        <v>1000</v>
      </c>
      <c r="I143">
        <v>2583975</v>
      </c>
      <c r="J143">
        <v>18425168</v>
      </c>
      <c r="K143">
        <v>0.57430000000000003</v>
      </c>
      <c r="L143">
        <v>0.42570000000000002</v>
      </c>
      <c r="M143">
        <v>9832</v>
      </c>
      <c r="N143">
        <v>1132234</v>
      </c>
      <c r="O143">
        <v>553449.43000000005</v>
      </c>
      <c r="P143">
        <v>2.86E-2</v>
      </c>
      <c r="Q143">
        <v>0.97140000000000004</v>
      </c>
      <c r="R143">
        <v>295.33</v>
      </c>
      <c r="S143">
        <v>0.56399999999999995</v>
      </c>
      <c r="T143">
        <v>11127.33</v>
      </c>
      <c r="U143">
        <v>11127.33</v>
      </c>
      <c r="V143">
        <v>0</v>
      </c>
      <c r="W143" t="s">
        <v>435</v>
      </c>
      <c r="X143">
        <v>1874</v>
      </c>
      <c r="Y143">
        <v>2061219096</v>
      </c>
    </row>
    <row r="144" spans="1:25" x14ac:dyDescent="0.25">
      <c r="A144">
        <v>2436</v>
      </c>
      <c r="B144" t="s">
        <v>150</v>
      </c>
      <c r="C144">
        <v>2846965</v>
      </c>
      <c r="D144">
        <v>5790000</v>
      </c>
      <c r="E144">
        <v>1497000</v>
      </c>
      <c r="F144">
        <v>0.50829999999999997</v>
      </c>
      <c r="G144">
        <v>0.49170000000000003</v>
      </c>
      <c r="H144">
        <v>1000</v>
      </c>
      <c r="I144">
        <v>5167950</v>
      </c>
      <c r="J144">
        <v>14718504</v>
      </c>
      <c r="K144">
        <v>0.4491</v>
      </c>
      <c r="L144">
        <v>0.55089999999999995</v>
      </c>
      <c r="M144">
        <v>9832</v>
      </c>
      <c r="N144">
        <v>2264469</v>
      </c>
      <c r="O144">
        <v>2509116.7599999998</v>
      </c>
      <c r="P144">
        <v>-0.25719999999999998</v>
      </c>
      <c r="Q144">
        <v>1.2572000000000001</v>
      </c>
      <c r="R144">
        <v>1676.1</v>
      </c>
      <c r="S144">
        <v>0.35920000000000002</v>
      </c>
      <c r="T144">
        <v>12508.1</v>
      </c>
      <c r="U144">
        <v>12508.1</v>
      </c>
      <c r="V144">
        <v>0</v>
      </c>
      <c r="W144" t="s">
        <v>436</v>
      </c>
      <c r="X144">
        <v>1497</v>
      </c>
      <c r="Y144">
        <v>4261906087</v>
      </c>
    </row>
    <row r="145" spans="1:25" x14ac:dyDescent="0.25">
      <c r="A145">
        <v>2460</v>
      </c>
      <c r="B145" t="s">
        <v>153</v>
      </c>
      <c r="C145">
        <v>1529454</v>
      </c>
      <c r="D145">
        <v>2895000</v>
      </c>
      <c r="E145">
        <v>1238000</v>
      </c>
      <c r="F145">
        <v>0.47170000000000001</v>
      </c>
      <c r="G145">
        <v>0.52829999999999999</v>
      </c>
      <c r="H145">
        <v>1000</v>
      </c>
      <c r="I145">
        <v>2583975</v>
      </c>
      <c r="J145">
        <v>10564769.84</v>
      </c>
      <c r="K145">
        <v>0.40810000000000002</v>
      </c>
      <c r="L145">
        <v>0.59189999999999998</v>
      </c>
      <c r="M145">
        <v>8533.74</v>
      </c>
      <c r="N145">
        <v>1132234</v>
      </c>
      <c r="O145">
        <v>0</v>
      </c>
      <c r="P145">
        <v>-0.3508</v>
      </c>
      <c r="Q145">
        <v>1.3508</v>
      </c>
      <c r="R145">
        <v>0</v>
      </c>
      <c r="S145">
        <v>0.4148</v>
      </c>
      <c r="T145">
        <v>9533.74</v>
      </c>
      <c r="U145">
        <v>9533.74</v>
      </c>
      <c r="V145">
        <v>0</v>
      </c>
      <c r="W145" t="s">
        <v>435</v>
      </c>
      <c r="X145">
        <v>1238</v>
      </c>
      <c r="Y145">
        <v>1893464327</v>
      </c>
    </row>
    <row r="146" spans="1:25" x14ac:dyDescent="0.25">
      <c r="A146">
        <v>2478</v>
      </c>
      <c r="B146" t="s">
        <v>154</v>
      </c>
      <c r="C146">
        <v>1933635</v>
      </c>
      <c r="D146">
        <v>1930000</v>
      </c>
      <c r="E146">
        <v>1698000</v>
      </c>
      <c r="F146">
        <v>-1.9E-3</v>
      </c>
      <c r="G146">
        <v>1.0019</v>
      </c>
      <c r="H146">
        <v>1000</v>
      </c>
      <c r="I146">
        <v>1722650</v>
      </c>
      <c r="J146">
        <v>16694736</v>
      </c>
      <c r="K146">
        <v>-0.1225</v>
      </c>
      <c r="L146">
        <v>1.1225000000000001</v>
      </c>
      <c r="M146">
        <v>9832</v>
      </c>
      <c r="N146">
        <v>754823</v>
      </c>
      <c r="O146">
        <v>3140971.66</v>
      </c>
      <c r="P146">
        <v>-1.5617000000000001</v>
      </c>
      <c r="Q146">
        <v>2.5617000000000001</v>
      </c>
      <c r="R146">
        <v>1849.81</v>
      </c>
      <c r="S146">
        <v>0</v>
      </c>
      <c r="T146">
        <v>12681.81</v>
      </c>
      <c r="U146">
        <v>12681.81</v>
      </c>
      <c r="V146">
        <v>0</v>
      </c>
      <c r="W146" t="s">
        <v>434</v>
      </c>
      <c r="X146">
        <v>1698</v>
      </c>
      <c r="Y146">
        <v>3283311559</v>
      </c>
    </row>
    <row r="147" spans="1:25" x14ac:dyDescent="0.25">
      <c r="A147">
        <v>2525</v>
      </c>
      <c r="B147" t="s">
        <v>478</v>
      </c>
      <c r="C147">
        <v>1504006</v>
      </c>
      <c r="D147">
        <v>2895000</v>
      </c>
      <c r="E147">
        <v>338000</v>
      </c>
      <c r="F147">
        <v>0.48049999999999998</v>
      </c>
      <c r="G147">
        <v>0.51949999999999996</v>
      </c>
      <c r="H147">
        <v>1000</v>
      </c>
      <c r="I147">
        <v>2583975</v>
      </c>
      <c r="J147">
        <v>3323216</v>
      </c>
      <c r="K147">
        <v>0.41789999999999999</v>
      </c>
      <c r="L147">
        <v>0.58209999999999995</v>
      </c>
      <c r="M147">
        <v>9832</v>
      </c>
      <c r="N147">
        <v>1132234</v>
      </c>
      <c r="O147">
        <v>445064.04</v>
      </c>
      <c r="P147">
        <v>-0.32840000000000003</v>
      </c>
      <c r="Q147">
        <v>1.3284</v>
      </c>
      <c r="R147">
        <v>1316.76</v>
      </c>
      <c r="S147">
        <v>0.3422</v>
      </c>
      <c r="T147">
        <v>12148.76</v>
      </c>
      <c r="U147">
        <v>12148.76</v>
      </c>
      <c r="V147">
        <v>0</v>
      </c>
      <c r="W147" t="s">
        <v>435</v>
      </c>
      <c r="X147">
        <v>338</v>
      </c>
      <c r="Y147">
        <v>508353869</v>
      </c>
    </row>
    <row r="148" spans="1:25" x14ac:dyDescent="0.25">
      <c r="A148">
        <v>2527</v>
      </c>
      <c r="B148" t="s">
        <v>156</v>
      </c>
      <c r="C148">
        <v>391753</v>
      </c>
      <c r="D148">
        <v>1930000</v>
      </c>
      <c r="E148">
        <v>318000</v>
      </c>
      <c r="F148">
        <v>0.79700000000000004</v>
      </c>
      <c r="G148">
        <v>0.20300000000000001</v>
      </c>
      <c r="H148">
        <v>1000</v>
      </c>
      <c r="I148">
        <v>1722650</v>
      </c>
      <c r="J148">
        <v>3126576</v>
      </c>
      <c r="K148">
        <v>0.77259999999999995</v>
      </c>
      <c r="L148">
        <v>0.22739999999999999</v>
      </c>
      <c r="M148">
        <v>9832</v>
      </c>
      <c r="N148">
        <v>754823</v>
      </c>
      <c r="O148">
        <v>643096.43999999994</v>
      </c>
      <c r="P148">
        <v>0.48099999999999998</v>
      </c>
      <c r="Q148">
        <v>0.51900000000000002</v>
      </c>
      <c r="R148">
        <v>2022.32</v>
      </c>
      <c r="S148">
        <v>0.72860000000000003</v>
      </c>
      <c r="T148">
        <v>12854.32</v>
      </c>
      <c r="U148">
        <v>12854.32</v>
      </c>
      <c r="V148">
        <v>0</v>
      </c>
      <c r="W148" t="s">
        <v>434</v>
      </c>
      <c r="X148">
        <v>318</v>
      </c>
      <c r="Y148">
        <v>124577448</v>
      </c>
    </row>
    <row r="149" spans="1:25" x14ac:dyDescent="0.25">
      <c r="A149">
        <v>2534</v>
      </c>
      <c r="B149" t="s">
        <v>157</v>
      </c>
      <c r="C149">
        <v>591079</v>
      </c>
      <c r="D149">
        <v>1930000</v>
      </c>
      <c r="E149">
        <v>474000</v>
      </c>
      <c r="F149">
        <v>0.69369999999999998</v>
      </c>
      <c r="G149">
        <v>0.30630000000000002</v>
      </c>
      <c r="H149">
        <v>1000</v>
      </c>
      <c r="I149">
        <v>1722650</v>
      </c>
      <c r="J149">
        <v>4660368</v>
      </c>
      <c r="K149">
        <v>0.65690000000000004</v>
      </c>
      <c r="L149">
        <v>0.34310000000000002</v>
      </c>
      <c r="M149">
        <v>9832</v>
      </c>
      <c r="N149">
        <v>754823</v>
      </c>
      <c r="O149">
        <v>698428.18</v>
      </c>
      <c r="P149">
        <v>0.21690000000000001</v>
      </c>
      <c r="Q149">
        <v>0.78310000000000002</v>
      </c>
      <c r="R149">
        <v>1473.48</v>
      </c>
      <c r="S149">
        <v>0.60719999999999996</v>
      </c>
      <c r="T149">
        <v>12305.48</v>
      </c>
      <c r="U149">
        <v>12305.48</v>
      </c>
      <c r="V149">
        <v>0</v>
      </c>
      <c r="W149" t="s">
        <v>434</v>
      </c>
      <c r="X149">
        <v>474</v>
      </c>
      <c r="Y149">
        <v>280171252</v>
      </c>
    </row>
    <row r="150" spans="1:25" x14ac:dyDescent="0.25">
      <c r="A150">
        <v>2541</v>
      </c>
      <c r="B150" t="s">
        <v>158</v>
      </c>
      <c r="C150">
        <v>519188</v>
      </c>
      <c r="D150">
        <v>1930000</v>
      </c>
      <c r="E150">
        <v>489000</v>
      </c>
      <c r="F150">
        <v>0.73099999999999998</v>
      </c>
      <c r="G150">
        <v>0.26900000000000002</v>
      </c>
      <c r="H150">
        <v>1000</v>
      </c>
      <c r="I150">
        <v>1722650</v>
      </c>
      <c r="J150">
        <v>4807848</v>
      </c>
      <c r="K150">
        <v>0.6986</v>
      </c>
      <c r="L150">
        <v>0.3014</v>
      </c>
      <c r="M150">
        <v>9832</v>
      </c>
      <c r="N150">
        <v>754823</v>
      </c>
      <c r="O150">
        <v>1057575.46</v>
      </c>
      <c r="P150">
        <v>0.31219999999999998</v>
      </c>
      <c r="Q150">
        <v>0.68779999999999997</v>
      </c>
      <c r="R150">
        <v>2162.73</v>
      </c>
      <c r="S150">
        <v>0.63680000000000003</v>
      </c>
      <c r="T150">
        <v>12994.73</v>
      </c>
      <c r="U150">
        <v>12994.73</v>
      </c>
      <c r="V150">
        <v>0</v>
      </c>
      <c r="W150" t="s">
        <v>434</v>
      </c>
      <c r="X150">
        <v>489</v>
      </c>
      <c r="Y150">
        <v>253882724</v>
      </c>
    </row>
    <row r="151" spans="1:25" x14ac:dyDescent="0.25">
      <c r="A151">
        <v>2562</v>
      </c>
      <c r="B151" t="s">
        <v>159</v>
      </c>
      <c r="C151">
        <v>523796</v>
      </c>
      <c r="D151">
        <v>1930000</v>
      </c>
      <c r="E151">
        <v>4259000</v>
      </c>
      <c r="F151">
        <v>0.72860000000000003</v>
      </c>
      <c r="G151">
        <v>0.27139999999999997</v>
      </c>
      <c r="H151">
        <v>1000</v>
      </c>
      <c r="I151">
        <v>1722650</v>
      </c>
      <c r="J151">
        <v>41874488</v>
      </c>
      <c r="K151">
        <v>0.69589999999999996</v>
      </c>
      <c r="L151">
        <v>0.30409999999999998</v>
      </c>
      <c r="M151">
        <v>9832</v>
      </c>
      <c r="N151">
        <v>754823</v>
      </c>
      <c r="O151">
        <v>3543058.84</v>
      </c>
      <c r="P151">
        <v>0.30609999999999998</v>
      </c>
      <c r="Q151">
        <v>0.69389999999999996</v>
      </c>
      <c r="R151">
        <v>831.9</v>
      </c>
      <c r="S151">
        <v>0.67090000000000005</v>
      </c>
      <c r="T151">
        <v>11663.9</v>
      </c>
      <c r="U151">
        <v>11663.9</v>
      </c>
      <c r="V151">
        <v>0</v>
      </c>
      <c r="W151" t="s">
        <v>434</v>
      </c>
      <c r="X151">
        <v>4259</v>
      </c>
      <c r="Y151">
        <v>2230847530</v>
      </c>
    </row>
    <row r="152" spans="1:25" x14ac:dyDescent="0.25">
      <c r="A152">
        <v>2570</v>
      </c>
      <c r="B152" t="s">
        <v>481</v>
      </c>
      <c r="C152">
        <v>2344975</v>
      </c>
      <c r="D152">
        <v>3329250</v>
      </c>
      <c r="E152">
        <v>589950</v>
      </c>
      <c r="F152">
        <v>0.29559999999999997</v>
      </c>
      <c r="G152">
        <v>0.70440000000000003</v>
      </c>
      <c r="H152">
        <v>1150</v>
      </c>
      <c r="I152">
        <v>2971570</v>
      </c>
      <c r="J152">
        <v>5732003.3600000003</v>
      </c>
      <c r="K152">
        <v>0.2109</v>
      </c>
      <c r="L152">
        <v>0.78910000000000002</v>
      </c>
      <c r="M152">
        <v>11173.5</v>
      </c>
      <c r="N152">
        <v>1302069</v>
      </c>
      <c r="O152">
        <v>0</v>
      </c>
      <c r="P152">
        <v>-0.80100000000000005</v>
      </c>
      <c r="Q152">
        <v>1.8009999999999999</v>
      </c>
      <c r="R152">
        <v>0</v>
      </c>
      <c r="S152">
        <v>0.21879999999999999</v>
      </c>
      <c r="T152">
        <v>12323.5</v>
      </c>
      <c r="U152">
        <v>12323.5</v>
      </c>
      <c r="V152">
        <v>0</v>
      </c>
      <c r="W152" t="s">
        <v>435</v>
      </c>
      <c r="X152">
        <v>513</v>
      </c>
      <c r="Y152">
        <v>1202971969</v>
      </c>
    </row>
    <row r="153" spans="1:25" x14ac:dyDescent="0.25">
      <c r="A153">
        <v>2576</v>
      </c>
      <c r="B153" t="s">
        <v>160</v>
      </c>
      <c r="C153">
        <v>571078</v>
      </c>
      <c r="D153">
        <v>1930000</v>
      </c>
      <c r="E153">
        <v>858000</v>
      </c>
      <c r="F153">
        <v>0.70409999999999995</v>
      </c>
      <c r="G153">
        <v>0.2959</v>
      </c>
      <c r="H153">
        <v>1000</v>
      </c>
      <c r="I153">
        <v>1722650</v>
      </c>
      <c r="J153">
        <v>8435856</v>
      </c>
      <c r="K153">
        <v>0.66849999999999998</v>
      </c>
      <c r="L153">
        <v>0.33150000000000002</v>
      </c>
      <c r="M153">
        <v>9832</v>
      </c>
      <c r="N153">
        <v>754823</v>
      </c>
      <c r="O153">
        <v>1170699.21</v>
      </c>
      <c r="P153">
        <v>0.24340000000000001</v>
      </c>
      <c r="Q153">
        <v>0.75660000000000005</v>
      </c>
      <c r="R153">
        <v>1364.45</v>
      </c>
      <c r="S153">
        <v>0.62390000000000001</v>
      </c>
      <c r="T153">
        <v>12196.45</v>
      </c>
      <c r="U153">
        <v>12196.45</v>
      </c>
      <c r="V153">
        <v>0</v>
      </c>
      <c r="W153" t="s">
        <v>434</v>
      </c>
      <c r="X153">
        <v>858</v>
      </c>
      <c r="Y153">
        <v>489985080</v>
      </c>
    </row>
    <row r="154" spans="1:25" x14ac:dyDescent="0.25">
      <c r="A154">
        <v>2583</v>
      </c>
      <c r="B154" t="s">
        <v>161</v>
      </c>
      <c r="C154">
        <v>636595</v>
      </c>
      <c r="D154">
        <v>1930000</v>
      </c>
      <c r="E154">
        <v>4250000</v>
      </c>
      <c r="F154">
        <v>0.67020000000000002</v>
      </c>
      <c r="G154">
        <v>0.32979999999999998</v>
      </c>
      <c r="H154">
        <v>1000</v>
      </c>
      <c r="I154">
        <v>1722650</v>
      </c>
      <c r="J154">
        <v>41786000</v>
      </c>
      <c r="K154">
        <v>0.63049999999999995</v>
      </c>
      <c r="L154">
        <v>0.3695</v>
      </c>
      <c r="M154">
        <v>9832</v>
      </c>
      <c r="N154">
        <v>754823</v>
      </c>
      <c r="O154">
        <v>2223567.71</v>
      </c>
      <c r="P154">
        <v>0.15659999999999999</v>
      </c>
      <c r="Q154">
        <v>0.84340000000000004</v>
      </c>
      <c r="R154">
        <v>523.19000000000005</v>
      </c>
      <c r="S154">
        <v>0.61209999999999998</v>
      </c>
      <c r="T154">
        <v>11355.19</v>
      </c>
      <c r="U154">
        <v>11355.19</v>
      </c>
      <c r="V154">
        <v>0</v>
      </c>
      <c r="W154" t="s">
        <v>434</v>
      </c>
      <c r="X154">
        <v>4250</v>
      </c>
      <c r="Y154">
        <v>2705529499</v>
      </c>
    </row>
    <row r="155" spans="1:25" x14ac:dyDescent="0.25">
      <c r="A155">
        <v>2605</v>
      </c>
      <c r="B155" t="s">
        <v>163</v>
      </c>
      <c r="C155">
        <v>720293</v>
      </c>
      <c r="D155">
        <v>1930000</v>
      </c>
      <c r="E155">
        <v>797000</v>
      </c>
      <c r="F155">
        <v>0.62680000000000002</v>
      </c>
      <c r="G155">
        <v>0.37319999999999998</v>
      </c>
      <c r="H155">
        <v>1000</v>
      </c>
      <c r="I155">
        <v>1722650</v>
      </c>
      <c r="J155">
        <v>7836104</v>
      </c>
      <c r="K155">
        <v>0.58189999999999997</v>
      </c>
      <c r="L155">
        <v>0.41810000000000003</v>
      </c>
      <c r="M155">
        <v>9832</v>
      </c>
      <c r="N155">
        <v>754823</v>
      </c>
      <c r="O155">
        <v>2207827.48</v>
      </c>
      <c r="P155">
        <v>4.5699999999999998E-2</v>
      </c>
      <c r="Q155">
        <v>0.95430000000000004</v>
      </c>
      <c r="R155">
        <v>2770.17</v>
      </c>
      <c r="S155">
        <v>0.47599999999999998</v>
      </c>
      <c r="T155">
        <v>13602.17</v>
      </c>
      <c r="U155">
        <v>13602.17</v>
      </c>
      <c r="V155">
        <v>0</v>
      </c>
      <c r="W155" t="s">
        <v>434</v>
      </c>
      <c r="X155">
        <v>797</v>
      </c>
      <c r="Y155">
        <v>574073539</v>
      </c>
    </row>
    <row r="156" spans="1:25" x14ac:dyDescent="0.25">
      <c r="A156">
        <v>2604</v>
      </c>
      <c r="B156" t="s">
        <v>162</v>
      </c>
      <c r="C156">
        <v>619812</v>
      </c>
      <c r="D156">
        <v>1930000</v>
      </c>
      <c r="E156">
        <v>5710000</v>
      </c>
      <c r="F156">
        <v>0.67889999999999995</v>
      </c>
      <c r="G156">
        <v>0.3211</v>
      </c>
      <c r="H156">
        <v>1000</v>
      </c>
      <c r="I156">
        <v>1722650</v>
      </c>
      <c r="J156">
        <v>56140720</v>
      </c>
      <c r="K156">
        <v>0.64019999999999999</v>
      </c>
      <c r="L156">
        <v>0.35980000000000001</v>
      </c>
      <c r="M156">
        <v>9832</v>
      </c>
      <c r="N156">
        <v>754823</v>
      </c>
      <c r="O156">
        <v>5056577.7699999996</v>
      </c>
      <c r="P156">
        <v>0.1789</v>
      </c>
      <c r="Q156">
        <v>0.82110000000000005</v>
      </c>
      <c r="R156">
        <v>885.57</v>
      </c>
      <c r="S156">
        <v>0.60860000000000003</v>
      </c>
      <c r="T156">
        <v>11717.57</v>
      </c>
      <c r="U156">
        <v>11717.57</v>
      </c>
      <c r="V156">
        <v>0</v>
      </c>
      <c r="W156" t="s">
        <v>434</v>
      </c>
      <c r="X156">
        <v>5710</v>
      </c>
      <c r="Y156">
        <v>3539125241</v>
      </c>
    </row>
    <row r="157" spans="1:25" x14ac:dyDescent="0.25">
      <c r="A157">
        <v>2611</v>
      </c>
      <c r="B157" t="s">
        <v>164</v>
      </c>
      <c r="C157">
        <v>972710</v>
      </c>
      <c r="D157">
        <v>1930000</v>
      </c>
      <c r="E157">
        <v>5452000</v>
      </c>
      <c r="F157">
        <v>0.496</v>
      </c>
      <c r="G157">
        <v>0.504</v>
      </c>
      <c r="H157">
        <v>1000</v>
      </c>
      <c r="I157">
        <v>1722650</v>
      </c>
      <c r="J157">
        <v>53604064</v>
      </c>
      <c r="K157">
        <v>0.43530000000000002</v>
      </c>
      <c r="L157">
        <v>0.56469999999999998</v>
      </c>
      <c r="M157">
        <v>9832</v>
      </c>
      <c r="N157">
        <v>754823</v>
      </c>
      <c r="O157">
        <v>5970069.7800000003</v>
      </c>
      <c r="P157">
        <v>-0.28870000000000001</v>
      </c>
      <c r="Q157">
        <v>1.2887</v>
      </c>
      <c r="R157">
        <v>1095.02</v>
      </c>
      <c r="S157">
        <v>0.374</v>
      </c>
      <c r="T157">
        <v>11927.02</v>
      </c>
      <c r="U157">
        <v>11927.02</v>
      </c>
      <c r="V157">
        <v>0</v>
      </c>
      <c r="W157" t="s">
        <v>434</v>
      </c>
      <c r="X157">
        <v>5452</v>
      </c>
      <c r="Y157">
        <v>5303213035</v>
      </c>
    </row>
    <row r="158" spans="1:25" x14ac:dyDescent="0.25">
      <c r="A158">
        <v>2618</v>
      </c>
      <c r="B158" t="s">
        <v>165</v>
      </c>
      <c r="C158">
        <v>756173</v>
      </c>
      <c r="D158">
        <v>1930000</v>
      </c>
      <c r="E158">
        <v>523000</v>
      </c>
      <c r="F158">
        <v>0.60819999999999996</v>
      </c>
      <c r="G158">
        <v>0.39179999999999998</v>
      </c>
      <c r="H158">
        <v>1000</v>
      </c>
      <c r="I158">
        <v>1722650</v>
      </c>
      <c r="J158">
        <v>5142136</v>
      </c>
      <c r="K158">
        <v>0.56100000000000005</v>
      </c>
      <c r="L158">
        <v>0.439</v>
      </c>
      <c r="M158">
        <v>9832</v>
      </c>
      <c r="N158">
        <v>754823</v>
      </c>
      <c r="O158">
        <v>1766904.39</v>
      </c>
      <c r="P158">
        <v>-1.8E-3</v>
      </c>
      <c r="Q158">
        <v>1.0018</v>
      </c>
      <c r="R158">
        <v>3378.4</v>
      </c>
      <c r="S158">
        <v>0.43059999999999998</v>
      </c>
      <c r="T158">
        <v>14210.4</v>
      </c>
      <c r="U158">
        <v>14210.4</v>
      </c>
      <c r="V158">
        <v>0</v>
      </c>
      <c r="W158" t="s">
        <v>434</v>
      </c>
      <c r="X158">
        <v>523</v>
      </c>
      <c r="Y158">
        <v>395478479</v>
      </c>
    </row>
    <row r="159" spans="1:25" x14ac:dyDescent="0.25">
      <c r="A159">
        <v>2625</v>
      </c>
      <c r="B159" t="s">
        <v>166</v>
      </c>
      <c r="C159">
        <v>974294</v>
      </c>
      <c r="D159">
        <v>1930000</v>
      </c>
      <c r="E159">
        <v>387000</v>
      </c>
      <c r="F159">
        <v>0.49519999999999997</v>
      </c>
      <c r="G159">
        <v>0.50480000000000003</v>
      </c>
      <c r="H159">
        <v>1000</v>
      </c>
      <c r="I159">
        <v>1722650</v>
      </c>
      <c r="J159">
        <v>3804984</v>
      </c>
      <c r="K159">
        <v>0.43440000000000001</v>
      </c>
      <c r="L159">
        <v>0.56559999999999999</v>
      </c>
      <c r="M159">
        <v>9832</v>
      </c>
      <c r="N159">
        <v>754823</v>
      </c>
      <c r="O159">
        <v>622863.01</v>
      </c>
      <c r="P159">
        <v>-0.2908</v>
      </c>
      <c r="Q159">
        <v>1.2907999999999999</v>
      </c>
      <c r="R159">
        <v>1609.47</v>
      </c>
      <c r="S159">
        <v>0.34549999999999997</v>
      </c>
      <c r="T159">
        <v>12441.47</v>
      </c>
      <c r="U159">
        <v>12441.47</v>
      </c>
      <c r="V159">
        <v>0</v>
      </c>
      <c r="W159" t="s">
        <v>434</v>
      </c>
      <c r="X159">
        <v>387</v>
      </c>
      <c r="Y159">
        <v>377051963</v>
      </c>
    </row>
    <row r="160" spans="1:25" x14ac:dyDescent="0.25">
      <c r="A160">
        <v>2632</v>
      </c>
      <c r="B160" t="s">
        <v>167</v>
      </c>
      <c r="C160">
        <v>404490</v>
      </c>
      <c r="D160">
        <v>1930000</v>
      </c>
      <c r="E160">
        <v>503000</v>
      </c>
      <c r="F160">
        <v>0.79039999999999999</v>
      </c>
      <c r="G160">
        <v>0.20960000000000001</v>
      </c>
      <c r="H160">
        <v>1000</v>
      </c>
      <c r="I160">
        <v>1722650</v>
      </c>
      <c r="J160">
        <v>4602783.9800000004</v>
      </c>
      <c r="K160">
        <v>0.76519999999999999</v>
      </c>
      <c r="L160">
        <v>0.23480000000000001</v>
      </c>
      <c r="M160">
        <v>9150.66</v>
      </c>
      <c r="N160">
        <v>754823</v>
      </c>
      <c r="O160">
        <v>0</v>
      </c>
      <c r="P160">
        <v>0.46410000000000001</v>
      </c>
      <c r="Q160">
        <v>0.53590000000000004</v>
      </c>
      <c r="R160">
        <v>0</v>
      </c>
      <c r="S160">
        <v>0.76770000000000005</v>
      </c>
      <c r="T160">
        <v>10150.66</v>
      </c>
      <c r="U160">
        <v>10150.66</v>
      </c>
      <c r="V160">
        <v>0</v>
      </c>
      <c r="W160" t="s">
        <v>434</v>
      </c>
      <c r="X160">
        <v>503</v>
      </c>
      <c r="Y160">
        <v>203458481</v>
      </c>
    </row>
    <row r="161" spans="1:25" x14ac:dyDescent="0.25">
      <c r="A161">
        <v>2639</v>
      </c>
      <c r="B161" t="s">
        <v>168</v>
      </c>
      <c r="C161">
        <v>722102</v>
      </c>
      <c r="D161">
        <v>1930000</v>
      </c>
      <c r="E161">
        <v>649000</v>
      </c>
      <c r="F161">
        <v>0.62590000000000001</v>
      </c>
      <c r="G161">
        <v>0.37409999999999999</v>
      </c>
      <c r="H161">
        <v>1000</v>
      </c>
      <c r="I161">
        <v>1722650</v>
      </c>
      <c r="J161">
        <v>6380968</v>
      </c>
      <c r="K161">
        <v>0.58079999999999998</v>
      </c>
      <c r="L161">
        <v>0.41920000000000002</v>
      </c>
      <c r="M161">
        <v>9832</v>
      </c>
      <c r="N161">
        <v>754823</v>
      </c>
      <c r="O161">
        <v>1488701.42</v>
      </c>
      <c r="P161">
        <v>4.3299999999999998E-2</v>
      </c>
      <c r="Q161">
        <v>0.95669999999999999</v>
      </c>
      <c r="R161">
        <v>2293.84</v>
      </c>
      <c r="S161">
        <v>0.49030000000000001</v>
      </c>
      <c r="T161">
        <v>13125.84</v>
      </c>
      <c r="U161">
        <v>13125.84</v>
      </c>
      <c r="V161">
        <v>0</v>
      </c>
      <c r="W161" t="s">
        <v>434</v>
      </c>
      <c r="X161">
        <v>649</v>
      </c>
      <c r="Y161">
        <v>468644134</v>
      </c>
    </row>
    <row r="162" spans="1:25" x14ac:dyDescent="0.25">
      <c r="A162">
        <v>2646</v>
      </c>
      <c r="B162" t="s">
        <v>169</v>
      </c>
      <c r="C162">
        <v>467024</v>
      </c>
      <c r="D162">
        <v>1930000</v>
      </c>
      <c r="E162">
        <v>702000</v>
      </c>
      <c r="F162">
        <v>0.75800000000000001</v>
      </c>
      <c r="G162">
        <v>0.24199999999999999</v>
      </c>
      <c r="H162">
        <v>1000</v>
      </c>
      <c r="I162">
        <v>1722650</v>
      </c>
      <c r="J162">
        <v>6902064</v>
      </c>
      <c r="K162">
        <v>0.72889999999999999</v>
      </c>
      <c r="L162">
        <v>0.27110000000000001</v>
      </c>
      <c r="M162">
        <v>9832</v>
      </c>
      <c r="N162">
        <v>754823</v>
      </c>
      <c r="O162">
        <v>1180529.04</v>
      </c>
      <c r="P162">
        <v>0.38129999999999997</v>
      </c>
      <c r="Q162">
        <v>0.61870000000000003</v>
      </c>
      <c r="R162">
        <v>1681.67</v>
      </c>
      <c r="S162">
        <v>0.6845</v>
      </c>
      <c r="T162">
        <v>12513.67</v>
      </c>
      <c r="U162">
        <v>12513.67</v>
      </c>
      <c r="V162">
        <v>0</v>
      </c>
      <c r="W162" t="s">
        <v>434</v>
      </c>
      <c r="X162">
        <v>702</v>
      </c>
      <c r="Y162">
        <v>327851167</v>
      </c>
    </row>
    <row r="163" spans="1:25" x14ac:dyDescent="0.25">
      <c r="A163">
        <v>2660</v>
      </c>
      <c r="B163" t="s">
        <v>170</v>
      </c>
      <c r="C163">
        <v>495005</v>
      </c>
      <c r="D163">
        <v>1930000</v>
      </c>
      <c r="E163">
        <v>282000</v>
      </c>
      <c r="F163">
        <v>0.74350000000000005</v>
      </c>
      <c r="G163">
        <v>0.25650000000000001</v>
      </c>
      <c r="H163">
        <v>1000</v>
      </c>
      <c r="I163">
        <v>1722650</v>
      </c>
      <c r="J163">
        <v>2772624</v>
      </c>
      <c r="K163">
        <v>0.71260000000000001</v>
      </c>
      <c r="L163">
        <v>0.28739999999999999</v>
      </c>
      <c r="M163">
        <v>9832</v>
      </c>
      <c r="N163">
        <v>754823</v>
      </c>
      <c r="O163">
        <v>1276109.27</v>
      </c>
      <c r="P163">
        <v>0.34420000000000001</v>
      </c>
      <c r="Q163">
        <v>0.65580000000000005</v>
      </c>
      <c r="R163">
        <v>4525.21</v>
      </c>
      <c r="S163">
        <v>0.60609999999999997</v>
      </c>
      <c r="T163">
        <v>15357.21</v>
      </c>
      <c r="U163">
        <v>15357.21</v>
      </c>
      <c r="V163">
        <v>0</v>
      </c>
      <c r="W163" t="s">
        <v>434</v>
      </c>
      <c r="X163">
        <v>282</v>
      </c>
      <c r="Y163">
        <v>139591381</v>
      </c>
    </row>
    <row r="164" spans="1:25" x14ac:dyDescent="0.25">
      <c r="A164">
        <v>2695</v>
      </c>
      <c r="B164" t="s">
        <v>171</v>
      </c>
      <c r="C164">
        <v>582518</v>
      </c>
      <c r="D164">
        <v>1930000</v>
      </c>
      <c r="E164">
        <v>9258000</v>
      </c>
      <c r="F164">
        <v>0.69820000000000004</v>
      </c>
      <c r="G164">
        <v>0.30180000000000001</v>
      </c>
      <c r="H164">
        <v>1000</v>
      </c>
      <c r="I164">
        <v>1722650</v>
      </c>
      <c r="J164">
        <v>91024656</v>
      </c>
      <c r="K164">
        <v>0.66180000000000005</v>
      </c>
      <c r="L164">
        <v>0.3382</v>
      </c>
      <c r="M164">
        <v>9832</v>
      </c>
      <c r="N164">
        <v>754823</v>
      </c>
      <c r="O164">
        <v>12911798.220000001</v>
      </c>
      <c r="P164">
        <v>0.2283</v>
      </c>
      <c r="Q164">
        <v>0.77170000000000005</v>
      </c>
      <c r="R164">
        <v>1394.66</v>
      </c>
      <c r="S164">
        <v>0.61539999999999995</v>
      </c>
      <c r="T164">
        <v>12226.66</v>
      </c>
      <c r="U164">
        <v>12226.66</v>
      </c>
      <c r="V164">
        <v>0</v>
      </c>
      <c r="W164" t="s">
        <v>434</v>
      </c>
      <c r="X164">
        <v>9258</v>
      </c>
      <c r="Y164">
        <v>5392948642</v>
      </c>
    </row>
    <row r="165" spans="1:25" x14ac:dyDescent="0.25">
      <c r="A165">
        <v>2702</v>
      </c>
      <c r="B165" t="s">
        <v>172</v>
      </c>
      <c r="C165">
        <v>682554</v>
      </c>
      <c r="D165">
        <v>1930000</v>
      </c>
      <c r="E165">
        <v>1780000</v>
      </c>
      <c r="F165">
        <v>0.64629999999999999</v>
      </c>
      <c r="G165">
        <v>0.35370000000000001</v>
      </c>
      <c r="H165">
        <v>1000</v>
      </c>
      <c r="I165">
        <v>1722650</v>
      </c>
      <c r="J165">
        <v>17500960</v>
      </c>
      <c r="K165">
        <v>0.6038</v>
      </c>
      <c r="L165">
        <v>0.3962</v>
      </c>
      <c r="M165">
        <v>9832</v>
      </c>
      <c r="N165">
        <v>754823</v>
      </c>
      <c r="O165">
        <v>5448952.2400000002</v>
      </c>
      <c r="P165">
        <v>9.5699999999999993E-2</v>
      </c>
      <c r="Q165">
        <v>0.90429999999999999</v>
      </c>
      <c r="R165">
        <v>3061.21</v>
      </c>
      <c r="S165">
        <v>0.49490000000000001</v>
      </c>
      <c r="T165">
        <v>13893.21</v>
      </c>
      <c r="U165">
        <v>13893.21</v>
      </c>
      <c r="V165">
        <v>0</v>
      </c>
      <c r="W165" t="s">
        <v>434</v>
      </c>
      <c r="X165">
        <v>1780</v>
      </c>
      <c r="Y165">
        <v>1214946476</v>
      </c>
    </row>
    <row r="166" spans="1:25" x14ac:dyDescent="0.25">
      <c r="A166">
        <v>2730</v>
      </c>
      <c r="B166" t="s">
        <v>173</v>
      </c>
      <c r="C166">
        <v>688397</v>
      </c>
      <c r="D166">
        <v>1930000</v>
      </c>
      <c r="E166">
        <v>735000</v>
      </c>
      <c r="F166">
        <v>0.64329999999999998</v>
      </c>
      <c r="G166">
        <v>0.35670000000000002</v>
      </c>
      <c r="H166">
        <v>1000</v>
      </c>
      <c r="I166">
        <v>1722650</v>
      </c>
      <c r="J166">
        <v>7226520</v>
      </c>
      <c r="K166">
        <v>0.60040000000000004</v>
      </c>
      <c r="L166">
        <v>0.39960000000000001</v>
      </c>
      <c r="M166">
        <v>9832</v>
      </c>
      <c r="N166">
        <v>754823</v>
      </c>
      <c r="O166">
        <v>1770696.44</v>
      </c>
      <c r="P166">
        <v>8.7999999999999995E-2</v>
      </c>
      <c r="Q166">
        <v>0.91200000000000003</v>
      </c>
      <c r="R166">
        <v>2409.11</v>
      </c>
      <c r="S166">
        <v>0.51039999999999996</v>
      </c>
      <c r="T166">
        <v>13241.11</v>
      </c>
      <c r="U166">
        <v>13241.11</v>
      </c>
      <c r="V166">
        <v>0</v>
      </c>
      <c r="W166" t="s">
        <v>434</v>
      </c>
      <c r="X166">
        <v>735</v>
      </c>
      <c r="Y166">
        <v>505971963</v>
      </c>
    </row>
    <row r="167" spans="1:25" x14ac:dyDescent="0.25">
      <c r="A167">
        <v>2737</v>
      </c>
      <c r="B167" t="s">
        <v>174</v>
      </c>
      <c r="C167">
        <v>618256</v>
      </c>
      <c r="D167">
        <v>1930000</v>
      </c>
      <c r="E167">
        <v>234000</v>
      </c>
      <c r="F167">
        <v>0.67969999999999997</v>
      </c>
      <c r="G167">
        <v>0.32029999999999997</v>
      </c>
      <c r="H167">
        <v>1000</v>
      </c>
      <c r="I167">
        <v>1722650</v>
      </c>
      <c r="J167">
        <v>2300688</v>
      </c>
      <c r="K167">
        <v>0.6411</v>
      </c>
      <c r="L167">
        <v>0.3589</v>
      </c>
      <c r="M167">
        <v>9832</v>
      </c>
      <c r="N167">
        <v>754823</v>
      </c>
      <c r="O167">
        <v>661367.67000000004</v>
      </c>
      <c r="P167">
        <v>0.18090000000000001</v>
      </c>
      <c r="Q167">
        <v>0.81910000000000005</v>
      </c>
      <c r="R167">
        <v>2826.36</v>
      </c>
      <c r="S167">
        <v>0.54869999999999997</v>
      </c>
      <c r="T167">
        <v>13658.36</v>
      </c>
      <c r="U167">
        <v>13658.36</v>
      </c>
      <c r="V167">
        <v>0</v>
      </c>
      <c r="W167" t="s">
        <v>434</v>
      </c>
      <c r="X167">
        <v>234</v>
      </c>
      <c r="Y167">
        <v>144671795</v>
      </c>
    </row>
    <row r="168" spans="1:25" x14ac:dyDescent="0.25">
      <c r="A168">
        <v>2758</v>
      </c>
      <c r="B168" t="s">
        <v>176</v>
      </c>
      <c r="C168">
        <v>561435</v>
      </c>
      <c r="D168">
        <v>1930000</v>
      </c>
      <c r="E168">
        <v>4874000</v>
      </c>
      <c r="F168">
        <v>0.70909999999999995</v>
      </c>
      <c r="G168">
        <v>0.29089999999999999</v>
      </c>
      <c r="H168">
        <v>1000</v>
      </c>
      <c r="I168">
        <v>1722650</v>
      </c>
      <c r="J168">
        <v>47921168</v>
      </c>
      <c r="K168">
        <v>0.67410000000000003</v>
      </c>
      <c r="L168">
        <v>0.32590000000000002</v>
      </c>
      <c r="M168">
        <v>9832</v>
      </c>
      <c r="N168">
        <v>754823</v>
      </c>
      <c r="O168">
        <v>1116494.31</v>
      </c>
      <c r="P168">
        <v>0.25619999999999998</v>
      </c>
      <c r="Q168">
        <v>0.74380000000000002</v>
      </c>
      <c r="R168">
        <v>229.07</v>
      </c>
      <c r="S168">
        <v>0.66859999999999997</v>
      </c>
      <c r="T168">
        <v>11061.07</v>
      </c>
      <c r="U168">
        <v>11061.07</v>
      </c>
      <c r="V168">
        <v>0</v>
      </c>
      <c r="W168" t="s">
        <v>434</v>
      </c>
      <c r="X168">
        <v>4874</v>
      </c>
      <c r="Y168">
        <v>2736436081</v>
      </c>
    </row>
    <row r="169" spans="1:25" x14ac:dyDescent="0.25">
      <c r="A169">
        <v>2793</v>
      </c>
      <c r="B169" t="s">
        <v>177</v>
      </c>
      <c r="C169">
        <v>579632</v>
      </c>
      <c r="D169">
        <v>1930000</v>
      </c>
      <c r="E169">
        <v>19924000</v>
      </c>
      <c r="F169">
        <v>0.69969999999999999</v>
      </c>
      <c r="G169">
        <v>0.30030000000000001</v>
      </c>
      <c r="H169">
        <v>1000</v>
      </c>
      <c r="I169">
        <v>1722650</v>
      </c>
      <c r="J169">
        <v>195892768</v>
      </c>
      <c r="K169">
        <v>0.66349999999999998</v>
      </c>
      <c r="L169">
        <v>0.33650000000000002</v>
      </c>
      <c r="M169">
        <v>9832</v>
      </c>
      <c r="N169">
        <v>754823</v>
      </c>
      <c r="O169">
        <v>14854707.41</v>
      </c>
      <c r="P169">
        <v>0.2321</v>
      </c>
      <c r="Q169">
        <v>0.76790000000000003</v>
      </c>
      <c r="R169">
        <v>745.57</v>
      </c>
      <c r="S169">
        <v>0.63890000000000002</v>
      </c>
      <c r="T169">
        <v>11577.57</v>
      </c>
      <c r="U169">
        <v>11577.57</v>
      </c>
      <c r="V169">
        <v>0</v>
      </c>
      <c r="W169" t="s">
        <v>434</v>
      </c>
      <c r="X169">
        <v>19924</v>
      </c>
      <c r="Y169">
        <v>11548587737</v>
      </c>
    </row>
    <row r="170" spans="1:25" x14ac:dyDescent="0.25">
      <c r="A170">
        <v>1376</v>
      </c>
      <c r="B170" t="s">
        <v>91</v>
      </c>
      <c r="C170">
        <v>1252603</v>
      </c>
      <c r="D170">
        <v>1930000</v>
      </c>
      <c r="E170">
        <v>3508000</v>
      </c>
      <c r="F170">
        <v>0.35099999999999998</v>
      </c>
      <c r="G170">
        <v>0.64900000000000002</v>
      </c>
      <c r="H170">
        <v>1000</v>
      </c>
      <c r="I170">
        <v>1722650</v>
      </c>
      <c r="J170">
        <v>32819920.609999999</v>
      </c>
      <c r="K170">
        <v>0.27289999999999998</v>
      </c>
      <c r="L170">
        <v>0.72709999999999997</v>
      </c>
      <c r="M170">
        <v>9355.74</v>
      </c>
      <c r="N170">
        <v>754823</v>
      </c>
      <c r="O170">
        <v>0</v>
      </c>
      <c r="P170">
        <v>-0.65949999999999998</v>
      </c>
      <c r="Q170">
        <v>1.6595</v>
      </c>
      <c r="R170">
        <v>0</v>
      </c>
      <c r="S170">
        <v>0.28039999999999998</v>
      </c>
      <c r="T170">
        <v>10355.74</v>
      </c>
      <c r="U170">
        <v>10355.74</v>
      </c>
      <c r="V170">
        <v>0</v>
      </c>
      <c r="W170" t="s">
        <v>434</v>
      </c>
      <c r="X170">
        <v>3508</v>
      </c>
      <c r="Y170">
        <v>4394129846</v>
      </c>
    </row>
    <row r="171" spans="1:25" x14ac:dyDescent="0.25">
      <c r="A171">
        <v>2800</v>
      </c>
      <c r="B171" t="s">
        <v>178</v>
      </c>
      <c r="C171">
        <v>882385</v>
      </c>
      <c r="D171">
        <v>1930000</v>
      </c>
      <c r="E171">
        <v>1826000</v>
      </c>
      <c r="F171">
        <v>0.54279999999999995</v>
      </c>
      <c r="G171">
        <v>0.4572</v>
      </c>
      <c r="H171">
        <v>1000</v>
      </c>
      <c r="I171">
        <v>1722650</v>
      </c>
      <c r="J171">
        <v>17953232</v>
      </c>
      <c r="K171">
        <v>0.48780000000000001</v>
      </c>
      <c r="L171">
        <v>0.51219999999999999</v>
      </c>
      <c r="M171">
        <v>9832</v>
      </c>
      <c r="N171">
        <v>754823</v>
      </c>
      <c r="O171">
        <v>509717.65</v>
      </c>
      <c r="P171">
        <v>-0.16900000000000001</v>
      </c>
      <c r="Q171">
        <v>1.169</v>
      </c>
      <c r="R171">
        <v>279.14</v>
      </c>
      <c r="S171">
        <v>0.47620000000000001</v>
      </c>
      <c r="T171">
        <v>11111.14</v>
      </c>
      <c r="U171">
        <v>11111.14</v>
      </c>
      <c r="V171">
        <v>0</v>
      </c>
      <c r="W171" t="s">
        <v>434</v>
      </c>
      <c r="X171">
        <v>1826</v>
      </c>
      <c r="Y171">
        <v>1611234282</v>
      </c>
    </row>
    <row r="172" spans="1:25" x14ac:dyDescent="0.25">
      <c r="A172">
        <v>2814</v>
      </c>
      <c r="B172" t="s">
        <v>179</v>
      </c>
      <c r="C172">
        <v>623825</v>
      </c>
      <c r="D172">
        <v>1930000</v>
      </c>
      <c r="E172">
        <v>984000</v>
      </c>
      <c r="F172">
        <v>0.67679999999999996</v>
      </c>
      <c r="G172">
        <v>0.32319999999999999</v>
      </c>
      <c r="H172">
        <v>1000</v>
      </c>
      <c r="I172">
        <v>1722650</v>
      </c>
      <c r="J172">
        <v>9674688</v>
      </c>
      <c r="K172">
        <v>0.63790000000000002</v>
      </c>
      <c r="L172">
        <v>0.36209999999999998</v>
      </c>
      <c r="M172">
        <v>9832</v>
      </c>
      <c r="N172">
        <v>754823</v>
      </c>
      <c r="O172">
        <v>1069318.1599999999</v>
      </c>
      <c r="P172">
        <v>0.17349999999999999</v>
      </c>
      <c r="Q172">
        <v>0.82650000000000001</v>
      </c>
      <c r="R172">
        <v>1086.71</v>
      </c>
      <c r="S172">
        <v>0.5988</v>
      </c>
      <c r="T172">
        <v>11918.71</v>
      </c>
      <c r="U172">
        <v>11918.71</v>
      </c>
      <c r="V172">
        <v>0</v>
      </c>
      <c r="W172" t="s">
        <v>434</v>
      </c>
      <c r="X172">
        <v>984</v>
      </c>
      <c r="Y172">
        <v>613843359</v>
      </c>
    </row>
    <row r="173" spans="1:25" x14ac:dyDescent="0.25">
      <c r="A173">
        <v>5960</v>
      </c>
      <c r="B173" t="s">
        <v>367</v>
      </c>
      <c r="C173">
        <v>523764</v>
      </c>
      <c r="D173">
        <v>1930000</v>
      </c>
      <c r="E173">
        <v>445000</v>
      </c>
      <c r="F173">
        <v>0.72860000000000003</v>
      </c>
      <c r="G173">
        <v>0.27139999999999997</v>
      </c>
      <c r="H173">
        <v>1000</v>
      </c>
      <c r="I173">
        <v>1722650</v>
      </c>
      <c r="J173">
        <v>4375240</v>
      </c>
      <c r="K173">
        <v>0.69599999999999995</v>
      </c>
      <c r="L173">
        <v>0.30399999999999999</v>
      </c>
      <c r="M173">
        <v>9832</v>
      </c>
      <c r="N173">
        <v>754823</v>
      </c>
      <c r="O173">
        <v>387375.39</v>
      </c>
      <c r="P173">
        <v>0.30609999999999998</v>
      </c>
      <c r="Q173">
        <v>0.69389999999999996</v>
      </c>
      <c r="R173">
        <v>870.51</v>
      </c>
      <c r="S173">
        <v>0.66969999999999996</v>
      </c>
      <c r="T173">
        <v>11702.51</v>
      </c>
      <c r="U173">
        <v>11702.51</v>
      </c>
      <c r="V173">
        <v>0</v>
      </c>
      <c r="W173" t="s">
        <v>434</v>
      </c>
      <c r="X173">
        <v>445</v>
      </c>
      <c r="Y173">
        <v>233075018</v>
      </c>
    </row>
    <row r="174" spans="1:25" x14ac:dyDescent="0.25">
      <c r="A174">
        <v>2828</v>
      </c>
      <c r="B174" t="s">
        <v>180</v>
      </c>
      <c r="C174">
        <v>720543</v>
      </c>
      <c r="D174">
        <v>1930000</v>
      </c>
      <c r="E174">
        <v>1243000</v>
      </c>
      <c r="F174">
        <v>0.62670000000000003</v>
      </c>
      <c r="G174">
        <v>0.37330000000000002</v>
      </c>
      <c r="H174">
        <v>1000</v>
      </c>
      <c r="I174">
        <v>1722650</v>
      </c>
      <c r="J174">
        <v>12221176</v>
      </c>
      <c r="K174">
        <v>0.58169999999999999</v>
      </c>
      <c r="L174">
        <v>0.41830000000000001</v>
      </c>
      <c r="M174">
        <v>9832</v>
      </c>
      <c r="N174">
        <v>754823</v>
      </c>
      <c r="O174">
        <v>547889.22</v>
      </c>
      <c r="P174">
        <v>4.5400000000000003E-2</v>
      </c>
      <c r="Q174">
        <v>0.9546</v>
      </c>
      <c r="R174">
        <v>440.78</v>
      </c>
      <c r="S174">
        <v>0.56469999999999998</v>
      </c>
      <c r="T174">
        <v>11272.78</v>
      </c>
      <c r="U174">
        <v>11272.78</v>
      </c>
      <c r="V174">
        <v>0</v>
      </c>
      <c r="W174" t="s">
        <v>434</v>
      </c>
      <c r="X174">
        <v>1243</v>
      </c>
      <c r="Y174">
        <v>895635539</v>
      </c>
    </row>
    <row r="175" spans="1:25" x14ac:dyDescent="0.25">
      <c r="A175">
        <v>2835</v>
      </c>
      <c r="B175" t="s">
        <v>181</v>
      </c>
      <c r="C175">
        <v>492693</v>
      </c>
      <c r="D175">
        <v>1930000</v>
      </c>
      <c r="E175">
        <v>4825000</v>
      </c>
      <c r="F175">
        <v>0.74470000000000003</v>
      </c>
      <c r="G175">
        <v>0.25530000000000003</v>
      </c>
      <c r="H175">
        <v>1000</v>
      </c>
      <c r="I175">
        <v>1722650</v>
      </c>
      <c r="J175">
        <v>45458687.75</v>
      </c>
      <c r="K175">
        <v>0.71399999999999997</v>
      </c>
      <c r="L175">
        <v>0.28599999999999998</v>
      </c>
      <c r="M175">
        <v>9421.49</v>
      </c>
      <c r="N175">
        <v>754823</v>
      </c>
      <c r="O175">
        <v>0</v>
      </c>
      <c r="P175">
        <v>0.3473</v>
      </c>
      <c r="Q175">
        <v>0.65269999999999995</v>
      </c>
      <c r="R175">
        <v>0</v>
      </c>
      <c r="S175">
        <v>0.71689999999999998</v>
      </c>
      <c r="T175">
        <v>10421.49</v>
      </c>
      <c r="U175">
        <v>10421.49</v>
      </c>
      <c r="V175">
        <v>0</v>
      </c>
      <c r="W175" t="s">
        <v>434</v>
      </c>
      <c r="X175">
        <v>4825</v>
      </c>
      <c r="Y175">
        <v>2377244213</v>
      </c>
    </row>
    <row r="176" spans="1:25" x14ac:dyDescent="0.25">
      <c r="A176">
        <v>2842</v>
      </c>
      <c r="B176" t="s">
        <v>182</v>
      </c>
      <c r="C176">
        <v>1857175</v>
      </c>
      <c r="D176">
        <v>1930000</v>
      </c>
      <c r="E176">
        <v>467000</v>
      </c>
      <c r="F176">
        <v>3.7699999999999997E-2</v>
      </c>
      <c r="G176">
        <v>0.96230000000000004</v>
      </c>
      <c r="H176">
        <v>1000</v>
      </c>
      <c r="I176">
        <v>1722650</v>
      </c>
      <c r="J176">
        <v>4591544</v>
      </c>
      <c r="K176">
        <v>-7.8100000000000003E-2</v>
      </c>
      <c r="L176">
        <v>1.0781000000000001</v>
      </c>
      <c r="M176">
        <v>9832</v>
      </c>
      <c r="N176">
        <v>754823</v>
      </c>
      <c r="O176">
        <v>905668.64</v>
      </c>
      <c r="P176">
        <v>-1.4603999999999999</v>
      </c>
      <c r="Q176">
        <v>2.4603999999999999</v>
      </c>
      <c r="R176">
        <v>1939.33</v>
      </c>
      <c r="S176">
        <v>3.0000000000000001E-3</v>
      </c>
      <c r="T176">
        <v>12771.33</v>
      </c>
      <c r="U176">
        <v>12771.33</v>
      </c>
      <c r="V176">
        <v>0</v>
      </c>
      <c r="W176" t="s">
        <v>434</v>
      </c>
      <c r="X176">
        <v>467</v>
      </c>
      <c r="Y176">
        <v>867300894</v>
      </c>
    </row>
    <row r="177" spans="1:25" x14ac:dyDescent="0.25">
      <c r="A177">
        <v>2849</v>
      </c>
      <c r="B177" t="s">
        <v>483</v>
      </c>
      <c r="C177">
        <v>849340</v>
      </c>
      <c r="D177">
        <v>1930000</v>
      </c>
      <c r="E177">
        <v>6220000</v>
      </c>
      <c r="F177">
        <v>0.55989999999999995</v>
      </c>
      <c r="G177">
        <v>0.44009999999999999</v>
      </c>
      <c r="H177">
        <v>1000</v>
      </c>
      <c r="I177">
        <v>1722650</v>
      </c>
      <c r="J177">
        <v>61155040</v>
      </c>
      <c r="K177">
        <v>0.50700000000000001</v>
      </c>
      <c r="L177">
        <v>0.49299999999999999</v>
      </c>
      <c r="M177">
        <v>9832</v>
      </c>
      <c r="N177">
        <v>754823</v>
      </c>
      <c r="O177">
        <v>9791025.1300000008</v>
      </c>
      <c r="P177">
        <v>-0.12520000000000001</v>
      </c>
      <c r="Q177">
        <v>1.1252</v>
      </c>
      <c r="R177">
        <v>1574.12</v>
      </c>
      <c r="S177">
        <v>0.43099999999999999</v>
      </c>
      <c r="T177">
        <v>12406.12</v>
      </c>
      <c r="U177">
        <v>12406.12</v>
      </c>
      <c r="V177" s="52">
        <v>1.8189889999999999E-12</v>
      </c>
      <c r="W177" t="s">
        <v>434</v>
      </c>
      <c r="X177">
        <v>6220</v>
      </c>
      <c r="Y177">
        <v>5282895408</v>
      </c>
    </row>
    <row r="178" spans="1:25" x14ac:dyDescent="0.25">
      <c r="A178">
        <v>1848</v>
      </c>
      <c r="B178" t="s">
        <v>116</v>
      </c>
      <c r="C178">
        <v>1812947</v>
      </c>
      <c r="D178">
        <v>2895000</v>
      </c>
      <c r="E178">
        <v>565000</v>
      </c>
      <c r="F178">
        <v>0.37380000000000002</v>
      </c>
      <c r="G178">
        <v>0.62619999999999998</v>
      </c>
      <c r="H178">
        <v>1000</v>
      </c>
      <c r="I178">
        <v>2583975</v>
      </c>
      <c r="J178">
        <v>5555080</v>
      </c>
      <c r="K178">
        <v>0.2984</v>
      </c>
      <c r="L178">
        <v>0.7016</v>
      </c>
      <c r="M178">
        <v>9832</v>
      </c>
      <c r="N178">
        <v>1132234</v>
      </c>
      <c r="O178">
        <v>0</v>
      </c>
      <c r="P178">
        <v>-0.60119999999999996</v>
      </c>
      <c r="Q178">
        <v>1.6012</v>
      </c>
      <c r="R178">
        <v>0</v>
      </c>
      <c r="S178">
        <v>0.30530000000000002</v>
      </c>
      <c r="T178">
        <v>10832</v>
      </c>
      <c r="U178">
        <v>10832</v>
      </c>
      <c r="V178">
        <v>0</v>
      </c>
      <c r="W178" t="s">
        <v>435</v>
      </c>
      <c r="X178">
        <v>565</v>
      </c>
      <c r="Y178">
        <v>1024315300</v>
      </c>
    </row>
    <row r="179" spans="1:25" x14ac:dyDescent="0.25">
      <c r="A179">
        <v>2856</v>
      </c>
      <c r="B179" t="s">
        <v>471</v>
      </c>
      <c r="C179">
        <v>387409</v>
      </c>
      <c r="D179">
        <v>1930000</v>
      </c>
      <c r="E179">
        <v>756000</v>
      </c>
      <c r="F179">
        <v>0.79930000000000001</v>
      </c>
      <c r="G179">
        <v>0.20069999999999999</v>
      </c>
      <c r="H179">
        <v>1000</v>
      </c>
      <c r="I179">
        <v>1722650</v>
      </c>
      <c r="J179">
        <v>7432992</v>
      </c>
      <c r="K179">
        <v>0.77510000000000001</v>
      </c>
      <c r="L179">
        <v>0.22489999999999999</v>
      </c>
      <c r="M179">
        <v>9832</v>
      </c>
      <c r="N179">
        <v>754823</v>
      </c>
      <c r="O179">
        <v>1278100.8700000001</v>
      </c>
      <c r="P179">
        <v>0.48680000000000001</v>
      </c>
      <c r="Q179">
        <v>0.51319999999999999</v>
      </c>
      <c r="R179">
        <v>1690.61</v>
      </c>
      <c r="S179">
        <v>0.73809999999999998</v>
      </c>
      <c r="T179">
        <v>12522.61</v>
      </c>
      <c r="U179">
        <v>12522.61</v>
      </c>
      <c r="V179">
        <v>0</v>
      </c>
      <c r="W179" t="s">
        <v>434</v>
      </c>
      <c r="X179">
        <v>756</v>
      </c>
      <c r="Y179">
        <v>292881202</v>
      </c>
    </row>
    <row r="180" spans="1:25" x14ac:dyDescent="0.25">
      <c r="A180">
        <v>2863</v>
      </c>
      <c r="B180" t="s">
        <v>183</v>
      </c>
      <c r="C180">
        <v>491858</v>
      </c>
      <c r="D180">
        <v>1930000</v>
      </c>
      <c r="E180">
        <v>253000</v>
      </c>
      <c r="F180">
        <v>0.74519999999999997</v>
      </c>
      <c r="G180">
        <v>0.25480000000000003</v>
      </c>
      <c r="H180">
        <v>1000</v>
      </c>
      <c r="I180">
        <v>1722650</v>
      </c>
      <c r="J180">
        <v>2487496</v>
      </c>
      <c r="K180">
        <v>0.71450000000000002</v>
      </c>
      <c r="L180">
        <v>0.28549999999999998</v>
      </c>
      <c r="M180">
        <v>9832</v>
      </c>
      <c r="N180">
        <v>754823</v>
      </c>
      <c r="O180">
        <v>450381.48</v>
      </c>
      <c r="P180">
        <v>0.34839999999999999</v>
      </c>
      <c r="Q180">
        <v>0.65159999999999996</v>
      </c>
      <c r="R180">
        <v>1780.16</v>
      </c>
      <c r="S180">
        <v>0.66520000000000001</v>
      </c>
      <c r="T180">
        <v>12612.16</v>
      </c>
      <c r="U180">
        <v>12612.16</v>
      </c>
      <c r="V180">
        <v>0</v>
      </c>
      <c r="W180" t="s">
        <v>434</v>
      </c>
      <c r="X180">
        <v>253</v>
      </c>
      <c r="Y180">
        <v>124440152</v>
      </c>
    </row>
    <row r="181" spans="1:25" x14ac:dyDescent="0.25">
      <c r="A181">
        <v>3862</v>
      </c>
      <c r="B181" t="s">
        <v>244</v>
      </c>
      <c r="C181">
        <v>3564148</v>
      </c>
      <c r="D181">
        <v>2895000</v>
      </c>
      <c r="E181">
        <v>352000</v>
      </c>
      <c r="F181">
        <v>-0.2311</v>
      </c>
      <c r="G181">
        <v>1.2311000000000001</v>
      </c>
      <c r="H181">
        <v>1000</v>
      </c>
      <c r="I181">
        <v>2583975</v>
      </c>
      <c r="J181">
        <v>3460864</v>
      </c>
      <c r="K181">
        <v>-0.37930000000000003</v>
      </c>
      <c r="L181">
        <v>1.3793</v>
      </c>
      <c r="M181">
        <v>9832</v>
      </c>
      <c r="N181">
        <v>1132234</v>
      </c>
      <c r="O181">
        <v>365285.72</v>
      </c>
      <c r="P181">
        <v>-2.1478999999999999</v>
      </c>
      <c r="Q181">
        <v>3.1478999999999999</v>
      </c>
      <c r="R181">
        <v>1037.74</v>
      </c>
      <c r="S181">
        <v>0</v>
      </c>
      <c r="T181">
        <v>11869.74</v>
      </c>
      <c r="U181">
        <v>11869.74</v>
      </c>
      <c r="V181">
        <v>0</v>
      </c>
      <c r="W181" t="s">
        <v>435</v>
      </c>
      <c r="X181">
        <v>352</v>
      </c>
      <c r="Y181">
        <v>1254580095</v>
      </c>
    </row>
    <row r="182" spans="1:25" x14ac:dyDescent="0.25">
      <c r="A182">
        <v>2885</v>
      </c>
      <c r="B182" t="s">
        <v>185</v>
      </c>
      <c r="C182">
        <v>1715749</v>
      </c>
      <c r="D182">
        <v>2895000</v>
      </c>
      <c r="E182">
        <v>1830000</v>
      </c>
      <c r="F182">
        <v>0.4073</v>
      </c>
      <c r="G182">
        <v>0.5927</v>
      </c>
      <c r="H182">
        <v>1000</v>
      </c>
      <c r="I182">
        <v>2583975</v>
      </c>
      <c r="J182">
        <v>17992560</v>
      </c>
      <c r="K182">
        <v>0.33600000000000002</v>
      </c>
      <c r="L182">
        <v>0.66400000000000003</v>
      </c>
      <c r="M182">
        <v>9832</v>
      </c>
      <c r="N182">
        <v>1132234</v>
      </c>
      <c r="O182">
        <v>1266983.4099999999</v>
      </c>
      <c r="P182">
        <v>-0.51539999999999997</v>
      </c>
      <c r="Q182">
        <v>1.5154000000000001</v>
      </c>
      <c r="R182">
        <v>692.34</v>
      </c>
      <c r="S182">
        <v>0.29099999999999998</v>
      </c>
      <c r="T182">
        <v>11524.34</v>
      </c>
      <c r="U182">
        <v>11524.34</v>
      </c>
      <c r="V182">
        <v>0</v>
      </c>
      <c r="W182" t="s">
        <v>435</v>
      </c>
      <c r="X182">
        <v>1830</v>
      </c>
      <c r="Y182">
        <v>3139819975</v>
      </c>
    </row>
    <row r="183" spans="1:25" x14ac:dyDescent="0.25">
      <c r="A183">
        <v>2884</v>
      </c>
      <c r="B183" t="s">
        <v>184</v>
      </c>
      <c r="C183">
        <v>3826215</v>
      </c>
      <c r="D183">
        <v>5790000</v>
      </c>
      <c r="E183">
        <v>1295000</v>
      </c>
      <c r="F183">
        <v>0.3392</v>
      </c>
      <c r="G183">
        <v>0.66080000000000005</v>
      </c>
      <c r="H183">
        <v>1000</v>
      </c>
      <c r="I183">
        <v>5167950</v>
      </c>
      <c r="J183">
        <v>12732440</v>
      </c>
      <c r="K183">
        <v>0.2596</v>
      </c>
      <c r="L183">
        <v>0.74039999999999995</v>
      </c>
      <c r="M183">
        <v>9832</v>
      </c>
      <c r="N183">
        <v>2264469</v>
      </c>
      <c r="O183">
        <v>2955196.22</v>
      </c>
      <c r="P183">
        <v>-0.68969999999999998</v>
      </c>
      <c r="Q183">
        <v>1.6897</v>
      </c>
      <c r="R183">
        <v>2282</v>
      </c>
      <c r="S183">
        <v>0.10050000000000001</v>
      </c>
      <c r="T183">
        <v>13114</v>
      </c>
      <c r="U183">
        <v>13114</v>
      </c>
      <c r="V183">
        <v>0</v>
      </c>
      <c r="W183" t="s">
        <v>436</v>
      </c>
      <c r="X183">
        <v>1295</v>
      </c>
      <c r="Y183">
        <v>4954948770</v>
      </c>
    </row>
    <row r="184" spans="1:25" x14ac:dyDescent="0.25">
      <c r="A184">
        <v>2891</v>
      </c>
      <c r="B184" t="s">
        <v>186</v>
      </c>
      <c r="C184">
        <v>1694642</v>
      </c>
      <c r="D184">
        <v>1930000</v>
      </c>
      <c r="E184">
        <v>289000</v>
      </c>
      <c r="F184">
        <v>0.12189999999999999</v>
      </c>
      <c r="G184">
        <v>0.87809999999999999</v>
      </c>
      <c r="H184">
        <v>1000</v>
      </c>
      <c r="I184">
        <v>1722650</v>
      </c>
      <c r="J184">
        <v>2841448</v>
      </c>
      <c r="K184">
        <v>1.6299999999999999E-2</v>
      </c>
      <c r="L184">
        <v>0.98370000000000002</v>
      </c>
      <c r="M184">
        <v>9832</v>
      </c>
      <c r="N184">
        <v>754823</v>
      </c>
      <c r="O184">
        <v>873870.79</v>
      </c>
      <c r="P184">
        <v>-1.2451000000000001</v>
      </c>
      <c r="Q184">
        <v>2.2450999999999999</v>
      </c>
      <c r="R184">
        <v>3023.77</v>
      </c>
      <c r="S184">
        <v>8.8000000000000005E-3</v>
      </c>
      <c r="T184">
        <v>13855.77</v>
      </c>
      <c r="U184">
        <v>13855.77</v>
      </c>
      <c r="V184">
        <v>0</v>
      </c>
      <c r="W184" t="s">
        <v>434</v>
      </c>
      <c r="X184">
        <v>289</v>
      </c>
      <c r="Y184">
        <v>489751594</v>
      </c>
    </row>
    <row r="185" spans="1:25" x14ac:dyDescent="0.25">
      <c r="A185">
        <v>2898</v>
      </c>
      <c r="B185" t="s">
        <v>187</v>
      </c>
      <c r="C185">
        <v>810392</v>
      </c>
      <c r="D185">
        <v>1930000</v>
      </c>
      <c r="E185">
        <v>1617000</v>
      </c>
      <c r="F185">
        <v>0.58009999999999995</v>
      </c>
      <c r="G185">
        <v>0.4199</v>
      </c>
      <c r="H185">
        <v>1000</v>
      </c>
      <c r="I185">
        <v>1722650</v>
      </c>
      <c r="J185">
        <v>15898344</v>
      </c>
      <c r="K185">
        <v>0.52959999999999996</v>
      </c>
      <c r="L185">
        <v>0.47039999999999998</v>
      </c>
      <c r="M185">
        <v>9832</v>
      </c>
      <c r="N185">
        <v>754823</v>
      </c>
      <c r="O185">
        <v>762398.95</v>
      </c>
      <c r="P185">
        <v>-7.3599999999999999E-2</v>
      </c>
      <c r="Q185">
        <v>1.0736000000000001</v>
      </c>
      <c r="R185">
        <v>471.49</v>
      </c>
      <c r="S185">
        <v>0.50890000000000002</v>
      </c>
      <c r="T185">
        <v>11303.49</v>
      </c>
      <c r="U185">
        <v>11303.49</v>
      </c>
      <c r="V185">
        <v>0</v>
      </c>
      <c r="W185" t="s">
        <v>434</v>
      </c>
      <c r="X185">
        <v>1617</v>
      </c>
      <c r="Y185">
        <v>1310403360</v>
      </c>
    </row>
    <row r="186" spans="1:25" x14ac:dyDescent="0.25">
      <c r="A186">
        <v>3647</v>
      </c>
      <c r="B186" t="s">
        <v>231</v>
      </c>
      <c r="C186">
        <v>8912250</v>
      </c>
      <c r="D186">
        <v>5790000</v>
      </c>
      <c r="E186">
        <v>754000</v>
      </c>
      <c r="F186">
        <v>-0.53920000000000001</v>
      </c>
      <c r="G186">
        <v>1.5391999999999999</v>
      </c>
      <c r="H186">
        <v>1000</v>
      </c>
      <c r="I186">
        <v>5167950</v>
      </c>
      <c r="J186">
        <v>7413328</v>
      </c>
      <c r="K186">
        <v>-0.72450000000000003</v>
      </c>
      <c r="L186">
        <v>1.7244999999999999</v>
      </c>
      <c r="M186">
        <v>9832</v>
      </c>
      <c r="N186">
        <v>2264469</v>
      </c>
      <c r="O186">
        <v>2766500.93</v>
      </c>
      <c r="P186">
        <v>-2.9357000000000002</v>
      </c>
      <c r="Q186">
        <v>3.9357000000000002</v>
      </c>
      <c r="R186">
        <v>3669.1</v>
      </c>
      <c r="S186">
        <v>0</v>
      </c>
      <c r="T186">
        <v>14501.1</v>
      </c>
      <c r="U186">
        <v>14501.1</v>
      </c>
      <c r="V186">
        <v>0</v>
      </c>
      <c r="W186" t="s">
        <v>436</v>
      </c>
      <c r="X186">
        <v>754</v>
      </c>
      <c r="Y186">
        <v>6719836504</v>
      </c>
    </row>
    <row r="187" spans="1:25" x14ac:dyDescent="0.25">
      <c r="A187">
        <v>2912</v>
      </c>
      <c r="B187" t="s">
        <v>188</v>
      </c>
      <c r="C187">
        <v>477443</v>
      </c>
      <c r="D187">
        <v>1930000</v>
      </c>
      <c r="E187">
        <v>1012000</v>
      </c>
      <c r="F187">
        <v>0.75260000000000005</v>
      </c>
      <c r="G187">
        <v>0.24740000000000001</v>
      </c>
      <c r="H187">
        <v>1000</v>
      </c>
      <c r="I187">
        <v>1722650</v>
      </c>
      <c r="J187">
        <v>9897336.9399999995</v>
      </c>
      <c r="K187">
        <v>0.7228</v>
      </c>
      <c r="L187">
        <v>0.2772</v>
      </c>
      <c r="M187">
        <v>9779.98</v>
      </c>
      <c r="N187">
        <v>754823</v>
      </c>
      <c r="O187">
        <v>0</v>
      </c>
      <c r="P187">
        <v>0.36749999999999999</v>
      </c>
      <c r="Q187">
        <v>0.63249999999999995</v>
      </c>
      <c r="R187">
        <v>0</v>
      </c>
      <c r="S187">
        <v>0.72560000000000002</v>
      </c>
      <c r="T187">
        <v>10779.98</v>
      </c>
      <c r="U187">
        <v>10779.98</v>
      </c>
      <c r="V187">
        <v>0</v>
      </c>
      <c r="W187" t="s">
        <v>434</v>
      </c>
      <c r="X187">
        <v>1012</v>
      </c>
      <c r="Y187">
        <v>483172046</v>
      </c>
    </row>
    <row r="188" spans="1:25" x14ac:dyDescent="0.25">
      <c r="A188">
        <v>2940</v>
      </c>
      <c r="B188" t="s">
        <v>189</v>
      </c>
      <c r="C188">
        <v>664245</v>
      </c>
      <c r="D188">
        <v>1930000</v>
      </c>
      <c r="E188">
        <v>245000</v>
      </c>
      <c r="F188">
        <v>0.65580000000000005</v>
      </c>
      <c r="G188">
        <v>0.34420000000000001</v>
      </c>
      <c r="H188">
        <v>1000</v>
      </c>
      <c r="I188">
        <v>1722650</v>
      </c>
      <c r="J188">
        <v>2408840</v>
      </c>
      <c r="K188">
        <v>0.61439999999999995</v>
      </c>
      <c r="L188">
        <v>0.3856</v>
      </c>
      <c r="M188">
        <v>9832</v>
      </c>
      <c r="N188">
        <v>754823</v>
      </c>
      <c r="O188">
        <v>175022.1</v>
      </c>
      <c r="P188">
        <v>0.12</v>
      </c>
      <c r="Q188">
        <v>0.88</v>
      </c>
      <c r="R188">
        <v>714.38</v>
      </c>
      <c r="S188">
        <v>0.58740000000000003</v>
      </c>
      <c r="T188">
        <v>11546.38</v>
      </c>
      <c r="U188">
        <v>11546.38</v>
      </c>
      <c r="V188">
        <v>0</v>
      </c>
      <c r="W188" t="s">
        <v>434</v>
      </c>
      <c r="X188">
        <v>245</v>
      </c>
      <c r="Y188">
        <v>162740144</v>
      </c>
    </row>
    <row r="189" spans="1:25" x14ac:dyDescent="0.25">
      <c r="A189">
        <v>2961</v>
      </c>
      <c r="B189" t="s">
        <v>190</v>
      </c>
      <c r="C189">
        <v>502779</v>
      </c>
      <c r="D189">
        <v>1930000</v>
      </c>
      <c r="E189">
        <v>420000</v>
      </c>
      <c r="F189">
        <v>0.73950000000000005</v>
      </c>
      <c r="G189">
        <v>0.26050000000000001</v>
      </c>
      <c r="H189">
        <v>1000</v>
      </c>
      <c r="I189">
        <v>1722650</v>
      </c>
      <c r="J189">
        <v>4129440</v>
      </c>
      <c r="K189">
        <v>0.70809999999999995</v>
      </c>
      <c r="L189">
        <v>0.29189999999999999</v>
      </c>
      <c r="M189">
        <v>9832</v>
      </c>
      <c r="N189">
        <v>754823</v>
      </c>
      <c r="O189">
        <v>714152.53</v>
      </c>
      <c r="P189">
        <v>0.33389999999999997</v>
      </c>
      <c r="Q189">
        <v>0.66610000000000003</v>
      </c>
      <c r="R189">
        <v>1700.36</v>
      </c>
      <c r="S189">
        <v>0.65990000000000004</v>
      </c>
      <c r="T189">
        <v>12532.36</v>
      </c>
      <c r="U189">
        <v>12532.36</v>
      </c>
      <c r="V189">
        <v>0</v>
      </c>
      <c r="W189" t="s">
        <v>434</v>
      </c>
      <c r="X189">
        <v>420</v>
      </c>
      <c r="Y189">
        <v>211167138</v>
      </c>
    </row>
    <row r="190" spans="1:25" x14ac:dyDescent="0.25">
      <c r="A190">
        <v>3087</v>
      </c>
      <c r="B190" t="s">
        <v>191</v>
      </c>
      <c r="C190">
        <v>5838531</v>
      </c>
      <c r="D190">
        <v>2895000</v>
      </c>
      <c r="E190">
        <v>109000</v>
      </c>
      <c r="F190">
        <v>-1.0167999999999999</v>
      </c>
      <c r="G190">
        <v>2.0167999999999999</v>
      </c>
      <c r="H190">
        <v>1000</v>
      </c>
      <c r="I190">
        <v>2583975</v>
      </c>
      <c r="J190">
        <v>1071688</v>
      </c>
      <c r="K190">
        <v>-1.2595000000000001</v>
      </c>
      <c r="L190">
        <v>2.2595000000000001</v>
      </c>
      <c r="M190">
        <v>9832</v>
      </c>
      <c r="N190">
        <v>1132234</v>
      </c>
      <c r="O190">
        <v>852834.32</v>
      </c>
      <c r="P190">
        <v>-4.1566000000000001</v>
      </c>
      <c r="Q190">
        <v>5.1566000000000001</v>
      </c>
      <c r="R190">
        <v>7824.17</v>
      </c>
      <c r="S190">
        <v>0</v>
      </c>
      <c r="T190">
        <v>18656.169999999998</v>
      </c>
      <c r="U190">
        <v>18656.169999999998</v>
      </c>
      <c r="V190">
        <v>0</v>
      </c>
      <c r="W190" t="s">
        <v>435</v>
      </c>
      <c r="X190">
        <v>109</v>
      </c>
      <c r="Y190">
        <v>636399889</v>
      </c>
    </row>
    <row r="191" spans="1:25" x14ac:dyDescent="0.25">
      <c r="A191">
        <v>3094</v>
      </c>
      <c r="B191" t="s">
        <v>192</v>
      </c>
      <c r="C191">
        <v>11711100</v>
      </c>
      <c r="D191">
        <v>2895000</v>
      </c>
      <c r="E191">
        <v>85000</v>
      </c>
      <c r="F191">
        <v>-3.0453000000000001</v>
      </c>
      <c r="G191">
        <v>4.0453000000000001</v>
      </c>
      <c r="H191">
        <v>1000</v>
      </c>
      <c r="I191">
        <v>2583975</v>
      </c>
      <c r="J191">
        <v>835720</v>
      </c>
      <c r="K191">
        <v>-3.5322</v>
      </c>
      <c r="L191">
        <v>4.5321999999999996</v>
      </c>
      <c r="M191">
        <v>9832</v>
      </c>
      <c r="N191">
        <v>1132234</v>
      </c>
      <c r="O191">
        <v>719954.52</v>
      </c>
      <c r="P191">
        <v>-9.3434000000000008</v>
      </c>
      <c r="Q191">
        <v>10.343400000000001</v>
      </c>
      <c r="R191">
        <v>8470.0499999999993</v>
      </c>
      <c r="S191">
        <v>0</v>
      </c>
      <c r="T191">
        <v>19302.05</v>
      </c>
      <c r="U191">
        <v>19302.05</v>
      </c>
      <c r="V191">
        <v>0</v>
      </c>
      <c r="W191" t="s">
        <v>435</v>
      </c>
      <c r="X191">
        <v>85</v>
      </c>
      <c r="Y191">
        <v>995443520</v>
      </c>
    </row>
    <row r="192" spans="1:25" x14ac:dyDescent="0.25">
      <c r="A192">
        <v>3129</v>
      </c>
      <c r="B192" t="s">
        <v>194</v>
      </c>
      <c r="C192">
        <v>489930</v>
      </c>
      <c r="D192">
        <v>1930000</v>
      </c>
      <c r="E192">
        <v>1294000</v>
      </c>
      <c r="F192">
        <v>0.74619999999999997</v>
      </c>
      <c r="G192">
        <v>0.25380000000000003</v>
      </c>
      <c r="H192">
        <v>1000</v>
      </c>
      <c r="I192">
        <v>1722650</v>
      </c>
      <c r="J192">
        <v>12722608</v>
      </c>
      <c r="K192">
        <v>0.71560000000000001</v>
      </c>
      <c r="L192">
        <v>0.28439999999999999</v>
      </c>
      <c r="M192">
        <v>9832</v>
      </c>
      <c r="N192">
        <v>754823</v>
      </c>
      <c r="O192">
        <v>527973.31999999995</v>
      </c>
      <c r="P192">
        <v>0.35089999999999999</v>
      </c>
      <c r="Q192">
        <v>0.64910000000000001</v>
      </c>
      <c r="R192">
        <v>408.02</v>
      </c>
      <c r="S192">
        <v>0.70509999999999995</v>
      </c>
      <c r="T192">
        <v>11240.02</v>
      </c>
      <c r="U192">
        <v>11240.02</v>
      </c>
      <c r="V192">
        <v>0</v>
      </c>
      <c r="W192" t="s">
        <v>434</v>
      </c>
      <c r="X192">
        <v>1294</v>
      </c>
      <c r="Y192">
        <v>633969899</v>
      </c>
    </row>
    <row r="193" spans="1:25" x14ac:dyDescent="0.25">
      <c r="A193">
        <v>3150</v>
      </c>
      <c r="B193" t="s">
        <v>195</v>
      </c>
      <c r="C193">
        <v>977733</v>
      </c>
      <c r="D193">
        <v>1930000</v>
      </c>
      <c r="E193">
        <v>1490000</v>
      </c>
      <c r="F193">
        <v>0.49340000000000001</v>
      </c>
      <c r="G193">
        <v>0.50660000000000005</v>
      </c>
      <c r="H193">
        <v>1000</v>
      </c>
      <c r="I193">
        <v>1722650</v>
      </c>
      <c r="J193">
        <v>14649680</v>
      </c>
      <c r="K193">
        <v>0.43240000000000001</v>
      </c>
      <c r="L193">
        <v>0.56759999999999999</v>
      </c>
      <c r="M193">
        <v>9832</v>
      </c>
      <c r="N193">
        <v>754823</v>
      </c>
      <c r="O193">
        <v>5532005.4500000002</v>
      </c>
      <c r="P193">
        <v>-0.29530000000000001</v>
      </c>
      <c r="Q193">
        <v>1.2952999999999999</v>
      </c>
      <c r="R193">
        <v>3712.76</v>
      </c>
      <c r="S193">
        <v>0.25090000000000001</v>
      </c>
      <c r="T193">
        <v>14544.76</v>
      </c>
      <c r="U193">
        <v>14544.76</v>
      </c>
      <c r="V193">
        <v>0</v>
      </c>
      <c r="W193" t="s">
        <v>434</v>
      </c>
      <c r="X193">
        <v>1490</v>
      </c>
      <c r="Y193">
        <v>1456822401</v>
      </c>
    </row>
    <row r="194" spans="1:25" x14ac:dyDescent="0.25">
      <c r="A194">
        <v>3171</v>
      </c>
      <c r="B194" t="s">
        <v>196</v>
      </c>
      <c r="C194">
        <v>593554</v>
      </c>
      <c r="D194">
        <v>1930000</v>
      </c>
      <c r="E194">
        <v>1074000</v>
      </c>
      <c r="F194">
        <v>0.6925</v>
      </c>
      <c r="G194">
        <v>0.3075</v>
      </c>
      <c r="H194">
        <v>1000</v>
      </c>
      <c r="I194">
        <v>1722650</v>
      </c>
      <c r="J194">
        <v>10559568</v>
      </c>
      <c r="K194">
        <v>0.65539999999999998</v>
      </c>
      <c r="L194">
        <v>0.34460000000000002</v>
      </c>
      <c r="M194">
        <v>9832</v>
      </c>
      <c r="N194">
        <v>754823</v>
      </c>
      <c r="O194">
        <v>3946140.27</v>
      </c>
      <c r="P194">
        <v>0.2137</v>
      </c>
      <c r="Q194">
        <v>0.7863</v>
      </c>
      <c r="R194">
        <v>3674.25</v>
      </c>
      <c r="S194">
        <v>0.54610000000000003</v>
      </c>
      <c r="T194">
        <v>14506.25</v>
      </c>
      <c r="U194">
        <v>14506.25</v>
      </c>
      <c r="V194">
        <v>0</v>
      </c>
      <c r="W194" t="s">
        <v>434</v>
      </c>
      <c r="X194">
        <v>1074</v>
      </c>
      <c r="Y194">
        <v>637476628</v>
      </c>
    </row>
    <row r="195" spans="1:25" x14ac:dyDescent="0.25">
      <c r="A195">
        <v>3206</v>
      </c>
      <c r="B195" t="s">
        <v>197</v>
      </c>
      <c r="C195">
        <v>416264</v>
      </c>
      <c r="D195">
        <v>1930000</v>
      </c>
      <c r="E195">
        <v>542000</v>
      </c>
      <c r="F195">
        <v>0.7843</v>
      </c>
      <c r="G195">
        <v>0.2157</v>
      </c>
      <c r="H195">
        <v>1000</v>
      </c>
      <c r="I195">
        <v>1722650</v>
      </c>
      <c r="J195">
        <v>5305796.3</v>
      </c>
      <c r="K195">
        <v>0.75839999999999996</v>
      </c>
      <c r="L195">
        <v>0.24160000000000001</v>
      </c>
      <c r="M195">
        <v>9789.2900000000009</v>
      </c>
      <c r="N195">
        <v>754823</v>
      </c>
      <c r="O195">
        <v>0</v>
      </c>
      <c r="P195">
        <v>0.44850000000000001</v>
      </c>
      <c r="Q195">
        <v>0.55149999999999999</v>
      </c>
      <c r="R195">
        <v>0</v>
      </c>
      <c r="S195">
        <v>0.76080000000000003</v>
      </c>
      <c r="T195">
        <v>10789.29</v>
      </c>
      <c r="U195">
        <v>10789.29</v>
      </c>
      <c r="V195">
        <v>0</v>
      </c>
      <c r="W195" t="s">
        <v>434</v>
      </c>
      <c r="X195">
        <v>542</v>
      </c>
      <c r="Y195">
        <v>225615048</v>
      </c>
    </row>
    <row r="196" spans="1:25" x14ac:dyDescent="0.25">
      <c r="A196">
        <v>3213</v>
      </c>
      <c r="B196" t="s">
        <v>198</v>
      </c>
      <c r="C196">
        <v>782495</v>
      </c>
      <c r="D196">
        <v>1930000</v>
      </c>
      <c r="E196">
        <v>491000</v>
      </c>
      <c r="F196">
        <v>0.59460000000000002</v>
      </c>
      <c r="G196">
        <v>0.40539999999999998</v>
      </c>
      <c r="H196">
        <v>1000</v>
      </c>
      <c r="I196">
        <v>1722650</v>
      </c>
      <c r="J196">
        <v>4827512</v>
      </c>
      <c r="K196">
        <v>0.54579999999999995</v>
      </c>
      <c r="L196">
        <v>0.45419999999999999</v>
      </c>
      <c r="M196">
        <v>9832</v>
      </c>
      <c r="N196">
        <v>754823</v>
      </c>
      <c r="O196">
        <v>540587.97</v>
      </c>
      <c r="P196">
        <v>-3.6700000000000003E-2</v>
      </c>
      <c r="Q196">
        <v>1.0367</v>
      </c>
      <c r="R196">
        <v>1100.99</v>
      </c>
      <c r="S196">
        <v>0.49609999999999999</v>
      </c>
      <c r="T196">
        <v>11932.99</v>
      </c>
      <c r="U196">
        <v>11932.99</v>
      </c>
      <c r="V196">
        <v>0</v>
      </c>
      <c r="W196" t="s">
        <v>434</v>
      </c>
      <c r="X196">
        <v>491</v>
      </c>
      <c r="Y196">
        <v>384205142</v>
      </c>
    </row>
    <row r="197" spans="1:25" x14ac:dyDescent="0.25">
      <c r="A197">
        <v>3220</v>
      </c>
      <c r="B197" t="s">
        <v>199</v>
      </c>
      <c r="C197">
        <v>660130</v>
      </c>
      <c r="D197">
        <v>1930000</v>
      </c>
      <c r="E197">
        <v>1792000</v>
      </c>
      <c r="F197">
        <v>0.65800000000000003</v>
      </c>
      <c r="G197">
        <v>0.34200000000000003</v>
      </c>
      <c r="H197">
        <v>1000</v>
      </c>
      <c r="I197">
        <v>1722650</v>
      </c>
      <c r="J197">
        <v>17618944</v>
      </c>
      <c r="K197">
        <v>0.61680000000000001</v>
      </c>
      <c r="L197">
        <v>0.38319999999999999</v>
      </c>
      <c r="M197">
        <v>9832</v>
      </c>
      <c r="N197">
        <v>754823</v>
      </c>
      <c r="O197">
        <v>1796297.59</v>
      </c>
      <c r="P197">
        <v>0.1255</v>
      </c>
      <c r="Q197">
        <v>0.87450000000000006</v>
      </c>
      <c r="R197">
        <v>1002.4</v>
      </c>
      <c r="S197">
        <v>0.57869999999999999</v>
      </c>
      <c r="T197">
        <v>11834.4</v>
      </c>
      <c r="U197">
        <v>11834.4</v>
      </c>
      <c r="V197">
        <v>0</v>
      </c>
      <c r="W197" t="s">
        <v>434</v>
      </c>
      <c r="X197">
        <v>1792</v>
      </c>
      <c r="Y197">
        <v>1182953130</v>
      </c>
    </row>
    <row r="198" spans="1:25" x14ac:dyDescent="0.25">
      <c r="A198">
        <v>3269</v>
      </c>
      <c r="B198" t="s">
        <v>200</v>
      </c>
      <c r="C198">
        <v>1167388</v>
      </c>
      <c r="D198">
        <v>1930000</v>
      </c>
      <c r="E198">
        <v>26882000</v>
      </c>
      <c r="F198">
        <v>0.39510000000000001</v>
      </c>
      <c r="G198">
        <v>0.60489999999999999</v>
      </c>
      <c r="H198">
        <v>1000</v>
      </c>
      <c r="I198">
        <v>1722650</v>
      </c>
      <c r="J198">
        <v>264303824</v>
      </c>
      <c r="K198">
        <v>0.32229999999999998</v>
      </c>
      <c r="L198">
        <v>0.67769999999999997</v>
      </c>
      <c r="M198">
        <v>9832</v>
      </c>
      <c r="N198">
        <v>754823</v>
      </c>
      <c r="O198">
        <v>94791728.25</v>
      </c>
      <c r="P198">
        <v>-0.54659999999999997</v>
      </c>
      <c r="Q198">
        <v>1.5466</v>
      </c>
      <c r="R198">
        <v>3526.22</v>
      </c>
      <c r="S198">
        <v>0.114</v>
      </c>
      <c r="T198">
        <v>14358.22</v>
      </c>
      <c r="U198">
        <v>14358.22</v>
      </c>
      <c r="V198">
        <v>0</v>
      </c>
      <c r="W198" t="s">
        <v>434</v>
      </c>
      <c r="X198">
        <v>26882</v>
      </c>
      <c r="Y198">
        <v>31381733220</v>
      </c>
    </row>
    <row r="199" spans="1:25" x14ac:dyDescent="0.25">
      <c r="A199">
        <v>3276</v>
      </c>
      <c r="B199" t="s">
        <v>201</v>
      </c>
      <c r="C199">
        <v>650455</v>
      </c>
      <c r="D199">
        <v>1930000</v>
      </c>
      <c r="E199">
        <v>641000</v>
      </c>
      <c r="F199">
        <v>0.66300000000000003</v>
      </c>
      <c r="G199">
        <v>0.33700000000000002</v>
      </c>
      <c r="H199">
        <v>1000</v>
      </c>
      <c r="I199">
        <v>1722650</v>
      </c>
      <c r="J199">
        <v>6302312</v>
      </c>
      <c r="K199">
        <v>0.62239999999999995</v>
      </c>
      <c r="L199">
        <v>0.37759999999999999</v>
      </c>
      <c r="M199">
        <v>9832</v>
      </c>
      <c r="N199">
        <v>754823</v>
      </c>
      <c r="O199">
        <v>495658.25</v>
      </c>
      <c r="P199">
        <v>0.13830000000000001</v>
      </c>
      <c r="Q199">
        <v>0.86170000000000002</v>
      </c>
      <c r="R199">
        <v>773.26</v>
      </c>
      <c r="S199">
        <v>0.59360000000000002</v>
      </c>
      <c r="T199">
        <v>11605.26</v>
      </c>
      <c r="U199">
        <v>11605.26</v>
      </c>
      <c r="V199">
        <v>0</v>
      </c>
      <c r="W199" t="s">
        <v>434</v>
      </c>
      <c r="X199">
        <v>641</v>
      </c>
      <c r="Y199">
        <v>416941942</v>
      </c>
    </row>
    <row r="200" spans="1:25" x14ac:dyDescent="0.25">
      <c r="A200">
        <v>3290</v>
      </c>
      <c r="B200" t="s">
        <v>202</v>
      </c>
      <c r="C200">
        <v>548410</v>
      </c>
      <c r="D200">
        <v>1930000</v>
      </c>
      <c r="E200">
        <v>5216000</v>
      </c>
      <c r="F200">
        <v>0.71579999999999999</v>
      </c>
      <c r="G200">
        <v>0.28420000000000001</v>
      </c>
      <c r="H200">
        <v>1000</v>
      </c>
      <c r="I200">
        <v>1722650</v>
      </c>
      <c r="J200">
        <v>51283712</v>
      </c>
      <c r="K200">
        <v>0.68159999999999998</v>
      </c>
      <c r="L200">
        <v>0.31840000000000002</v>
      </c>
      <c r="M200">
        <v>9832</v>
      </c>
      <c r="N200">
        <v>754823</v>
      </c>
      <c r="O200">
        <v>1100043.08</v>
      </c>
      <c r="P200">
        <v>0.27350000000000002</v>
      </c>
      <c r="Q200">
        <v>0.72650000000000003</v>
      </c>
      <c r="R200">
        <v>210.9</v>
      </c>
      <c r="S200">
        <v>0.67689999999999995</v>
      </c>
      <c r="T200">
        <v>11042.9</v>
      </c>
      <c r="U200">
        <v>11042.9</v>
      </c>
      <c r="V200">
        <v>0</v>
      </c>
      <c r="W200" t="s">
        <v>434</v>
      </c>
      <c r="X200">
        <v>5216</v>
      </c>
      <c r="Y200">
        <v>2860508791</v>
      </c>
    </row>
    <row r="201" spans="1:25" x14ac:dyDescent="0.25">
      <c r="A201">
        <v>3297</v>
      </c>
      <c r="B201" t="s">
        <v>203</v>
      </c>
      <c r="C201">
        <v>764324</v>
      </c>
      <c r="D201">
        <v>1930000</v>
      </c>
      <c r="E201">
        <v>1249000</v>
      </c>
      <c r="F201">
        <v>0.60399999999999998</v>
      </c>
      <c r="G201">
        <v>0.39600000000000002</v>
      </c>
      <c r="H201">
        <v>1000</v>
      </c>
      <c r="I201">
        <v>1722650</v>
      </c>
      <c r="J201">
        <v>12280168</v>
      </c>
      <c r="K201">
        <v>0.55630000000000002</v>
      </c>
      <c r="L201">
        <v>0.44369999999999998</v>
      </c>
      <c r="M201">
        <v>9832</v>
      </c>
      <c r="N201">
        <v>754823</v>
      </c>
      <c r="O201">
        <v>2797988.98</v>
      </c>
      <c r="P201">
        <v>-1.26E-2</v>
      </c>
      <c r="Q201">
        <v>1.0125999999999999</v>
      </c>
      <c r="R201">
        <v>2240.1799999999998</v>
      </c>
      <c r="S201">
        <v>0.46250000000000002</v>
      </c>
      <c r="T201">
        <v>13072.18</v>
      </c>
      <c r="U201">
        <v>13072.18</v>
      </c>
      <c r="V201">
        <v>0</v>
      </c>
      <c r="W201" t="s">
        <v>434</v>
      </c>
      <c r="X201">
        <v>1249</v>
      </c>
      <c r="Y201">
        <v>954640996</v>
      </c>
    </row>
    <row r="202" spans="1:25" x14ac:dyDescent="0.25">
      <c r="A202">
        <v>1897</v>
      </c>
      <c r="B202" t="s">
        <v>122</v>
      </c>
      <c r="C202">
        <v>2581102</v>
      </c>
      <c r="D202">
        <v>2895000</v>
      </c>
      <c r="E202">
        <v>394000</v>
      </c>
      <c r="F202">
        <v>0.1084</v>
      </c>
      <c r="G202">
        <v>0.89159999999999995</v>
      </c>
      <c r="H202">
        <v>1000</v>
      </c>
      <c r="I202">
        <v>2583975</v>
      </c>
      <c r="J202">
        <v>3873808</v>
      </c>
      <c r="K202">
        <v>1.1000000000000001E-3</v>
      </c>
      <c r="L202">
        <v>0.99890000000000001</v>
      </c>
      <c r="M202">
        <v>9832</v>
      </c>
      <c r="N202">
        <v>1132234</v>
      </c>
      <c r="O202">
        <v>4944958.49</v>
      </c>
      <c r="P202">
        <v>-1.2797000000000001</v>
      </c>
      <c r="Q202">
        <v>2.2797000000000001</v>
      </c>
      <c r="R202">
        <v>12550.66</v>
      </c>
      <c r="S202">
        <v>4.5999999999999999E-3</v>
      </c>
      <c r="T202">
        <v>23382.66</v>
      </c>
      <c r="U202">
        <v>23382.66</v>
      </c>
      <c r="V202">
        <v>0</v>
      </c>
      <c r="W202" t="s">
        <v>435</v>
      </c>
      <c r="X202">
        <v>394</v>
      </c>
      <c r="Y202">
        <v>1016954334</v>
      </c>
    </row>
    <row r="203" spans="1:25" x14ac:dyDescent="0.25">
      <c r="A203">
        <v>3304</v>
      </c>
      <c r="B203" t="s">
        <v>204</v>
      </c>
      <c r="C203">
        <v>648638</v>
      </c>
      <c r="D203">
        <v>1930000</v>
      </c>
      <c r="E203">
        <v>710000</v>
      </c>
      <c r="F203">
        <v>0.66390000000000005</v>
      </c>
      <c r="G203">
        <v>0.33610000000000001</v>
      </c>
      <c r="H203">
        <v>1000</v>
      </c>
      <c r="I203">
        <v>1722650</v>
      </c>
      <c r="J203">
        <v>6980720</v>
      </c>
      <c r="K203">
        <v>0.62350000000000005</v>
      </c>
      <c r="L203">
        <v>0.3765</v>
      </c>
      <c r="M203">
        <v>9832</v>
      </c>
      <c r="N203">
        <v>754823</v>
      </c>
      <c r="O203">
        <v>1344685.02</v>
      </c>
      <c r="P203">
        <v>0.14069999999999999</v>
      </c>
      <c r="Q203">
        <v>0.85929999999999995</v>
      </c>
      <c r="R203">
        <v>1893.92</v>
      </c>
      <c r="S203">
        <v>0.55479999999999996</v>
      </c>
      <c r="T203">
        <v>12725.92</v>
      </c>
      <c r="U203">
        <v>12725.92</v>
      </c>
      <c r="V203">
        <v>0</v>
      </c>
      <c r="W203" t="s">
        <v>434</v>
      </c>
      <c r="X203">
        <v>710</v>
      </c>
      <c r="Y203">
        <v>460533209</v>
      </c>
    </row>
    <row r="204" spans="1:25" x14ac:dyDescent="0.25">
      <c r="A204">
        <v>3311</v>
      </c>
      <c r="B204" t="s">
        <v>205</v>
      </c>
      <c r="C204">
        <v>537445</v>
      </c>
      <c r="D204">
        <v>1930000</v>
      </c>
      <c r="E204">
        <v>2172000</v>
      </c>
      <c r="F204">
        <v>0.72150000000000003</v>
      </c>
      <c r="G204">
        <v>0.27850000000000003</v>
      </c>
      <c r="H204">
        <v>1000</v>
      </c>
      <c r="I204">
        <v>1722650</v>
      </c>
      <c r="J204">
        <v>21355104</v>
      </c>
      <c r="K204">
        <v>0.68799999999999994</v>
      </c>
      <c r="L204">
        <v>0.312</v>
      </c>
      <c r="M204">
        <v>9832</v>
      </c>
      <c r="N204">
        <v>754823</v>
      </c>
      <c r="O204">
        <v>2431257.37</v>
      </c>
      <c r="P204">
        <v>0.28799999999999998</v>
      </c>
      <c r="Q204">
        <v>0.71199999999999997</v>
      </c>
      <c r="R204">
        <v>1119.3599999999999</v>
      </c>
      <c r="S204">
        <v>0.65339999999999998</v>
      </c>
      <c r="T204">
        <v>11951.36</v>
      </c>
      <c r="U204">
        <v>11951.36</v>
      </c>
      <c r="V204">
        <v>0</v>
      </c>
      <c r="W204" t="s">
        <v>434</v>
      </c>
      <c r="X204">
        <v>2172</v>
      </c>
      <c r="Y204">
        <v>1167329502</v>
      </c>
    </row>
    <row r="205" spans="1:25" x14ac:dyDescent="0.25">
      <c r="A205">
        <v>3318</v>
      </c>
      <c r="B205" t="s">
        <v>206</v>
      </c>
      <c r="C205">
        <v>635384</v>
      </c>
      <c r="D205">
        <v>1930000</v>
      </c>
      <c r="E205">
        <v>492000</v>
      </c>
      <c r="F205">
        <v>0.67079999999999995</v>
      </c>
      <c r="G205">
        <v>0.32919999999999999</v>
      </c>
      <c r="H205">
        <v>1000</v>
      </c>
      <c r="I205">
        <v>1722650</v>
      </c>
      <c r="J205">
        <v>4058753.75</v>
      </c>
      <c r="K205">
        <v>0.63119999999999998</v>
      </c>
      <c r="L205">
        <v>0.36880000000000002</v>
      </c>
      <c r="M205">
        <v>8249.5</v>
      </c>
      <c r="N205">
        <v>754823</v>
      </c>
      <c r="O205">
        <v>0</v>
      </c>
      <c r="P205">
        <v>0.15820000000000001</v>
      </c>
      <c r="Q205">
        <v>0.84179999999999999</v>
      </c>
      <c r="R205">
        <v>0</v>
      </c>
      <c r="S205">
        <v>0.63539999999999996</v>
      </c>
      <c r="T205">
        <v>9249.5</v>
      </c>
      <c r="U205">
        <v>9249.5</v>
      </c>
      <c r="V205">
        <v>0</v>
      </c>
      <c r="W205" t="s">
        <v>434</v>
      </c>
      <c r="X205">
        <v>492</v>
      </c>
      <c r="Y205">
        <v>312608712</v>
      </c>
    </row>
    <row r="206" spans="1:25" x14ac:dyDescent="0.25">
      <c r="A206">
        <v>3325</v>
      </c>
      <c r="B206" t="s">
        <v>207</v>
      </c>
      <c r="C206">
        <v>846230</v>
      </c>
      <c r="D206">
        <v>1930000</v>
      </c>
      <c r="E206">
        <v>837000</v>
      </c>
      <c r="F206">
        <v>0.5615</v>
      </c>
      <c r="G206">
        <v>0.4385</v>
      </c>
      <c r="H206">
        <v>1000</v>
      </c>
      <c r="I206">
        <v>1722650</v>
      </c>
      <c r="J206">
        <v>8047159.5800000001</v>
      </c>
      <c r="K206">
        <v>0.50880000000000003</v>
      </c>
      <c r="L206">
        <v>0.49120000000000003</v>
      </c>
      <c r="M206">
        <v>9614.2900000000009</v>
      </c>
      <c r="N206">
        <v>754823</v>
      </c>
      <c r="O206">
        <v>0</v>
      </c>
      <c r="P206">
        <v>-0.1211</v>
      </c>
      <c r="Q206">
        <v>1.1211</v>
      </c>
      <c r="R206">
        <v>0</v>
      </c>
      <c r="S206">
        <v>0.51370000000000005</v>
      </c>
      <c r="T206">
        <v>10614.29</v>
      </c>
      <c r="U206">
        <v>10614.29</v>
      </c>
      <c r="V206">
        <v>0</v>
      </c>
      <c r="W206" t="s">
        <v>434</v>
      </c>
      <c r="X206">
        <v>837</v>
      </c>
      <c r="Y206">
        <v>708294587</v>
      </c>
    </row>
    <row r="207" spans="1:25" x14ac:dyDescent="0.25">
      <c r="A207">
        <v>3332</v>
      </c>
      <c r="B207" t="s">
        <v>208</v>
      </c>
      <c r="C207">
        <v>522271</v>
      </c>
      <c r="D207">
        <v>1930000</v>
      </c>
      <c r="E207">
        <v>1007000</v>
      </c>
      <c r="F207">
        <v>0.72940000000000005</v>
      </c>
      <c r="G207">
        <v>0.27060000000000001</v>
      </c>
      <c r="H207">
        <v>1000</v>
      </c>
      <c r="I207">
        <v>1722650</v>
      </c>
      <c r="J207">
        <v>9900824</v>
      </c>
      <c r="K207">
        <v>0.69679999999999997</v>
      </c>
      <c r="L207">
        <v>0.30320000000000003</v>
      </c>
      <c r="M207">
        <v>9832</v>
      </c>
      <c r="N207">
        <v>754823</v>
      </c>
      <c r="O207">
        <v>958005.43</v>
      </c>
      <c r="P207">
        <v>0.30809999999999998</v>
      </c>
      <c r="Q207">
        <v>0.69189999999999996</v>
      </c>
      <c r="R207">
        <v>951.35</v>
      </c>
      <c r="S207">
        <v>0.66820000000000002</v>
      </c>
      <c r="T207">
        <v>11783.35</v>
      </c>
      <c r="U207">
        <v>11783.35</v>
      </c>
      <c r="V207">
        <v>0</v>
      </c>
      <c r="W207" t="s">
        <v>434</v>
      </c>
      <c r="X207">
        <v>1007</v>
      </c>
      <c r="Y207">
        <v>525927094</v>
      </c>
    </row>
    <row r="208" spans="1:25" x14ac:dyDescent="0.25">
      <c r="A208">
        <v>3339</v>
      </c>
      <c r="B208" t="s">
        <v>209</v>
      </c>
      <c r="C208">
        <v>662632</v>
      </c>
      <c r="D208">
        <v>1930000</v>
      </c>
      <c r="E208">
        <v>3910000</v>
      </c>
      <c r="F208">
        <v>0.65669999999999995</v>
      </c>
      <c r="G208">
        <v>0.34329999999999999</v>
      </c>
      <c r="H208">
        <v>1000</v>
      </c>
      <c r="I208">
        <v>1722650</v>
      </c>
      <c r="J208">
        <v>38443120</v>
      </c>
      <c r="K208">
        <v>0.61529999999999996</v>
      </c>
      <c r="L208">
        <v>0.38469999999999999</v>
      </c>
      <c r="M208">
        <v>9832</v>
      </c>
      <c r="N208">
        <v>754823</v>
      </c>
      <c r="O208">
        <v>2046460.47</v>
      </c>
      <c r="P208">
        <v>0.1221</v>
      </c>
      <c r="Q208">
        <v>0.87790000000000001</v>
      </c>
      <c r="R208">
        <v>523.39</v>
      </c>
      <c r="S208">
        <v>0.59619999999999995</v>
      </c>
      <c r="T208">
        <v>11355.39</v>
      </c>
      <c r="U208">
        <v>11355.39</v>
      </c>
      <c r="V208">
        <v>0</v>
      </c>
      <c r="W208" t="s">
        <v>434</v>
      </c>
      <c r="X208">
        <v>3910</v>
      </c>
      <c r="Y208">
        <v>2590890227</v>
      </c>
    </row>
    <row r="209" spans="1:25" x14ac:dyDescent="0.25">
      <c r="A209">
        <v>3360</v>
      </c>
      <c r="B209" t="s">
        <v>210</v>
      </c>
      <c r="C209">
        <v>596451</v>
      </c>
      <c r="D209">
        <v>1930000</v>
      </c>
      <c r="E209">
        <v>1427000</v>
      </c>
      <c r="F209">
        <v>0.69099999999999995</v>
      </c>
      <c r="G209">
        <v>0.309</v>
      </c>
      <c r="H209">
        <v>1000</v>
      </c>
      <c r="I209">
        <v>1722650</v>
      </c>
      <c r="J209">
        <v>14030264</v>
      </c>
      <c r="K209">
        <v>0.65380000000000005</v>
      </c>
      <c r="L209">
        <v>0.34620000000000001</v>
      </c>
      <c r="M209">
        <v>9832</v>
      </c>
      <c r="N209">
        <v>754823</v>
      </c>
      <c r="O209">
        <v>212360.3</v>
      </c>
      <c r="P209">
        <v>0.20979999999999999</v>
      </c>
      <c r="Q209">
        <v>0.79020000000000001</v>
      </c>
      <c r="R209">
        <v>148.82</v>
      </c>
      <c r="S209">
        <v>0.65110000000000001</v>
      </c>
      <c r="T209">
        <v>10980.82</v>
      </c>
      <c r="U209">
        <v>10980.82</v>
      </c>
      <c r="V209">
        <v>0</v>
      </c>
      <c r="W209" t="s">
        <v>434</v>
      </c>
      <c r="X209">
        <v>1427</v>
      </c>
      <c r="Y209">
        <v>851135508</v>
      </c>
    </row>
    <row r="210" spans="1:25" x14ac:dyDescent="0.25">
      <c r="A210">
        <v>3367</v>
      </c>
      <c r="B210" t="s">
        <v>211</v>
      </c>
      <c r="C210">
        <v>654133</v>
      </c>
      <c r="D210">
        <v>1930000</v>
      </c>
      <c r="E210">
        <v>1105000</v>
      </c>
      <c r="F210">
        <v>0.66110000000000002</v>
      </c>
      <c r="G210">
        <v>0.33889999999999998</v>
      </c>
      <c r="H210">
        <v>1000</v>
      </c>
      <c r="I210">
        <v>1722650</v>
      </c>
      <c r="J210">
        <v>10864360</v>
      </c>
      <c r="K210">
        <v>0.62029999999999996</v>
      </c>
      <c r="L210">
        <v>0.37969999999999998</v>
      </c>
      <c r="M210">
        <v>9832</v>
      </c>
      <c r="N210">
        <v>754823</v>
      </c>
      <c r="O210">
        <v>1176103.08</v>
      </c>
      <c r="P210">
        <v>0.13339999999999999</v>
      </c>
      <c r="Q210">
        <v>0.86660000000000004</v>
      </c>
      <c r="R210">
        <v>1064.3499999999999</v>
      </c>
      <c r="S210">
        <v>0.58009999999999995</v>
      </c>
      <c r="T210">
        <v>11896.35</v>
      </c>
      <c r="U210">
        <v>11896.35</v>
      </c>
      <c r="V210">
        <v>0</v>
      </c>
      <c r="W210" t="s">
        <v>434</v>
      </c>
      <c r="X210">
        <v>1105</v>
      </c>
      <c r="Y210">
        <v>722816537</v>
      </c>
    </row>
    <row r="211" spans="1:25" x14ac:dyDescent="0.25">
      <c r="A211">
        <v>3381</v>
      </c>
      <c r="B211" t="s">
        <v>212</v>
      </c>
      <c r="C211">
        <v>753007</v>
      </c>
      <c r="D211">
        <v>1930000</v>
      </c>
      <c r="E211">
        <v>2327000</v>
      </c>
      <c r="F211">
        <v>0.60980000000000001</v>
      </c>
      <c r="G211">
        <v>0.39019999999999999</v>
      </c>
      <c r="H211">
        <v>1000</v>
      </c>
      <c r="I211">
        <v>1722650</v>
      </c>
      <c r="J211">
        <v>22879064</v>
      </c>
      <c r="K211">
        <v>0.56289999999999996</v>
      </c>
      <c r="L211">
        <v>0.43709999999999999</v>
      </c>
      <c r="M211">
        <v>9832</v>
      </c>
      <c r="N211">
        <v>754823</v>
      </c>
      <c r="O211">
        <v>5326449.9800000004</v>
      </c>
      <c r="P211">
        <v>2.3999999999999998E-3</v>
      </c>
      <c r="Q211">
        <v>0.99760000000000004</v>
      </c>
      <c r="R211">
        <v>2288.98</v>
      </c>
      <c r="S211">
        <v>0.46870000000000001</v>
      </c>
      <c r="T211">
        <v>13120.98</v>
      </c>
      <c r="U211">
        <v>13120.98</v>
      </c>
      <c r="V211">
        <v>0</v>
      </c>
      <c r="W211" t="s">
        <v>434</v>
      </c>
      <c r="X211">
        <v>2327</v>
      </c>
      <c r="Y211">
        <v>1752247568</v>
      </c>
    </row>
    <row r="212" spans="1:25" x14ac:dyDescent="0.25">
      <c r="A212">
        <v>3409</v>
      </c>
      <c r="B212" t="s">
        <v>213</v>
      </c>
      <c r="C212">
        <v>453598</v>
      </c>
      <c r="D212">
        <v>1930000</v>
      </c>
      <c r="E212">
        <v>2153000</v>
      </c>
      <c r="F212">
        <v>0.76500000000000001</v>
      </c>
      <c r="G212">
        <v>0.23499999999999999</v>
      </c>
      <c r="H212">
        <v>1000</v>
      </c>
      <c r="I212">
        <v>1722650</v>
      </c>
      <c r="J212">
        <v>18718513.260000002</v>
      </c>
      <c r="K212">
        <v>0.73670000000000002</v>
      </c>
      <c r="L212">
        <v>0.26329999999999998</v>
      </c>
      <c r="M212">
        <v>8694.15</v>
      </c>
      <c r="N212">
        <v>754823</v>
      </c>
      <c r="O212">
        <v>0</v>
      </c>
      <c r="P212">
        <v>0.39910000000000001</v>
      </c>
      <c r="Q212">
        <v>0.60089999999999999</v>
      </c>
      <c r="R212">
        <v>0</v>
      </c>
      <c r="S212">
        <v>0.73960000000000004</v>
      </c>
      <c r="T212">
        <v>9694.15</v>
      </c>
      <c r="U212">
        <v>9694.15</v>
      </c>
      <c r="V212">
        <v>0</v>
      </c>
      <c r="W212" t="s">
        <v>434</v>
      </c>
      <c r="X212">
        <v>2153</v>
      </c>
      <c r="Y212">
        <v>976595497</v>
      </c>
    </row>
    <row r="213" spans="1:25" x14ac:dyDescent="0.25">
      <c r="A213">
        <v>3427</v>
      </c>
      <c r="B213" t="s">
        <v>214</v>
      </c>
      <c r="C213">
        <v>517314</v>
      </c>
      <c r="D213">
        <v>1930000</v>
      </c>
      <c r="E213">
        <v>263000</v>
      </c>
      <c r="F213">
        <v>0.73199999999999998</v>
      </c>
      <c r="G213">
        <v>0.26800000000000002</v>
      </c>
      <c r="H213">
        <v>1000</v>
      </c>
      <c r="I213">
        <v>1722650</v>
      </c>
      <c r="J213">
        <v>2585816</v>
      </c>
      <c r="K213">
        <v>0.69969999999999999</v>
      </c>
      <c r="L213">
        <v>0.30030000000000001</v>
      </c>
      <c r="M213">
        <v>9832</v>
      </c>
      <c r="N213">
        <v>754823</v>
      </c>
      <c r="O213">
        <v>60113.75</v>
      </c>
      <c r="P213">
        <v>0.31469999999999998</v>
      </c>
      <c r="Q213">
        <v>0.68530000000000002</v>
      </c>
      <c r="R213">
        <v>228.57</v>
      </c>
      <c r="S213">
        <v>0.69469999999999998</v>
      </c>
      <c r="T213">
        <v>11060.57</v>
      </c>
      <c r="U213">
        <v>11060.57</v>
      </c>
      <c r="V213">
        <v>0</v>
      </c>
      <c r="W213" t="s">
        <v>434</v>
      </c>
      <c r="X213">
        <v>263</v>
      </c>
      <c r="Y213">
        <v>136053681</v>
      </c>
    </row>
    <row r="214" spans="1:25" x14ac:dyDescent="0.25">
      <c r="A214">
        <v>3428</v>
      </c>
      <c r="B214" t="s">
        <v>215</v>
      </c>
      <c r="C214">
        <v>533453</v>
      </c>
      <c r="D214">
        <v>1930000</v>
      </c>
      <c r="E214">
        <v>768000</v>
      </c>
      <c r="F214">
        <v>0.72360000000000002</v>
      </c>
      <c r="G214">
        <v>0.27639999999999998</v>
      </c>
      <c r="H214">
        <v>1000</v>
      </c>
      <c r="I214">
        <v>1722650</v>
      </c>
      <c r="J214">
        <v>7550976</v>
      </c>
      <c r="K214">
        <v>0.69030000000000002</v>
      </c>
      <c r="L214">
        <v>0.30969999999999998</v>
      </c>
      <c r="M214">
        <v>9832</v>
      </c>
      <c r="N214">
        <v>754823</v>
      </c>
      <c r="O214">
        <v>1953321.35</v>
      </c>
      <c r="P214">
        <v>0.29330000000000001</v>
      </c>
      <c r="Q214">
        <v>0.70669999999999999</v>
      </c>
      <c r="R214">
        <v>2543.39</v>
      </c>
      <c r="S214">
        <v>0.61729999999999996</v>
      </c>
      <c r="T214">
        <v>13375.39</v>
      </c>
      <c r="U214">
        <v>13375.39</v>
      </c>
      <c r="V214">
        <v>0</v>
      </c>
      <c r="W214" t="s">
        <v>434</v>
      </c>
      <c r="X214">
        <v>768</v>
      </c>
      <c r="Y214">
        <v>409691548</v>
      </c>
    </row>
    <row r="215" spans="1:25" x14ac:dyDescent="0.25">
      <c r="A215">
        <v>3430</v>
      </c>
      <c r="B215" t="s">
        <v>216</v>
      </c>
      <c r="C215">
        <v>456752</v>
      </c>
      <c r="D215">
        <v>1930000</v>
      </c>
      <c r="E215">
        <v>3497000</v>
      </c>
      <c r="F215">
        <v>0.76329999999999998</v>
      </c>
      <c r="G215">
        <v>0.23669999999999999</v>
      </c>
      <c r="H215">
        <v>1000</v>
      </c>
      <c r="I215">
        <v>1722650</v>
      </c>
      <c r="J215">
        <v>34382504</v>
      </c>
      <c r="K215">
        <v>0.7349</v>
      </c>
      <c r="L215">
        <v>0.2651</v>
      </c>
      <c r="M215">
        <v>9832</v>
      </c>
      <c r="N215">
        <v>754823</v>
      </c>
      <c r="O215">
        <v>11047137.43</v>
      </c>
      <c r="P215">
        <v>0.39489999999999997</v>
      </c>
      <c r="Q215">
        <v>0.60509999999999997</v>
      </c>
      <c r="R215">
        <v>3159.03</v>
      </c>
      <c r="S215">
        <v>0.66010000000000002</v>
      </c>
      <c r="T215">
        <v>13991.03</v>
      </c>
      <c r="U215">
        <v>13991.03</v>
      </c>
      <c r="V215">
        <v>0</v>
      </c>
      <c r="W215" t="s">
        <v>434</v>
      </c>
      <c r="X215">
        <v>3497</v>
      </c>
      <c r="Y215">
        <v>1597261356</v>
      </c>
    </row>
    <row r="216" spans="1:25" x14ac:dyDescent="0.25">
      <c r="A216">
        <v>3434</v>
      </c>
      <c r="B216" t="s">
        <v>217</v>
      </c>
      <c r="C216">
        <v>404974</v>
      </c>
      <c r="D216">
        <v>1930000</v>
      </c>
      <c r="E216">
        <v>976000</v>
      </c>
      <c r="F216">
        <v>0.79020000000000001</v>
      </c>
      <c r="G216">
        <v>0.20979999999999999</v>
      </c>
      <c r="H216">
        <v>1000</v>
      </c>
      <c r="I216">
        <v>1722650</v>
      </c>
      <c r="J216">
        <v>9596032</v>
      </c>
      <c r="K216">
        <v>0.76490000000000002</v>
      </c>
      <c r="L216">
        <v>0.2351</v>
      </c>
      <c r="M216">
        <v>9832</v>
      </c>
      <c r="N216">
        <v>754823</v>
      </c>
      <c r="O216">
        <v>618666.18999999994</v>
      </c>
      <c r="P216">
        <v>0.46350000000000002</v>
      </c>
      <c r="Q216">
        <v>0.53649999999999998</v>
      </c>
      <c r="R216">
        <v>633.88</v>
      </c>
      <c r="S216">
        <v>0.75049999999999994</v>
      </c>
      <c r="T216">
        <v>11465.88</v>
      </c>
      <c r="U216">
        <v>11465.88</v>
      </c>
      <c r="V216">
        <v>0</v>
      </c>
      <c r="W216" t="s">
        <v>434</v>
      </c>
      <c r="X216">
        <v>976</v>
      </c>
      <c r="Y216">
        <v>395254700</v>
      </c>
    </row>
    <row r="217" spans="1:25" x14ac:dyDescent="0.25">
      <c r="A217">
        <v>3437</v>
      </c>
      <c r="B217" t="s">
        <v>218</v>
      </c>
      <c r="C217">
        <v>1136570</v>
      </c>
      <c r="D217">
        <v>1930000</v>
      </c>
      <c r="E217">
        <v>3952000</v>
      </c>
      <c r="F217">
        <v>0.41110000000000002</v>
      </c>
      <c r="G217">
        <v>0.58889999999999998</v>
      </c>
      <c r="H217">
        <v>1000</v>
      </c>
      <c r="I217">
        <v>1722650</v>
      </c>
      <c r="J217">
        <v>38856064</v>
      </c>
      <c r="K217">
        <v>0.3402</v>
      </c>
      <c r="L217">
        <v>0.65980000000000005</v>
      </c>
      <c r="M217">
        <v>9832</v>
      </c>
      <c r="N217">
        <v>754823</v>
      </c>
      <c r="O217">
        <v>4724943.53</v>
      </c>
      <c r="P217">
        <v>-0.50570000000000004</v>
      </c>
      <c r="Q217">
        <v>1.5057</v>
      </c>
      <c r="R217">
        <v>1195.58</v>
      </c>
      <c r="S217">
        <v>0.26200000000000001</v>
      </c>
      <c r="T217">
        <v>12027.58</v>
      </c>
      <c r="U217">
        <v>12027.58</v>
      </c>
      <c r="V217">
        <v>0</v>
      </c>
      <c r="W217" t="s">
        <v>434</v>
      </c>
      <c r="X217">
        <v>3952</v>
      </c>
      <c r="Y217">
        <v>4491722686</v>
      </c>
    </row>
    <row r="218" spans="1:25" x14ac:dyDescent="0.25">
      <c r="A218">
        <v>3444</v>
      </c>
      <c r="B218" t="s">
        <v>219</v>
      </c>
      <c r="C218">
        <v>633918</v>
      </c>
      <c r="D218">
        <v>1930000</v>
      </c>
      <c r="E218">
        <v>3489000</v>
      </c>
      <c r="F218">
        <v>0.67149999999999999</v>
      </c>
      <c r="G218">
        <v>0.32850000000000001</v>
      </c>
      <c r="H218">
        <v>1000</v>
      </c>
      <c r="I218">
        <v>1722650</v>
      </c>
      <c r="J218">
        <v>34303848</v>
      </c>
      <c r="K218">
        <v>0.63200000000000001</v>
      </c>
      <c r="L218">
        <v>0.36799999999999999</v>
      </c>
      <c r="M218">
        <v>9832</v>
      </c>
      <c r="N218">
        <v>754823</v>
      </c>
      <c r="O218">
        <v>1160159.18</v>
      </c>
      <c r="P218">
        <v>0.16020000000000001</v>
      </c>
      <c r="Q218">
        <v>0.83979999999999999</v>
      </c>
      <c r="R218">
        <v>332.52</v>
      </c>
      <c r="S218">
        <v>0.62150000000000005</v>
      </c>
      <c r="T218">
        <v>11164.52</v>
      </c>
      <c r="U218">
        <v>11164.52</v>
      </c>
      <c r="V218">
        <v>0</v>
      </c>
      <c r="W218" t="s">
        <v>434</v>
      </c>
      <c r="X218">
        <v>3489</v>
      </c>
      <c r="Y218">
        <v>2211739262</v>
      </c>
    </row>
    <row r="219" spans="1:25" x14ac:dyDescent="0.25">
      <c r="A219">
        <v>3479</v>
      </c>
      <c r="B219" t="s">
        <v>220</v>
      </c>
      <c r="C219">
        <v>1619266</v>
      </c>
      <c r="D219">
        <v>1930000</v>
      </c>
      <c r="E219">
        <v>3478000</v>
      </c>
      <c r="F219">
        <v>0.161</v>
      </c>
      <c r="G219">
        <v>0.83899999999999997</v>
      </c>
      <c r="H219">
        <v>1000</v>
      </c>
      <c r="I219">
        <v>1722650</v>
      </c>
      <c r="J219">
        <v>34195696</v>
      </c>
      <c r="K219">
        <v>0.06</v>
      </c>
      <c r="L219">
        <v>0.94</v>
      </c>
      <c r="M219">
        <v>9832</v>
      </c>
      <c r="N219">
        <v>754823</v>
      </c>
      <c r="O219">
        <v>9591273.8300000001</v>
      </c>
      <c r="P219">
        <v>-1.1452</v>
      </c>
      <c r="Q219">
        <v>2.1452</v>
      </c>
      <c r="R219">
        <v>2757.7</v>
      </c>
      <c r="S219">
        <v>1.18E-2</v>
      </c>
      <c r="T219">
        <v>13589.7</v>
      </c>
      <c r="U219">
        <v>13589.7</v>
      </c>
      <c r="V219">
        <v>0</v>
      </c>
      <c r="W219" t="s">
        <v>434</v>
      </c>
      <c r="X219">
        <v>3478</v>
      </c>
      <c r="Y219">
        <v>5631808099</v>
      </c>
    </row>
    <row r="220" spans="1:25" x14ac:dyDescent="0.25">
      <c r="A220">
        <v>3484</v>
      </c>
      <c r="B220" t="s">
        <v>221</v>
      </c>
      <c r="C220">
        <v>3769577</v>
      </c>
      <c r="D220">
        <v>1930000</v>
      </c>
      <c r="E220">
        <v>132000</v>
      </c>
      <c r="F220">
        <v>-0.95309999999999995</v>
      </c>
      <c r="G220">
        <v>1.9531000000000001</v>
      </c>
      <c r="H220">
        <v>1000</v>
      </c>
      <c r="I220">
        <v>1722650</v>
      </c>
      <c r="J220">
        <v>1297824</v>
      </c>
      <c r="K220">
        <v>-1.1881999999999999</v>
      </c>
      <c r="L220">
        <v>2.1882000000000001</v>
      </c>
      <c r="M220">
        <v>9832</v>
      </c>
      <c r="N220">
        <v>754823</v>
      </c>
      <c r="O220">
        <v>812297.07</v>
      </c>
      <c r="P220">
        <v>-3.9940000000000002</v>
      </c>
      <c r="Q220">
        <v>4.9939999999999998</v>
      </c>
      <c r="R220">
        <v>6153.77</v>
      </c>
      <c r="S220">
        <v>0</v>
      </c>
      <c r="T220">
        <v>16985.77</v>
      </c>
      <c r="U220">
        <v>16985.77</v>
      </c>
      <c r="V220">
        <v>0</v>
      </c>
      <c r="W220" t="s">
        <v>434</v>
      </c>
      <c r="X220">
        <v>132</v>
      </c>
      <c r="Y220">
        <v>497584100</v>
      </c>
    </row>
    <row r="221" spans="1:25" x14ac:dyDescent="0.25">
      <c r="A221">
        <v>3500</v>
      </c>
      <c r="B221" t="s">
        <v>222</v>
      </c>
      <c r="C221">
        <v>551146</v>
      </c>
      <c r="D221">
        <v>1930000</v>
      </c>
      <c r="E221">
        <v>2449000</v>
      </c>
      <c r="F221">
        <v>0.71440000000000003</v>
      </c>
      <c r="G221">
        <v>0.28560000000000002</v>
      </c>
      <c r="H221">
        <v>1000</v>
      </c>
      <c r="I221">
        <v>1722650</v>
      </c>
      <c r="J221">
        <v>24078568</v>
      </c>
      <c r="K221">
        <v>0.68010000000000004</v>
      </c>
      <c r="L221">
        <v>0.31990000000000002</v>
      </c>
      <c r="M221">
        <v>9832</v>
      </c>
      <c r="N221">
        <v>754823</v>
      </c>
      <c r="O221">
        <v>442519.89</v>
      </c>
      <c r="P221">
        <v>0.26979999999999998</v>
      </c>
      <c r="Q221">
        <v>0.73019999999999996</v>
      </c>
      <c r="R221">
        <v>180.69</v>
      </c>
      <c r="S221">
        <v>0.6764</v>
      </c>
      <c r="T221">
        <v>11012.69</v>
      </c>
      <c r="U221">
        <v>11012.69</v>
      </c>
      <c r="V221">
        <v>0</v>
      </c>
      <c r="W221" t="s">
        <v>434</v>
      </c>
      <c r="X221">
        <v>2449</v>
      </c>
      <c r="Y221">
        <v>1349757455</v>
      </c>
    </row>
    <row r="222" spans="1:25" x14ac:dyDescent="0.25">
      <c r="A222">
        <v>3528</v>
      </c>
      <c r="B222" t="s">
        <v>225</v>
      </c>
      <c r="C222">
        <v>1342883</v>
      </c>
      <c r="D222">
        <v>2895000</v>
      </c>
      <c r="E222">
        <v>836000</v>
      </c>
      <c r="F222">
        <v>0.53610000000000002</v>
      </c>
      <c r="G222">
        <v>0.46389999999999998</v>
      </c>
      <c r="H222">
        <v>1000</v>
      </c>
      <c r="I222">
        <v>2583975</v>
      </c>
      <c r="J222">
        <v>7426780.4800000004</v>
      </c>
      <c r="K222">
        <v>0.4803</v>
      </c>
      <c r="L222">
        <v>0.51970000000000005</v>
      </c>
      <c r="M222">
        <v>8883.7099999999991</v>
      </c>
      <c r="N222">
        <v>1132234</v>
      </c>
      <c r="O222">
        <v>0</v>
      </c>
      <c r="P222">
        <v>-0.186</v>
      </c>
      <c r="Q222">
        <v>1.1859999999999999</v>
      </c>
      <c r="R222">
        <v>0</v>
      </c>
      <c r="S222">
        <v>0.48599999999999999</v>
      </c>
      <c r="T222">
        <v>9883.7099999999991</v>
      </c>
      <c r="U222">
        <v>9883.7099999999991</v>
      </c>
      <c r="V222">
        <v>0</v>
      </c>
      <c r="W222" t="s">
        <v>435</v>
      </c>
      <c r="X222">
        <v>836</v>
      </c>
      <c r="Y222">
        <v>1122650092</v>
      </c>
    </row>
    <row r="223" spans="1:25" x14ac:dyDescent="0.25">
      <c r="A223">
        <v>3549</v>
      </c>
      <c r="B223" t="s">
        <v>226</v>
      </c>
      <c r="C223">
        <v>1104408</v>
      </c>
      <c r="D223">
        <v>1930000</v>
      </c>
      <c r="E223">
        <v>7357000</v>
      </c>
      <c r="F223">
        <v>0.42780000000000001</v>
      </c>
      <c r="G223">
        <v>0.57220000000000004</v>
      </c>
      <c r="H223">
        <v>1000</v>
      </c>
      <c r="I223">
        <v>1722650</v>
      </c>
      <c r="J223">
        <v>72334024</v>
      </c>
      <c r="K223">
        <v>0.3589</v>
      </c>
      <c r="L223">
        <v>0.6411</v>
      </c>
      <c r="M223">
        <v>9832</v>
      </c>
      <c r="N223">
        <v>754823</v>
      </c>
      <c r="O223">
        <v>17840287.899999999</v>
      </c>
      <c r="P223">
        <v>-0.46310000000000001</v>
      </c>
      <c r="Q223">
        <v>1.4631000000000001</v>
      </c>
      <c r="R223">
        <v>2424.94</v>
      </c>
      <c r="S223">
        <v>0.2137</v>
      </c>
      <c r="T223">
        <v>13256.94</v>
      </c>
      <c r="U223">
        <v>13256.94</v>
      </c>
      <c r="V223">
        <v>0</v>
      </c>
      <c r="W223" t="s">
        <v>434</v>
      </c>
      <c r="X223">
        <v>7357</v>
      </c>
      <c r="Y223">
        <v>8125128242</v>
      </c>
    </row>
    <row r="224" spans="1:25" x14ac:dyDescent="0.25">
      <c r="A224">
        <v>3612</v>
      </c>
      <c r="B224" t="s">
        <v>227</v>
      </c>
      <c r="C224">
        <v>660021</v>
      </c>
      <c r="D224">
        <v>1930000</v>
      </c>
      <c r="E224">
        <v>3479000</v>
      </c>
      <c r="F224">
        <v>0.65800000000000003</v>
      </c>
      <c r="G224">
        <v>0.34200000000000003</v>
      </c>
      <c r="H224">
        <v>1000</v>
      </c>
      <c r="I224">
        <v>1722650</v>
      </c>
      <c r="J224">
        <v>34205528</v>
      </c>
      <c r="K224">
        <v>0.6169</v>
      </c>
      <c r="L224">
        <v>0.3831</v>
      </c>
      <c r="M224">
        <v>9832</v>
      </c>
      <c r="N224">
        <v>754823</v>
      </c>
      <c r="O224">
        <v>3407672</v>
      </c>
      <c r="P224">
        <v>0.12559999999999999</v>
      </c>
      <c r="Q224">
        <v>0.87439999999999996</v>
      </c>
      <c r="R224">
        <v>979.5</v>
      </c>
      <c r="S224">
        <v>0.5796</v>
      </c>
      <c r="T224">
        <v>11811.5</v>
      </c>
      <c r="U224">
        <v>11811.5</v>
      </c>
      <c r="V224">
        <v>0</v>
      </c>
      <c r="W224" t="s">
        <v>434</v>
      </c>
      <c r="X224">
        <v>3479</v>
      </c>
      <c r="Y224">
        <v>2296211610</v>
      </c>
    </row>
    <row r="225" spans="1:25" x14ac:dyDescent="0.25">
      <c r="A225">
        <v>3619</v>
      </c>
      <c r="B225" t="s">
        <v>228</v>
      </c>
      <c r="C225">
        <v>484643</v>
      </c>
      <c r="D225">
        <v>1930000</v>
      </c>
      <c r="E225">
        <v>69572000</v>
      </c>
      <c r="F225">
        <v>0.74890000000000001</v>
      </c>
      <c r="G225">
        <v>0.25109999999999999</v>
      </c>
      <c r="H225">
        <v>1000</v>
      </c>
      <c r="I225">
        <v>1722650</v>
      </c>
      <c r="J225">
        <v>684031904</v>
      </c>
      <c r="K225">
        <v>0.71870000000000001</v>
      </c>
      <c r="L225">
        <v>0.28129999999999999</v>
      </c>
      <c r="M225">
        <v>9832</v>
      </c>
      <c r="N225">
        <v>754823</v>
      </c>
      <c r="O225">
        <v>72663667.939999998</v>
      </c>
      <c r="P225">
        <v>0.3579</v>
      </c>
      <c r="Q225">
        <v>0.6421</v>
      </c>
      <c r="R225">
        <v>1044.44</v>
      </c>
      <c r="S225">
        <v>0.6895</v>
      </c>
      <c r="T225">
        <v>11876.44</v>
      </c>
      <c r="U225">
        <v>11876.44</v>
      </c>
      <c r="V225">
        <v>0</v>
      </c>
      <c r="W225" t="s">
        <v>434</v>
      </c>
      <c r="X225">
        <v>69572</v>
      </c>
      <c r="Y225">
        <v>33717595700</v>
      </c>
    </row>
    <row r="226" spans="1:25" x14ac:dyDescent="0.25">
      <c r="A226">
        <v>3633</v>
      </c>
      <c r="B226" t="s">
        <v>229</v>
      </c>
      <c r="C226">
        <v>572913</v>
      </c>
      <c r="D226">
        <v>1930000</v>
      </c>
      <c r="E226">
        <v>740000</v>
      </c>
      <c r="F226">
        <v>0.70320000000000005</v>
      </c>
      <c r="G226">
        <v>0.29680000000000001</v>
      </c>
      <c r="H226">
        <v>1000</v>
      </c>
      <c r="I226">
        <v>1722650</v>
      </c>
      <c r="J226">
        <v>7275680</v>
      </c>
      <c r="K226">
        <v>0.66739999999999999</v>
      </c>
      <c r="L226">
        <v>0.33260000000000001</v>
      </c>
      <c r="M226">
        <v>9832</v>
      </c>
      <c r="N226">
        <v>754823</v>
      </c>
      <c r="O226">
        <v>1430624.47</v>
      </c>
      <c r="P226">
        <v>0.24099999999999999</v>
      </c>
      <c r="Q226">
        <v>0.75900000000000001</v>
      </c>
      <c r="R226">
        <v>1933.28</v>
      </c>
      <c r="S226">
        <v>0.60560000000000003</v>
      </c>
      <c r="T226">
        <v>12765.28</v>
      </c>
      <c r="U226">
        <v>12765.28</v>
      </c>
      <c r="V226">
        <v>0</v>
      </c>
      <c r="W226" t="s">
        <v>434</v>
      </c>
      <c r="X226">
        <v>740</v>
      </c>
      <c r="Y226">
        <v>423955910</v>
      </c>
    </row>
    <row r="227" spans="1:25" x14ac:dyDescent="0.25">
      <c r="A227">
        <v>3640</v>
      </c>
      <c r="B227" t="s">
        <v>230</v>
      </c>
      <c r="C227">
        <v>4481784</v>
      </c>
      <c r="D227">
        <v>2895000</v>
      </c>
      <c r="E227">
        <v>574000</v>
      </c>
      <c r="F227">
        <v>-0.54810000000000003</v>
      </c>
      <c r="G227">
        <v>1.5481</v>
      </c>
      <c r="H227">
        <v>1000</v>
      </c>
      <c r="I227">
        <v>2583975</v>
      </c>
      <c r="J227">
        <v>5643568</v>
      </c>
      <c r="K227">
        <v>-0.73450000000000004</v>
      </c>
      <c r="L227">
        <v>1.7344999999999999</v>
      </c>
      <c r="M227">
        <v>9832</v>
      </c>
      <c r="N227">
        <v>1132234</v>
      </c>
      <c r="O227">
        <v>697534.99</v>
      </c>
      <c r="P227">
        <v>-2.9584000000000001</v>
      </c>
      <c r="Q227">
        <v>3.9584000000000001</v>
      </c>
      <c r="R227">
        <v>1215.22</v>
      </c>
      <c r="S227">
        <v>0</v>
      </c>
      <c r="T227">
        <v>12047.22</v>
      </c>
      <c r="U227">
        <v>12047.22</v>
      </c>
      <c r="V227">
        <v>0</v>
      </c>
      <c r="W227" t="s">
        <v>435</v>
      </c>
      <c r="X227">
        <v>574</v>
      </c>
      <c r="Y227">
        <v>2572544271</v>
      </c>
    </row>
    <row r="228" spans="1:25" x14ac:dyDescent="0.25">
      <c r="A228">
        <v>3661</v>
      </c>
      <c r="B228" t="s">
        <v>233</v>
      </c>
      <c r="C228">
        <v>620599</v>
      </c>
      <c r="D228">
        <v>1930000</v>
      </c>
      <c r="E228">
        <v>858000</v>
      </c>
      <c r="F228">
        <v>0.6784</v>
      </c>
      <c r="G228">
        <v>0.3216</v>
      </c>
      <c r="H228">
        <v>1000</v>
      </c>
      <c r="I228">
        <v>1722650</v>
      </c>
      <c r="J228">
        <v>8435856</v>
      </c>
      <c r="K228">
        <v>0.63970000000000005</v>
      </c>
      <c r="L228">
        <v>0.36030000000000001</v>
      </c>
      <c r="M228">
        <v>9832</v>
      </c>
      <c r="N228">
        <v>754823</v>
      </c>
      <c r="O228">
        <v>549904.72</v>
      </c>
      <c r="P228">
        <v>0.17780000000000001</v>
      </c>
      <c r="Q228">
        <v>0.82220000000000004</v>
      </c>
      <c r="R228">
        <v>640.91</v>
      </c>
      <c r="S228">
        <v>0.61729999999999996</v>
      </c>
      <c r="T228">
        <v>11472.91</v>
      </c>
      <c r="U228">
        <v>11472.91</v>
      </c>
      <c r="V228">
        <v>0</v>
      </c>
      <c r="W228" t="s">
        <v>434</v>
      </c>
      <c r="X228">
        <v>858</v>
      </c>
      <c r="Y228">
        <v>532474266</v>
      </c>
    </row>
    <row r="229" spans="1:25" x14ac:dyDescent="0.25">
      <c r="A229">
        <v>3668</v>
      </c>
      <c r="B229" t="s">
        <v>234</v>
      </c>
      <c r="C229">
        <v>494358</v>
      </c>
      <c r="D229">
        <v>1930000</v>
      </c>
      <c r="E229">
        <v>937000</v>
      </c>
      <c r="F229">
        <v>0.74390000000000001</v>
      </c>
      <c r="G229">
        <v>0.25609999999999999</v>
      </c>
      <c r="H229">
        <v>1000</v>
      </c>
      <c r="I229">
        <v>1722650</v>
      </c>
      <c r="J229">
        <v>9212584</v>
      </c>
      <c r="K229">
        <v>0.71299999999999997</v>
      </c>
      <c r="L229">
        <v>0.28699999999999998</v>
      </c>
      <c r="M229">
        <v>9832</v>
      </c>
      <c r="N229">
        <v>754823</v>
      </c>
      <c r="O229">
        <v>678312.51</v>
      </c>
      <c r="P229">
        <v>0.34510000000000002</v>
      </c>
      <c r="Q229">
        <v>0.65490000000000004</v>
      </c>
      <c r="R229">
        <v>723.92</v>
      </c>
      <c r="S229">
        <v>0.69259999999999999</v>
      </c>
      <c r="T229">
        <v>11555.92</v>
      </c>
      <c r="U229">
        <v>11555.92</v>
      </c>
      <c r="V229">
        <v>0</v>
      </c>
      <c r="W229" t="s">
        <v>434</v>
      </c>
      <c r="X229">
        <v>937</v>
      </c>
      <c r="Y229">
        <v>463213434</v>
      </c>
    </row>
    <row r="230" spans="1:25" x14ac:dyDescent="0.25">
      <c r="A230">
        <v>3675</v>
      </c>
      <c r="B230" t="s">
        <v>235</v>
      </c>
      <c r="C230">
        <v>824229</v>
      </c>
      <c r="D230">
        <v>1930000</v>
      </c>
      <c r="E230">
        <v>3203000</v>
      </c>
      <c r="F230">
        <v>0.57289999999999996</v>
      </c>
      <c r="G230">
        <v>0.42709999999999998</v>
      </c>
      <c r="H230">
        <v>1000</v>
      </c>
      <c r="I230">
        <v>1722650</v>
      </c>
      <c r="J230">
        <v>31491896</v>
      </c>
      <c r="K230">
        <v>0.52149999999999996</v>
      </c>
      <c r="L230">
        <v>0.47849999999999998</v>
      </c>
      <c r="M230">
        <v>9832</v>
      </c>
      <c r="N230">
        <v>754823</v>
      </c>
      <c r="O230">
        <v>12865254.16</v>
      </c>
      <c r="P230">
        <v>-9.1999999999999998E-2</v>
      </c>
      <c r="Q230">
        <v>1.0920000000000001</v>
      </c>
      <c r="R230">
        <v>4016.63</v>
      </c>
      <c r="S230">
        <v>0.35899999999999999</v>
      </c>
      <c r="T230">
        <v>14848.63</v>
      </c>
      <c r="U230">
        <v>14848.63</v>
      </c>
      <c r="V230" s="52">
        <v>-1.8189900000000001E-12</v>
      </c>
      <c r="W230" t="s">
        <v>434</v>
      </c>
      <c r="X230">
        <v>3203</v>
      </c>
      <c r="Y230">
        <v>2640006698</v>
      </c>
    </row>
    <row r="231" spans="1:25" x14ac:dyDescent="0.25">
      <c r="A231">
        <v>3682</v>
      </c>
      <c r="B231" t="s">
        <v>236</v>
      </c>
      <c r="C231">
        <v>581735</v>
      </c>
      <c r="D231">
        <v>1930000</v>
      </c>
      <c r="E231">
        <v>2350000</v>
      </c>
      <c r="F231">
        <v>0.6986</v>
      </c>
      <c r="G231">
        <v>0.3014</v>
      </c>
      <c r="H231">
        <v>1000</v>
      </c>
      <c r="I231">
        <v>1722650</v>
      </c>
      <c r="J231">
        <v>23105200</v>
      </c>
      <c r="K231">
        <v>0.6623</v>
      </c>
      <c r="L231">
        <v>0.3377</v>
      </c>
      <c r="M231">
        <v>9832</v>
      </c>
      <c r="N231">
        <v>754823</v>
      </c>
      <c r="O231">
        <v>1633415.7</v>
      </c>
      <c r="P231">
        <v>0.2293</v>
      </c>
      <c r="Q231">
        <v>0.77070000000000005</v>
      </c>
      <c r="R231">
        <v>695.07</v>
      </c>
      <c r="S231">
        <v>0.63929999999999998</v>
      </c>
      <c r="T231">
        <v>11527.07</v>
      </c>
      <c r="U231">
        <v>11527.07</v>
      </c>
      <c r="V231">
        <v>0</v>
      </c>
      <c r="W231" t="s">
        <v>434</v>
      </c>
      <c r="X231">
        <v>2350</v>
      </c>
      <c r="Y231">
        <v>1367077181</v>
      </c>
    </row>
    <row r="232" spans="1:25" x14ac:dyDescent="0.25">
      <c r="A232">
        <v>3689</v>
      </c>
      <c r="B232" t="s">
        <v>237</v>
      </c>
      <c r="C232">
        <v>1081220</v>
      </c>
      <c r="D232">
        <v>1930000</v>
      </c>
      <c r="E232">
        <v>698000</v>
      </c>
      <c r="F232">
        <v>0.43980000000000002</v>
      </c>
      <c r="G232">
        <v>0.56020000000000003</v>
      </c>
      <c r="H232">
        <v>1000</v>
      </c>
      <c r="I232">
        <v>1722650</v>
      </c>
      <c r="J232">
        <v>6617159.4400000004</v>
      </c>
      <c r="K232">
        <v>0.37240000000000001</v>
      </c>
      <c r="L232">
        <v>0.62760000000000005</v>
      </c>
      <c r="M232">
        <v>9480.17</v>
      </c>
      <c r="N232">
        <v>754823</v>
      </c>
      <c r="O232">
        <v>0</v>
      </c>
      <c r="P232">
        <v>-0.43240000000000001</v>
      </c>
      <c r="Q232">
        <v>1.4323999999999999</v>
      </c>
      <c r="R232">
        <v>0</v>
      </c>
      <c r="S232">
        <v>0.37880000000000003</v>
      </c>
      <c r="T232">
        <v>10480.17</v>
      </c>
      <c r="U232">
        <v>10480.17</v>
      </c>
      <c r="V232">
        <v>0</v>
      </c>
      <c r="W232" t="s">
        <v>434</v>
      </c>
      <c r="X232">
        <v>698</v>
      </c>
      <c r="Y232">
        <v>754691424</v>
      </c>
    </row>
    <row r="233" spans="1:25" x14ac:dyDescent="0.25">
      <c r="A233">
        <v>3696</v>
      </c>
      <c r="B233" t="s">
        <v>238</v>
      </c>
      <c r="C233">
        <v>729692</v>
      </c>
      <c r="D233">
        <v>1930000</v>
      </c>
      <c r="E233">
        <v>341000</v>
      </c>
      <c r="F233">
        <v>0.62190000000000001</v>
      </c>
      <c r="G233">
        <v>0.37809999999999999</v>
      </c>
      <c r="H233">
        <v>1000</v>
      </c>
      <c r="I233">
        <v>1722650</v>
      </c>
      <c r="J233">
        <v>3352712</v>
      </c>
      <c r="K233">
        <v>0.57640000000000002</v>
      </c>
      <c r="L233">
        <v>0.42359999999999998</v>
      </c>
      <c r="M233">
        <v>9832</v>
      </c>
      <c r="N233">
        <v>754823</v>
      </c>
      <c r="O233">
        <v>605890.69999999995</v>
      </c>
      <c r="P233">
        <v>3.3300000000000003E-2</v>
      </c>
      <c r="Q233">
        <v>0.9667</v>
      </c>
      <c r="R233">
        <v>1776.81</v>
      </c>
      <c r="S233">
        <v>0.50349999999999995</v>
      </c>
      <c r="T233">
        <v>12608.81</v>
      </c>
      <c r="U233">
        <v>12608.81</v>
      </c>
      <c r="V233">
        <v>0</v>
      </c>
      <c r="W233" t="s">
        <v>434</v>
      </c>
      <c r="X233">
        <v>341</v>
      </c>
      <c r="Y233">
        <v>248824987</v>
      </c>
    </row>
    <row r="234" spans="1:25" x14ac:dyDescent="0.25">
      <c r="A234">
        <v>3787</v>
      </c>
      <c r="B234" t="s">
        <v>239</v>
      </c>
      <c r="C234">
        <v>635698</v>
      </c>
      <c r="D234">
        <v>1930000</v>
      </c>
      <c r="E234">
        <v>2043000</v>
      </c>
      <c r="F234">
        <v>0.67059999999999997</v>
      </c>
      <c r="G234">
        <v>0.32940000000000003</v>
      </c>
      <c r="H234">
        <v>1000</v>
      </c>
      <c r="I234">
        <v>1722650</v>
      </c>
      <c r="J234">
        <v>20086776</v>
      </c>
      <c r="K234">
        <v>0.63100000000000001</v>
      </c>
      <c r="L234">
        <v>0.36899999999999999</v>
      </c>
      <c r="M234">
        <v>9832</v>
      </c>
      <c r="N234">
        <v>754823</v>
      </c>
      <c r="O234">
        <v>778615.21</v>
      </c>
      <c r="P234">
        <v>0.1578</v>
      </c>
      <c r="Q234">
        <v>0.84219999999999995</v>
      </c>
      <c r="R234">
        <v>381.11</v>
      </c>
      <c r="S234">
        <v>0.61839999999999995</v>
      </c>
      <c r="T234">
        <v>11213.11</v>
      </c>
      <c r="U234">
        <v>11213.11</v>
      </c>
      <c r="V234">
        <v>0</v>
      </c>
      <c r="W234" t="s">
        <v>434</v>
      </c>
      <c r="X234">
        <v>2043</v>
      </c>
      <c r="Y234">
        <v>1298730188</v>
      </c>
    </row>
    <row r="235" spans="1:25" x14ac:dyDescent="0.25">
      <c r="A235">
        <v>3794</v>
      </c>
      <c r="B235" t="s">
        <v>240</v>
      </c>
      <c r="C235">
        <v>736857</v>
      </c>
      <c r="D235">
        <v>1930000</v>
      </c>
      <c r="E235">
        <v>2327000</v>
      </c>
      <c r="F235">
        <v>0.61819999999999997</v>
      </c>
      <c r="G235">
        <v>0.38179999999999997</v>
      </c>
      <c r="H235">
        <v>1000</v>
      </c>
      <c r="I235">
        <v>1722650</v>
      </c>
      <c r="J235">
        <v>22879064</v>
      </c>
      <c r="K235">
        <v>0.57230000000000003</v>
      </c>
      <c r="L235">
        <v>0.42770000000000002</v>
      </c>
      <c r="M235">
        <v>9832</v>
      </c>
      <c r="N235">
        <v>754823</v>
      </c>
      <c r="O235">
        <v>3307851.3</v>
      </c>
      <c r="P235">
        <v>2.3800000000000002E-2</v>
      </c>
      <c r="Q235">
        <v>0.97619999999999996</v>
      </c>
      <c r="R235">
        <v>1421.51</v>
      </c>
      <c r="S235">
        <v>0.51239999999999997</v>
      </c>
      <c r="T235">
        <v>12253.51</v>
      </c>
      <c r="U235">
        <v>12253.51</v>
      </c>
      <c r="V235">
        <v>0</v>
      </c>
      <c r="W235" t="s">
        <v>434</v>
      </c>
      <c r="X235">
        <v>2327</v>
      </c>
      <c r="Y235">
        <v>1714665335</v>
      </c>
    </row>
    <row r="236" spans="1:25" x14ac:dyDescent="0.25">
      <c r="A236">
        <v>3822</v>
      </c>
      <c r="B236" t="s">
        <v>241</v>
      </c>
      <c r="C236">
        <v>846566</v>
      </c>
      <c r="D236">
        <v>1930000</v>
      </c>
      <c r="E236">
        <v>4855000</v>
      </c>
      <c r="F236">
        <v>0.56140000000000001</v>
      </c>
      <c r="G236">
        <v>0.43859999999999999</v>
      </c>
      <c r="H236">
        <v>1000</v>
      </c>
      <c r="I236">
        <v>1722650</v>
      </c>
      <c r="J236">
        <v>47734360</v>
      </c>
      <c r="K236">
        <v>0.50860000000000005</v>
      </c>
      <c r="L236">
        <v>0.4914</v>
      </c>
      <c r="M236">
        <v>9832</v>
      </c>
      <c r="N236">
        <v>754823</v>
      </c>
      <c r="O236">
        <v>1279645.72</v>
      </c>
      <c r="P236">
        <v>-0.1215</v>
      </c>
      <c r="Q236">
        <v>1.1214999999999999</v>
      </c>
      <c r="R236">
        <v>263.57</v>
      </c>
      <c r="S236">
        <v>0.49840000000000001</v>
      </c>
      <c r="T236">
        <v>11095.57</v>
      </c>
      <c r="U236">
        <v>11095.57</v>
      </c>
      <c r="V236">
        <v>0</v>
      </c>
      <c r="W236" t="s">
        <v>434</v>
      </c>
      <c r="X236">
        <v>4855</v>
      </c>
      <c r="Y236">
        <v>4110079046</v>
      </c>
    </row>
    <row r="237" spans="1:25" x14ac:dyDescent="0.25">
      <c r="A237">
        <v>3857</v>
      </c>
      <c r="B237" t="s">
        <v>243</v>
      </c>
      <c r="C237">
        <v>855213</v>
      </c>
      <c r="D237">
        <v>1930000</v>
      </c>
      <c r="E237">
        <v>4981000</v>
      </c>
      <c r="F237">
        <v>0.55689999999999995</v>
      </c>
      <c r="G237">
        <v>0.44309999999999999</v>
      </c>
      <c r="H237">
        <v>1000</v>
      </c>
      <c r="I237">
        <v>1722650</v>
      </c>
      <c r="J237">
        <v>48973192</v>
      </c>
      <c r="K237">
        <v>0.50349999999999995</v>
      </c>
      <c r="L237">
        <v>0.4965</v>
      </c>
      <c r="M237">
        <v>9832</v>
      </c>
      <c r="N237">
        <v>754823</v>
      </c>
      <c r="O237">
        <v>601722.17000000004</v>
      </c>
      <c r="P237">
        <v>-0.13300000000000001</v>
      </c>
      <c r="Q237">
        <v>1.133</v>
      </c>
      <c r="R237">
        <v>120.8</v>
      </c>
      <c r="S237">
        <v>0.50139999999999996</v>
      </c>
      <c r="T237">
        <v>10952.8</v>
      </c>
      <c r="U237">
        <v>10952.8</v>
      </c>
      <c r="V237">
        <v>0</v>
      </c>
      <c r="W237" t="s">
        <v>434</v>
      </c>
      <c r="X237">
        <v>4981</v>
      </c>
      <c r="Y237">
        <v>4259815298</v>
      </c>
    </row>
    <row r="238" spans="1:25" x14ac:dyDescent="0.25">
      <c r="A238">
        <v>3871</v>
      </c>
      <c r="B238" t="s">
        <v>245</v>
      </c>
      <c r="C238">
        <v>913712</v>
      </c>
      <c r="D238">
        <v>1930000</v>
      </c>
      <c r="E238">
        <v>718000</v>
      </c>
      <c r="F238">
        <v>0.52659999999999996</v>
      </c>
      <c r="G238">
        <v>0.47339999999999999</v>
      </c>
      <c r="H238">
        <v>1000</v>
      </c>
      <c r="I238">
        <v>1722650</v>
      </c>
      <c r="J238">
        <v>7059376</v>
      </c>
      <c r="K238">
        <v>0.46960000000000002</v>
      </c>
      <c r="L238">
        <v>0.53039999999999998</v>
      </c>
      <c r="M238">
        <v>9832</v>
      </c>
      <c r="N238">
        <v>754823</v>
      </c>
      <c r="O238">
        <v>924456.37</v>
      </c>
      <c r="P238">
        <v>-0.21049999999999999</v>
      </c>
      <c r="Q238">
        <v>1.2104999999999999</v>
      </c>
      <c r="R238">
        <v>1287.54</v>
      </c>
      <c r="S238">
        <v>0.40200000000000002</v>
      </c>
      <c r="T238">
        <v>12119.54</v>
      </c>
      <c r="U238">
        <v>12119.54</v>
      </c>
      <c r="V238">
        <v>0</v>
      </c>
      <c r="W238" t="s">
        <v>434</v>
      </c>
      <c r="X238">
        <v>718</v>
      </c>
      <c r="Y238">
        <v>656045200</v>
      </c>
    </row>
    <row r="239" spans="1:25" x14ac:dyDescent="0.25">
      <c r="A239">
        <v>3892</v>
      </c>
      <c r="B239" t="s">
        <v>246</v>
      </c>
      <c r="C239">
        <v>693472</v>
      </c>
      <c r="D239">
        <v>1930000</v>
      </c>
      <c r="E239">
        <v>7079000</v>
      </c>
      <c r="F239">
        <v>0.64070000000000005</v>
      </c>
      <c r="G239">
        <v>0.35930000000000001</v>
      </c>
      <c r="H239">
        <v>1000</v>
      </c>
      <c r="I239">
        <v>1722650</v>
      </c>
      <c r="J239">
        <v>68545784.920000002</v>
      </c>
      <c r="K239">
        <v>0.59740000000000004</v>
      </c>
      <c r="L239">
        <v>0.40260000000000001</v>
      </c>
      <c r="M239">
        <v>9682.98</v>
      </c>
      <c r="N239">
        <v>754823</v>
      </c>
      <c r="O239">
        <v>0</v>
      </c>
      <c r="P239">
        <v>8.1299999999999997E-2</v>
      </c>
      <c r="Q239">
        <v>0.91869999999999996</v>
      </c>
      <c r="R239">
        <v>0</v>
      </c>
      <c r="S239">
        <v>0.60150000000000003</v>
      </c>
      <c r="T239">
        <v>10682.98</v>
      </c>
      <c r="U239">
        <v>10682.98</v>
      </c>
      <c r="V239">
        <v>0</v>
      </c>
      <c r="W239" t="s">
        <v>434</v>
      </c>
      <c r="X239">
        <v>7079</v>
      </c>
      <c r="Y239">
        <v>4909090572</v>
      </c>
    </row>
    <row r="240" spans="1:25" x14ac:dyDescent="0.25">
      <c r="A240">
        <v>3899</v>
      </c>
      <c r="B240" t="s">
        <v>247</v>
      </c>
      <c r="C240">
        <v>642317</v>
      </c>
      <c r="D240">
        <v>1930000</v>
      </c>
      <c r="E240">
        <v>872000</v>
      </c>
      <c r="F240">
        <v>0.66720000000000002</v>
      </c>
      <c r="G240">
        <v>0.33279999999999998</v>
      </c>
      <c r="H240">
        <v>1000</v>
      </c>
      <c r="I240">
        <v>1722650</v>
      </c>
      <c r="J240">
        <v>8560157.5500000007</v>
      </c>
      <c r="K240">
        <v>0.62709999999999999</v>
      </c>
      <c r="L240">
        <v>0.37290000000000001</v>
      </c>
      <c r="M240">
        <v>9816.69</v>
      </c>
      <c r="N240">
        <v>754823</v>
      </c>
      <c r="O240">
        <v>0</v>
      </c>
      <c r="P240">
        <v>0.14899999999999999</v>
      </c>
      <c r="Q240">
        <v>0.85099999999999998</v>
      </c>
      <c r="R240">
        <v>0</v>
      </c>
      <c r="S240">
        <v>0.63080000000000003</v>
      </c>
      <c r="T240">
        <v>10816.69</v>
      </c>
      <c r="U240">
        <v>10816.69</v>
      </c>
      <c r="V240">
        <v>0</v>
      </c>
      <c r="W240" t="s">
        <v>434</v>
      </c>
      <c r="X240">
        <v>872</v>
      </c>
      <c r="Y240">
        <v>560100699</v>
      </c>
    </row>
    <row r="241" spans="1:25" x14ac:dyDescent="0.25">
      <c r="A241">
        <v>3906</v>
      </c>
      <c r="B241" t="s">
        <v>248</v>
      </c>
      <c r="C241">
        <v>1103138</v>
      </c>
      <c r="D241">
        <v>1930000</v>
      </c>
      <c r="E241">
        <v>1098000</v>
      </c>
      <c r="F241">
        <v>0.4284</v>
      </c>
      <c r="G241">
        <v>0.5716</v>
      </c>
      <c r="H241">
        <v>1000</v>
      </c>
      <c r="I241">
        <v>1722650</v>
      </c>
      <c r="J241">
        <v>10795536</v>
      </c>
      <c r="K241">
        <v>0.35959999999999998</v>
      </c>
      <c r="L241">
        <v>0.64039999999999997</v>
      </c>
      <c r="M241">
        <v>9832</v>
      </c>
      <c r="N241">
        <v>754823</v>
      </c>
      <c r="O241">
        <v>3347122.21</v>
      </c>
      <c r="P241">
        <v>-0.46150000000000002</v>
      </c>
      <c r="Q241">
        <v>1.4615</v>
      </c>
      <c r="R241">
        <v>3048.38</v>
      </c>
      <c r="S241">
        <v>0.18429999999999999</v>
      </c>
      <c r="T241">
        <v>13880.38</v>
      </c>
      <c r="U241">
        <v>13880.38</v>
      </c>
      <c r="V241" s="52">
        <v>-1.8189900000000001E-12</v>
      </c>
      <c r="W241" t="s">
        <v>434</v>
      </c>
      <c r="X241">
        <v>1098</v>
      </c>
      <c r="Y241">
        <v>1211245167</v>
      </c>
    </row>
    <row r="242" spans="1:25" x14ac:dyDescent="0.25">
      <c r="A242">
        <v>3920</v>
      </c>
      <c r="B242" t="s">
        <v>249</v>
      </c>
      <c r="C242">
        <v>1228433</v>
      </c>
      <c r="D242">
        <v>1930000</v>
      </c>
      <c r="E242">
        <v>288000</v>
      </c>
      <c r="F242">
        <v>0.36349999999999999</v>
      </c>
      <c r="G242">
        <v>0.63649999999999995</v>
      </c>
      <c r="H242">
        <v>1000</v>
      </c>
      <c r="I242">
        <v>1722650</v>
      </c>
      <c r="J242">
        <v>2831616</v>
      </c>
      <c r="K242">
        <v>0.28689999999999999</v>
      </c>
      <c r="L242">
        <v>0.71309999999999996</v>
      </c>
      <c r="M242">
        <v>9832</v>
      </c>
      <c r="N242">
        <v>754823</v>
      </c>
      <c r="O242">
        <v>311676.37</v>
      </c>
      <c r="P242">
        <v>-0.62739999999999996</v>
      </c>
      <c r="Q242">
        <v>1.6274</v>
      </c>
      <c r="R242">
        <v>1082.21</v>
      </c>
      <c r="S242">
        <v>0.21029999999999999</v>
      </c>
      <c r="T242">
        <v>11914.21</v>
      </c>
      <c r="U242">
        <v>11914.21</v>
      </c>
      <c r="V242">
        <v>0</v>
      </c>
      <c r="W242" t="s">
        <v>434</v>
      </c>
      <c r="X242">
        <v>288</v>
      </c>
      <c r="Y242">
        <v>353788728</v>
      </c>
    </row>
    <row r="243" spans="1:25" x14ac:dyDescent="0.25">
      <c r="A243">
        <v>3925</v>
      </c>
      <c r="B243" t="s">
        <v>250</v>
      </c>
      <c r="C243">
        <v>1289837</v>
      </c>
      <c r="D243">
        <v>1930000</v>
      </c>
      <c r="E243">
        <v>4472000</v>
      </c>
      <c r="F243">
        <v>0.33169999999999999</v>
      </c>
      <c r="G243">
        <v>0.66830000000000001</v>
      </c>
      <c r="H243">
        <v>1000</v>
      </c>
      <c r="I243">
        <v>1722650</v>
      </c>
      <c r="J243">
        <v>43968704</v>
      </c>
      <c r="K243">
        <v>0.25119999999999998</v>
      </c>
      <c r="L243">
        <v>0.74880000000000002</v>
      </c>
      <c r="M243">
        <v>9832</v>
      </c>
      <c r="N243">
        <v>754823</v>
      </c>
      <c r="O243">
        <v>8065727.5599999996</v>
      </c>
      <c r="P243">
        <v>-0.70879999999999999</v>
      </c>
      <c r="Q243">
        <v>1.7088000000000001</v>
      </c>
      <c r="R243">
        <v>1803.61</v>
      </c>
      <c r="S243">
        <v>0.1206</v>
      </c>
      <c r="T243">
        <v>12635.61</v>
      </c>
      <c r="U243">
        <v>12635.61</v>
      </c>
      <c r="V243">
        <v>0</v>
      </c>
      <c r="W243" t="s">
        <v>434</v>
      </c>
      <c r="X243">
        <v>4472</v>
      </c>
      <c r="Y243">
        <v>5768151578</v>
      </c>
    </row>
    <row r="244" spans="1:25" x14ac:dyDescent="0.25">
      <c r="A244">
        <v>3934</v>
      </c>
      <c r="B244" t="s">
        <v>251</v>
      </c>
      <c r="C244">
        <v>653562</v>
      </c>
      <c r="D244">
        <v>1930000</v>
      </c>
      <c r="E244">
        <v>899000</v>
      </c>
      <c r="F244">
        <v>0.66139999999999999</v>
      </c>
      <c r="G244">
        <v>0.33860000000000001</v>
      </c>
      <c r="H244">
        <v>1000</v>
      </c>
      <c r="I244">
        <v>1722650</v>
      </c>
      <c r="J244">
        <v>8838968</v>
      </c>
      <c r="K244">
        <v>0.62060000000000004</v>
      </c>
      <c r="L244">
        <v>0.37940000000000002</v>
      </c>
      <c r="M244">
        <v>9832</v>
      </c>
      <c r="N244">
        <v>754823</v>
      </c>
      <c r="O244">
        <v>2889976.84</v>
      </c>
      <c r="P244">
        <v>0.13420000000000001</v>
      </c>
      <c r="Q244">
        <v>0.86580000000000001</v>
      </c>
      <c r="R244">
        <v>3214.66</v>
      </c>
      <c r="S244">
        <v>0.51219999999999999</v>
      </c>
      <c r="T244">
        <v>14046.66</v>
      </c>
      <c r="U244">
        <v>14046.66</v>
      </c>
      <c r="V244">
        <v>0</v>
      </c>
      <c r="W244" t="s">
        <v>434</v>
      </c>
      <c r="X244">
        <v>899</v>
      </c>
      <c r="Y244">
        <v>587551977</v>
      </c>
    </row>
    <row r="245" spans="1:25" x14ac:dyDescent="0.25">
      <c r="A245">
        <v>3941</v>
      </c>
      <c r="B245" t="s">
        <v>252</v>
      </c>
      <c r="C245">
        <v>745685</v>
      </c>
      <c r="D245">
        <v>1930000</v>
      </c>
      <c r="E245">
        <v>1162000</v>
      </c>
      <c r="F245">
        <v>0.61360000000000003</v>
      </c>
      <c r="G245">
        <v>0.38640000000000002</v>
      </c>
      <c r="H245">
        <v>1000</v>
      </c>
      <c r="I245">
        <v>1722650</v>
      </c>
      <c r="J245">
        <v>11424784</v>
      </c>
      <c r="K245">
        <v>0.56710000000000005</v>
      </c>
      <c r="L245">
        <v>0.43290000000000001</v>
      </c>
      <c r="M245">
        <v>9832</v>
      </c>
      <c r="N245">
        <v>754823</v>
      </c>
      <c r="O245">
        <v>673640.97</v>
      </c>
      <c r="P245">
        <v>1.21E-2</v>
      </c>
      <c r="Q245">
        <v>0.9879</v>
      </c>
      <c r="R245">
        <v>579.73</v>
      </c>
      <c r="S245">
        <v>0.54300000000000004</v>
      </c>
      <c r="T245">
        <v>11411.73</v>
      </c>
      <c r="U245">
        <v>11411.73</v>
      </c>
      <c r="V245">
        <v>0</v>
      </c>
      <c r="W245" t="s">
        <v>434</v>
      </c>
      <c r="X245">
        <v>1162</v>
      </c>
      <c r="Y245">
        <v>866486034</v>
      </c>
    </row>
    <row r="246" spans="1:25" x14ac:dyDescent="0.25">
      <c r="A246">
        <v>3948</v>
      </c>
      <c r="B246" t="s">
        <v>253</v>
      </c>
      <c r="C246">
        <v>785338</v>
      </c>
      <c r="D246">
        <v>1930000</v>
      </c>
      <c r="E246">
        <v>607000</v>
      </c>
      <c r="F246">
        <v>0.59309999999999996</v>
      </c>
      <c r="G246">
        <v>0.40689999999999998</v>
      </c>
      <c r="H246">
        <v>1000</v>
      </c>
      <c r="I246">
        <v>1722650</v>
      </c>
      <c r="J246">
        <v>5968024</v>
      </c>
      <c r="K246">
        <v>0.54410000000000003</v>
      </c>
      <c r="L246">
        <v>0.45590000000000003</v>
      </c>
      <c r="M246">
        <v>9832</v>
      </c>
      <c r="N246">
        <v>754823</v>
      </c>
      <c r="O246">
        <v>847004.79</v>
      </c>
      <c r="P246">
        <v>-4.0399999999999998E-2</v>
      </c>
      <c r="Q246">
        <v>1.0404</v>
      </c>
      <c r="R246">
        <v>1395.4</v>
      </c>
      <c r="S246">
        <v>0.48139999999999999</v>
      </c>
      <c r="T246">
        <v>12227.4</v>
      </c>
      <c r="U246">
        <v>12227.4</v>
      </c>
      <c r="V246">
        <v>0</v>
      </c>
      <c r="W246" t="s">
        <v>434</v>
      </c>
      <c r="X246">
        <v>607</v>
      </c>
      <c r="Y246">
        <v>476699942</v>
      </c>
    </row>
    <row r="247" spans="1:25" x14ac:dyDescent="0.25">
      <c r="A247">
        <v>3955</v>
      </c>
      <c r="B247" t="s">
        <v>254</v>
      </c>
      <c r="C247">
        <v>560415</v>
      </c>
      <c r="D247">
        <v>1930000</v>
      </c>
      <c r="E247">
        <v>2367000</v>
      </c>
      <c r="F247">
        <v>0.70960000000000001</v>
      </c>
      <c r="G247">
        <v>0.29039999999999999</v>
      </c>
      <c r="H247">
        <v>1000</v>
      </c>
      <c r="I247">
        <v>1722650</v>
      </c>
      <c r="J247">
        <v>22807785.550000001</v>
      </c>
      <c r="K247">
        <v>0.67469999999999997</v>
      </c>
      <c r="L247">
        <v>0.32529999999999998</v>
      </c>
      <c r="M247">
        <v>9635.74</v>
      </c>
      <c r="N247">
        <v>754823</v>
      </c>
      <c r="O247">
        <v>0</v>
      </c>
      <c r="P247">
        <v>0.2576</v>
      </c>
      <c r="Q247">
        <v>0.74239999999999995</v>
      </c>
      <c r="R247">
        <v>0</v>
      </c>
      <c r="S247">
        <v>0.67800000000000005</v>
      </c>
      <c r="T247">
        <v>10635.74</v>
      </c>
      <c r="U247">
        <v>10635.74</v>
      </c>
      <c r="V247">
        <v>0</v>
      </c>
      <c r="W247" t="s">
        <v>434</v>
      </c>
      <c r="X247">
        <v>2367</v>
      </c>
      <c r="Y247">
        <v>1326501575</v>
      </c>
    </row>
    <row r="248" spans="1:25" x14ac:dyDescent="0.25">
      <c r="A248">
        <v>3962</v>
      </c>
      <c r="B248" t="s">
        <v>255</v>
      </c>
      <c r="C248">
        <v>572314</v>
      </c>
      <c r="D248">
        <v>1930000</v>
      </c>
      <c r="E248">
        <v>3645000</v>
      </c>
      <c r="F248">
        <v>0.70350000000000001</v>
      </c>
      <c r="G248">
        <v>0.29649999999999999</v>
      </c>
      <c r="H248">
        <v>1000</v>
      </c>
      <c r="I248">
        <v>1722650</v>
      </c>
      <c r="J248">
        <v>35837640</v>
      </c>
      <c r="K248">
        <v>0.66779999999999995</v>
      </c>
      <c r="L248">
        <v>0.3322</v>
      </c>
      <c r="M248">
        <v>9832</v>
      </c>
      <c r="N248">
        <v>754823</v>
      </c>
      <c r="O248">
        <v>2574472.13</v>
      </c>
      <c r="P248">
        <v>0.24179999999999999</v>
      </c>
      <c r="Q248">
        <v>0.75819999999999999</v>
      </c>
      <c r="R248">
        <v>706.3</v>
      </c>
      <c r="S248">
        <v>0.64480000000000004</v>
      </c>
      <c r="T248">
        <v>11538.3</v>
      </c>
      <c r="U248">
        <v>11538.3</v>
      </c>
      <c r="V248">
        <v>0</v>
      </c>
      <c r="W248" t="s">
        <v>434</v>
      </c>
      <c r="X248">
        <v>3645</v>
      </c>
      <c r="Y248">
        <v>2086083592</v>
      </c>
    </row>
    <row r="249" spans="1:25" x14ac:dyDescent="0.25">
      <c r="A249">
        <v>3969</v>
      </c>
      <c r="B249" t="s">
        <v>256</v>
      </c>
      <c r="C249">
        <v>468092</v>
      </c>
      <c r="D249">
        <v>1930000</v>
      </c>
      <c r="E249">
        <v>339000</v>
      </c>
      <c r="F249">
        <v>0.75749999999999995</v>
      </c>
      <c r="G249">
        <v>0.24249999999999999</v>
      </c>
      <c r="H249">
        <v>1000</v>
      </c>
      <c r="I249">
        <v>1722650</v>
      </c>
      <c r="J249">
        <v>3333048</v>
      </c>
      <c r="K249">
        <v>0.72829999999999995</v>
      </c>
      <c r="L249">
        <v>0.2717</v>
      </c>
      <c r="M249">
        <v>9832</v>
      </c>
      <c r="N249">
        <v>754823</v>
      </c>
      <c r="O249">
        <v>332260.12</v>
      </c>
      <c r="P249">
        <v>0.37990000000000002</v>
      </c>
      <c r="Q249">
        <v>0.62009999999999998</v>
      </c>
      <c r="R249">
        <v>980.12</v>
      </c>
      <c r="S249">
        <v>0.70179999999999998</v>
      </c>
      <c r="T249">
        <v>11812.12</v>
      </c>
      <c r="U249">
        <v>11812.12</v>
      </c>
      <c r="V249">
        <v>0</v>
      </c>
      <c r="W249" t="s">
        <v>434</v>
      </c>
      <c r="X249">
        <v>339</v>
      </c>
      <c r="Y249">
        <v>158683300</v>
      </c>
    </row>
    <row r="250" spans="1:25" x14ac:dyDescent="0.25">
      <c r="A250">
        <v>2177</v>
      </c>
      <c r="B250" t="s">
        <v>135</v>
      </c>
      <c r="C250">
        <v>4124477</v>
      </c>
      <c r="D250">
        <v>5790000</v>
      </c>
      <c r="E250">
        <v>1089000</v>
      </c>
      <c r="F250">
        <v>0.28770000000000001</v>
      </c>
      <c r="G250">
        <v>0.71230000000000004</v>
      </c>
      <c r="H250">
        <v>1000</v>
      </c>
      <c r="I250">
        <v>5167950</v>
      </c>
      <c r="J250">
        <v>10707048</v>
      </c>
      <c r="K250">
        <v>0.2019</v>
      </c>
      <c r="L250">
        <v>0.79810000000000003</v>
      </c>
      <c r="M250">
        <v>9832</v>
      </c>
      <c r="N250">
        <v>2264469</v>
      </c>
      <c r="O250">
        <v>3069053.69</v>
      </c>
      <c r="P250">
        <v>-0.82140000000000002</v>
      </c>
      <c r="Q250">
        <v>1.8213999999999999</v>
      </c>
      <c r="R250">
        <v>2818.23</v>
      </c>
      <c r="S250">
        <v>2.1100000000000001E-2</v>
      </c>
      <c r="T250">
        <v>13650.23</v>
      </c>
      <c r="U250">
        <v>13650.23</v>
      </c>
      <c r="V250">
        <v>0</v>
      </c>
      <c r="W250" t="s">
        <v>436</v>
      </c>
      <c r="X250">
        <v>1089</v>
      </c>
      <c r="Y250">
        <v>4491555100</v>
      </c>
    </row>
    <row r="251" spans="1:25" x14ac:dyDescent="0.25">
      <c r="A251">
        <v>3976</v>
      </c>
      <c r="B251" t="s">
        <v>257</v>
      </c>
      <c r="C251">
        <v>5957</v>
      </c>
      <c r="D251">
        <v>1930000</v>
      </c>
      <c r="E251">
        <v>16000</v>
      </c>
      <c r="F251">
        <v>0.99690000000000001</v>
      </c>
      <c r="G251">
        <v>3.0999999999999999E-3</v>
      </c>
      <c r="H251">
        <v>1000</v>
      </c>
      <c r="I251">
        <v>1722650</v>
      </c>
      <c r="J251">
        <v>157312</v>
      </c>
      <c r="K251">
        <v>0.99650000000000005</v>
      </c>
      <c r="L251">
        <v>3.5000000000000001E-3</v>
      </c>
      <c r="M251">
        <v>9832</v>
      </c>
      <c r="N251">
        <v>754823</v>
      </c>
      <c r="O251">
        <v>95143.92</v>
      </c>
      <c r="P251">
        <v>0.99209999999999998</v>
      </c>
      <c r="Q251">
        <v>7.9000000000000008E-3</v>
      </c>
      <c r="R251">
        <v>5946.5</v>
      </c>
      <c r="S251">
        <v>0.995</v>
      </c>
      <c r="T251">
        <v>16778.5</v>
      </c>
      <c r="U251">
        <v>16778.5</v>
      </c>
      <c r="V251">
        <v>0</v>
      </c>
      <c r="W251" t="s">
        <v>434</v>
      </c>
      <c r="X251">
        <v>16</v>
      </c>
      <c r="Y251">
        <v>95311</v>
      </c>
    </row>
    <row r="252" spans="1:25" x14ac:dyDescent="0.25">
      <c r="A252">
        <v>4690</v>
      </c>
      <c r="B252" t="s">
        <v>305</v>
      </c>
      <c r="C252">
        <v>1566609</v>
      </c>
      <c r="D252">
        <v>2895000</v>
      </c>
      <c r="E252">
        <v>193000</v>
      </c>
      <c r="F252">
        <v>0.45889999999999997</v>
      </c>
      <c r="G252">
        <v>0.54110000000000003</v>
      </c>
      <c r="H252">
        <v>1000</v>
      </c>
      <c r="I252">
        <v>2583975</v>
      </c>
      <c r="J252">
        <v>1897576</v>
      </c>
      <c r="K252">
        <v>0.39369999999999999</v>
      </c>
      <c r="L252">
        <v>0.60629999999999995</v>
      </c>
      <c r="M252">
        <v>9832</v>
      </c>
      <c r="N252">
        <v>1132234</v>
      </c>
      <c r="O252">
        <v>15670.85</v>
      </c>
      <c r="P252">
        <v>-0.3836</v>
      </c>
      <c r="Q252">
        <v>1.3835999999999999</v>
      </c>
      <c r="R252">
        <v>81.2</v>
      </c>
      <c r="S252">
        <v>0.39389999999999997</v>
      </c>
      <c r="T252">
        <v>10913.2</v>
      </c>
      <c r="U252">
        <v>10913.2</v>
      </c>
      <c r="V252">
        <v>0</v>
      </c>
      <c r="W252" t="s">
        <v>435</v>
      </c>
      <c r="X252">
        <v>193</v>
      </c>
      <c r="Y252">
        <v>302355489</v>
      </c>
    </row>
    <row r="253" spans="1:25" x14ac:dyDescent="0.25">
      <c r="A253">
        <v>2016</v>
      </c>
      <c r="B253" t="s">
        <v>127</v>
      </c>
      <c r="C253">
        <v>545589</v>
      </c>
      <c r="D253">
        <v>1930000</v>
      </c>
      <c r="E253">
        <v>434000</v>
      </c>
      <c r="F253">
        <v>0.71730000000000005</v>
      </c>
      <c r="G253">
        <v>0.28270000000000001</v>
      </c>
      <c r="H253">
        <v>1000</v>
      </c>
      <c r="I253">
        <v>1722650</v>
      </c>
      <c r="J253">
        <v>4267088</v>
      </c>
      <c r="K253">
        <v>0.68330000000000002</v>
      </c>
      <c r="L253">
        <v>0.31669999999999998</v>
      </c>
      <c r="M253">
        <v>9832</v>
      </c>
      <c r="N253">
        <v>754823</v>
      </c>
      <c r="O253">
        <v>484386.61</v>
      </c>
      <c r="P253">
        <v>0.2772</v>
      </c>
      <c r="Q253">
        <v>0.7228</v>
      </c>
      <c r="R253">
        <v>1116.0999999999999</v>
      </c>
      <c r="S253">
        <v>0.6482</v>
      </c>
      <c r="T253">
        <v>11948.1</v>
      </c>
      <c r="U253">
        <v>11948.1</v>
      </c>
      <c r="V253">
        <v>0</v>
      </c>
      <c r="W253" t="s">
        <v>434</v>
      </c>
      <c r="X253">
        <v>434</v>
      </c>
      <c r="Y253">
        <v>236785671</v>
      </c>
    </row>
    <row r="254" spans="1:25" x14ac:dyDescent="0.25">
      <c r="A254">
        <v>3983</v>
      </c>
      <c r="B254" t="s">
        <v>258</v>
      </c>
      <c r="C254">
        <v>442730</v>
      </c>
      <c r="D254">
        <v>1930000</v>
      </c>
      <c r="E254">
        <v>1387000</v>
      </c>
      <c r="F254">
        <v>0.77059999999999995</v>
      </c>
      <c r="G254">
        <v>0.22939999999999999</v>
      </c>
      <c r="H254">
        <v>1000</v>
      </c>
      <c r="I254">
        <v>1722650</v>
      </c>
      <c r="J254">
        <v>13636984</v>
      </c>
      <c r="K254">
        <v>0.74299999999999999</v>
      </c>
      <c r="L254">
        <v>0.25700000000000001</v>
      </c>
      <c r="M254">
        <v>9832</v>
      </c>
      <c r="N254">
        <v>754823</v>
      </c>
      <c r="O254">
        <v>1237772.56</v>
      </c>
      <c r="P254">
        <v>0.41349999999999998</v>
      </c>
      <c r="Q254">
        <v>0.58650000000000002</v>
      </c>
      <c r="R254">
        <v>892.41</v>
      </c>
      <c r="S254">
        <v>0.72030000000000005</v>
      </c>
      <c r="T254">
        <v>11724.41</v>
      </c>
      <c r="U254">
        <v>11724.41</v>
      </c>
      <c r="V254">
        <v>0</v>
      </c>
      <c r="W254" t="s">
        <v>434</v>
      </c>
      <c r="X254">
        <v>1387</v>
      </c>
      <c r="Y254">
        <v>614066956</v>
      </c>
    </row>
    <row r="255" spans="1:25" x14ac:dyDescent="0.25">
      <c r="A255">
        <v>3514</v>
      </c>
      <c r="B255" t="s">
        <v>224</v>
      </c>
      <c r="C255">
        <v>2193340</v>
      </c>
      <c r="D255">
        <v>2895000</v>
      </c>
      <c r="E255">
        <v>249000</v>
      </c>
      <c r="F255">
        <v>0.2424</v>
      </c>
      <c r="G255">
        <v>0.75760000000000005</v>
      </c>
      <c r="H255">
        <v>1000</v>
      </c>
      <c r="I255">
        <v>2583975</v>
      </c>
      <c r="J255">
        <v>2448168</v>
      </c>
      <c r="K255">
        <v>0.1512</v>
      </c>
      <c r="L255">
        <v>0.8488</v>
      </c>
      <c r="M255">
        <v>9832</v>
      </c>
      <c r="N255">
        <v>1132234</v>
      </c>
      <c r="O255">
        <v>501936</v>
      </c>
      <c r="P255">
        <v>-0.93720000000000003</v>
      </c>
      <c r="Q255">
        <v>1.9372</v>
      </c>
      <c r="R255">
        <v>2015.81</v>
      </c>
      <c r="S255">
        <v>1.89E-2</v>
      </c>
      <c r="T255">
        <v>12847.81</v>
      </c>
      <c r="U255">
        <v>12847.81</v>
      </c>
      <c r="V255">
        <v>0</v>
      </c>
      <c r="W255" t="s">
        <v>435</v>
      </c>
      <c r="X255">
        <v>249</v>
      </c>
      <c r="Y255">
        <v>546141695</v>
      </c>
    </row>
    <row r="256" spans="1:25" x14ac:dyDescent="0.25">
      <c r="A256">
        <v>616</v>
      </c>
      <c r="B256" t="s">
        <v>452</v>
      </c>
      <c r="C256">
        <v>16646813</v>
      </c>
      <c r="D256">
        <v>2895000</v>
      </c>
      <c r="E256">
        <v>125000</v>
      </c>
      <c r="F256">
        <v>-4.7502000000000004</v>
      </c>
      <c r="G256">
        <v>5.7502000000000004</v>
      </c>
      <c r="H256">
        <v>1000</v>
      </c>
      <c r="I256">
        <v>2583975</v>
      </c>
      <c r="J256">
        <v>1229000</v>
      </c>
      <c r="K256">
        <v>-5.4423000000000004</v>
      </c>
      <c r="L256">
        <v>6.4423000000000004</v>
      </c>
      <c r="M256">
        <v>9832</v>
      </c>
      <c r="N256">
        <v>1132234</v>
      </c>
      <c r="O256">
        <v>1698968.12</v>
      </c>
      <c r="P256">
        <v>-13.7026</v>
      </c>
      <c r="Q256">
        <v>14.7026</v>
      </c>
      <c r="R256">
        <v>13591.74</v>
      </c>
      <c r="S256">
        <v>0</v>
      </c>
      <c r="T256">
        <v>24423.74</v>
      </c>
      <c r="U256">
        <v>24423.74</v>
      </c>
      <c r="V256" s="52">
        <v>3.6379789999999996E-12</v>
      </c>
      <c r="W256" t="s">
        <v>435</v>
      </c>
      <c r="X256">
        <v>125</v>
      </c>
      <c r="Y256">
        <v>2080851633</v>
      </c>
    </row>
    <row r="257" spans="1:25" x14ac:dyDescent="0.25">
      <c r="A257">
        <v>1945</v>
      </c>
      <c r="B257" t="s">
        <v>125</v>
      </c>
      <c r="C257">
        <v>925387</v>
      </c>
      <c r="D257">
        <v>1930000</v>
      </c>
      <c r="E257">
        <v>776000</v>
      </c>
      <c r="F257">
        <v>0.52049999999999996</v>
      </c>
      <c r="G257">
        <v>0.47949999999999998</v>
      </c>
      <c r="H257">
        <v>1000</v>
      </c>
      <c r="I257">
        <v>1722650</v>
      </c>
      <c r="J257">
        <v>7607009.1500000004</v>
      </c>
      <c r="K257">
        <v>0.46279999999999999</v>
      </c>
      <c r="L257">
        <v>0.53720000000000001</v>
      </c>
      <c r="M257">
        <v>9802.85</v>
      </c>
      <c r="N257">
        <v>754823</v>
      </c>
      <c r="O257">
        <v>0</v>
      </c>
      <c r="P257">
        <v>-0.22600000000000001</v>
      </c>
      <c r="Q257">
        <v>1.226</v>
      </c>
      <c r="R257">
        <v>0</v>
      </c>
      <c r="S257">
        <v>0.46820000000000001</v>
      </c>
      <c r="T257">
        <v>10802.85</v>
      </c>
      <c r="U257">
        <v>10802.85</v>
      </c>
      <c r="V257">
        <v>0</v>
      </c>
      <c r="W257" t="s">
        <v>434</v>
      </c>
      <c r="X257">
        <v>776</v>
      </c>
      <c r="Y257">
        <v>718100560</v>
      </c>
    </row>
    <row r="258" spans="1:25" x14ac:dyDescent="0.25">
      <c r="A258">
        <v>1526</v>
      </c>
      <c r="B258" t="s">
        <v>98</v>
      </c>
      <c r="C258">
        <v>2911542</v>
      </c>
      <c r="D258">
        <v>1930000</v>
      </c>
      <c r="E258">
        <v>1307000</v>
      </c>
      <c r="F258">
        <v>-0.50860000000000005</v>
      </c>
      <c r="G258">
        <v>1.5085999999999999</v>
      </c>
      <c r="H258">
        <v>1000</v>
      </c>
      <c r="I258">
        <v>1722650</v>
      </c>
      <c r="J258">
        <v>12850424</v>
      </c>
      <c r="K258">
        <v>-0.69020000000000004</v>
      </c>
      <c r="L258">
        <v>1.6901999999999999</v>
      </c>
      <c r="M258">
        <v>9832</v>
      </c>
      <c r="N258">
        <v>754823</v>
      </c>
      <c r="O258">
        <v>5847425.4800000004</v>
      </c>
      <c r="P258">
        <v>-2.8573</v>
      </c>
      <c r="Q258">
        <v>3.8573</v>
      </c>
      <c r="R258">
        <v>4473.93</v>
      </c>
      <c r="S258">
        <v>0</v>
      </c>
      <c r="T258">
        <v>15305.93</v>
      </c>
      <c r="U258">
        <v>15305.93</v>
      </c>
      <c r="V258">
        <v>0</v>
      </c>
      <c r="W258" t="s">
        <v>434</v>
      </c>
      <c r="X258">
        <v>1307</v>
      </c>
      <c r="Y258">
        <v>3805385117</v>
      </c>
    </row>
    <row r="259" spans="1:25" x14ac:dyDescent="0.25">
      <c r="A259">
        <v>3654</v>
      </c>
      <c r="B259" t="s">
        <v>232</v>
      </c>
      <c r="C259">
        <v>2938743</v>
      </c>
      <c r="D259">
        <v>1930000</v>
      </c>
      <c r="E259">
        <v>324000</v>
      </c>
      <c r="F259">
        <v>-0.52270000000000005</v>
      </c>
      <c r="G259">
        <v>1.5226999999999999</v>
      </c>
      <c r="H259">
        <v>1000</v>
      </c>
      <c r="I259">
        <v>1722650</v>
      </c>
      <c r="J259">
        <v>3125533.39</v>
      </c>
      <c r="K259">
        <v>-0.70589999999999997</v>
      </c>
      <c r="L259">
        <v>1.7059</v>
      </c>
      <c r="M259">
        <v>9646.7099999999991</v>
      </c>
      <c r="N259">
        <v>754823</v>
      </c>
      <c r="O259">
        <v>0</v>
      </c>
      <c r="P259">
        <v>-2.8933</v>
      </c>
      <c r="Q259">
        <v>3.8933</v>
      </c>
      <c r="R259">
        <v>0</v>
      </c>
      <c r="S259">
        <v>0</v>
      </c>
      <c r="T259">
        <v>10646.71</v>
      </c>
      <c r="U259">
        <v>10646.71</v>
      </c>
      <c r="V259">
        <v>0</v>
      </c>
      <c r="W259" t="s">
        <v>434</v>
      </c>
      <c r="X259">
        <v>324</v>
      </c>
      <c r="Y259">
        <v>952152880</v>
      </c>
    </row>
    <row r="260" spans="1:25" x14ac:dyDescent="0.25">
      <c r="A260">
        <v>3990</v>
      </c>
      <c r="B260" t="s">
        <v>259</v>
      </c>
      <c r="C260">
        <v>378305</v>
      </c>
      <c r="D260">
        <v>1930000</v>
      </c>
      <c r="E260">
        <v>614000</v>
      </c>
      <c r="F260">
        <v>0.80400000000000005</v>
      </c>
      <c r="G260">
        <v>0.19600000000000001</v>
      </c>
      <c r="H260">
        <v>1000</v>
      </c>
      <c r="I260">
        <v>1722650</v>
      </c>
      <c r="J260">
        <v>6036848</v>
      </c>
      <c r="K260">
        <v>0.78039999999999998</v>
      </c>
      <c r="L260">
        <v>0.21959999999999999</v>
      </c>
      <c r="M260">
        <v>9832</v>
      </c>
      <c r="N260">
        <v>754823</v>
      </c>
      <c r="O260">
        <v>522035.94</v>
      </c>
      <c r="P260">
        <v>0.49880000000000002</v>
      </c>
      <c r="Q260">
        <v>0.50119999999999998</v>
      </c>
      <c r="R260">
        <v>850.22</v>
      </c>
      <c r="S260">
        <v>0.76190000000000002</v>
      </c>
      <c r="T260">
        <v>11682.22</v>
      </c>
      <c r="U260">
        <v>11682.22</v>
      </c>
      <c r="V260">
        <v>0</v>
      </c>
      <c r="W260" t="s">
        <v>434</v>
      </c>
      <c r="X260">
        <v>614</v>
      </c>
      <c r="Y260">
        <v>232279339</v>
      </c>
    </row>
    <row r="261" spans="1:25" x14ac:dyDescent="0.25">
      <c r="A261">
        <v>4011</v>
      </c>
      <c r="B261" t="s">
        <v>260</v>
      </c>
      <c r="C261">
        <v>1761362</v>
      </c>
      <c r="D261">
        <v>2895000</v>
      </c>
      <c r="E261">
        <v>83000</v>
      </c>
      <c r="F261">
        <v>0.3916</v>
      </c>
      <c r="G261">
        <v>0.60840000000000005</v>
      </c>
      <c r="H261">
        <v>1000</v>
      </c>
      <c r="I261">
        <v>2583975</v>
      </c>
      <c r="J261">
        <v>816056</v>
      </c>
      <c r="K261">
        <v>0.31840000000000002</v>
      </c>
      <c r="L261">
        <v>0.68159999999999998</v>
      </c>
      <c r="M261">
        <v>9832</v>
      </c>
      <c r="N261">
        <v>1132234</v>
      </c>
      <c r="O261">
        <v>124689.48</v>
      </c>
      <c r="P261">
        <v>-0.55569999999999997</v>
      </c>
      <c r="Q261">
        <v>1.5557000000000001</v>
      </c>
      <c r="R261">
        <v>1502.28</v>
      </c>
      <c r="S261">
        <v>0.21779999999999999</v>
      </c>
      <c r="T261">
        <v>12334.28</v>
      </c>
      <c r="U261">
        <v>12334.28</v>
      </c>
      <c r="V261">
        <v>0</v>
      </c>
      <c r="W261" t="s">
        <v>435</v>
      </c>
      <c r="X261">
        <v>83</v>
      </c>
      <c r="Y261">
        <v>146193040</v>
      </c>
    </row>
    <row r="262" spans="1:25" x14ac:dyDescent="0.25">
      <c r="A262">
        <v>4018</v>
      </c>
      <c r="B262" t="s">
        <v>261</v>
      </c>
      <c r="C262">
        <v>739459</v>
      </c>
      <c r="D262">
        <v>1930000</v>
      </c>
      <c r="E262">
        <v>6376000</v>
      </c>
      <c r="F262">
        <v>0.6169</v>
      </c>
      <c r="G262">
        <v>0.3831</v>
      </c>
      <c r="H262">
        <v>1000</v>
      </c>
      <c r="I262">
        <v>1722650</v>
      </c>
      <c r="J262">
        <v>62688832</v>
      </c>
      <c r="K262">
        <v>0.57069999999999999</v>
      </c>
      <c r="L262">
        <v>0.42930000000000001</v>
      </c>
      <c r="M262">
        <v>9832</v>
      </c>
      <c r="N262">
        <v>754823</v>
      </c>
      <c r="O262">
        <v>11165865.390000001</v>
      </c>
      <c r="P262">
        <v>2.0400000000000001E-2</v>
      </c>
      <c r="Q262">
        <v>0.97960000000000003</v>
      </c>
      <c r="R262">
        <v>1751.23</v>
      </c>
      <c r="S262">
        <v>0.49780000000000002</v>
      </c>
      <c r="T262">
        <v>12583.23</v>
      </c>
      <c r="U262">
        <v>12583.23</v>
      </c>
      <c r="V262">
        <v>0</v>
      </c>
      <c r="W262" t="s">
        <v>434</v>
      </c>
      <c r="X262">
        <v>6376</v>
      </c>
      <c r="Y262">
        <v>4714788871</v>
      </c>
    </row>
    <row r="263" spans="1:25" x14ac:dyDescent="0.25">
      <c r="A263">
        <v>4025</v>
      </c>
      <c r="B263" t="s">
        <v>262</v>
      </c>
      <c r="C263">
        <v>566686</v>
      </c>
      <c r="D263">
        <v>1930000</v>
      </c>
      <c r="E263">
        <v>490000</v>
      </c>
      <c r="F263">
        <v>0.70640000000000003</v>
      </c>
      <c r="G263">
        <v>0.29360000000000003</v>
      </c>
      <c r="H263">
        <v>1000</v>
      </c>
      <c r="I263">
        <v>1722650</v>
      </c>
      <c r="J263">
        <v>4817680</v>
      </c>
      <c r="K263">
        <v>0.67100000000000004</v>
      </c>
      <c r="L263">
        <v>0.32900000000000001</v>
      </c>
      <c r="M263">
        <v>9832</v>
      </c>
      <c r="N263">
        <v>754823</v>
      </c>
      <c r="O263">
        <v>729516.12</v>
      </c>
      <c r="P263">
        <v>0.2492</v>
      </c>
      <c r="Q263">
        <v>0.75080000000000002</v>
      </c>
      <c r="R263">
        <v>1488.81</v>
      </c>
      <c r="S263">
        <v>0.62290000000000001</v>
      </c>
      <c r="T263">
        <v>12320.81</v>
      </c>
      <c r="U263">
        <v>12320.81</v>
      </c>
      <c r="V263">
        <v>0</v>
      </c>
      <c r="W263" t="s">
        <v>434</v>
      </c>
      <c r="X263">
        <v>490</v>
      </c>
      <c r="Y263">
        <v>277676235</v>
      </c>
    </row>
    <row r="264" spans="1:25" x14ac:dyDescent="0.25">
      <c r="A264">
        <v>4060</v>
      </c>
      <c r="B264" t="s">
        <v>263</v>
      </c>
      <c r="C264">
        <v>1270380</v>
      </c>
      <c r="D264">
        <v>1930000</v>
      </c>
      <c r="E264">
        <v>5441000</v>
      </c>
      <c r="F264">
        <v>0.34179999999999999</v>
      </c>
      <c r="G264">
        <v>0.65820000000000001</v>
      </c>
      <c r="H264">
        <v>1000</v>
      </c>
      <c r="I264">
        <v>1722650</v>
      </c>
      <c r="J264">
        <v>53495912</v>
      </c>
      <c r="K264">
        <v>0.26250000000000001</v>
      </c>
      <c r="L264">
        <v>0.73750000000000004</v>
      </c>
      <c r="M264">
        <v>9832</v>
      </c>
      <c r="N264">
        <v>754823</v>
      </c>
      <c r="O264">
        <v>6879502.0999999996</v>
      </c>
      <c r="P264">
        <v>-0.68300000000000005</v>
      </c>
      <c r="Q264">
        <v>1.6830000000000001</v>
      </c>
      <c r="R264">
        <v>1264.3800000000001</v>
      </c>
      <c r="S264">
        <v>0.17030000000000001</v>
      </c>
      <c r="T264">
        <v>12096.38</v>
      </c>
      <c r="U264">
        <v>12096.38</v>
      </c>
      <c r="V264" s="52">
        <v>-1.8189900000000001E-12</v>
      </c>
      <c r="W264" t="s">
        <v>434</v>
      </c>
      <c r="X264">
        <v>5441</v>
      </c>
      <c r="Y264">
        <v>6912138777</v>
      </c>
    </row>
    <row r="265" spans="1:25" x14ac:dyDescent="0.25">
      <c r="A265">
        <v>4067</v>
      </c>
      <c r="B265" t="s">
        <v>264</v>
      </c>
      <c r="C265">
        <v>520036</v>
      </c>
      <c r="D265">
        <v>1930000</v>
      </c>
      <c r="E265">
        <v>1055000</v>
      </c>
      <c r="F265">
        <v>0.73060000000000003</v>
      </c>
      <c r="G265">
        <v>0.26939999999999997</v>
      </c>
      <c r="H265">
        <v>1000</v>
      </c>
      <c r="I265">
        <v>1722650</v>
      </c>
      <c r="J265">
        <v>10372760</v>
      </c>
      <c r="K265">
        <v>0.69810000000000005</v>
      </c>
      <c r="L265">
        <v>0.3019</v>
      </c>
      <c r="M265">
        <v>9832</v>
      </c>
      <c r="N265">
        <v>754823</v>
      </c>
      <c r="O265">
        <v>771774.52</v>
      </c>
      <c r="P265">
        <v>0.311</v>
      </c>
      <c r="Q265">
        <v>0.68899999999999995</v>
      </c>
      <c r="R265">
        <v>731.54</v>
      </c>
      <c r="S265">
        <v>0.6764</v>
      </c>
      <c r="T265">
        <v>11563.54</v>
      </c>
      <c r="U265">
        <v>11563.54</v>
      </c>
      <c r="V265">
        <v>0</v>
      </c>
      <c r="W265" t="s">
        <v>434</v>
      </c>
      <c r="X265">
        <v>1055</v>
      </c>
      <c r="Y265">
        <v>548638236</v>
      </c>
    </row>
    <row r="266" spans="1:25" x14ac:dyDescent="0.25">
      <c r="A266">
        <v>4074</v>
      </c>
      <c r="B266" t="s">
        <v>265</v>
      </c>
      <c r="C266">
        <v>633216</v>
      </c>
      <c r="D266">
        <v>1930000</v>
      </c>
      <c r="E266">
        <v>1762000</v>
      </c>
      <c r="F266">
        <v>0.67190000000000005</v>
      </c>
      <c r="G266">
        <v>0.3281</v>
      </c>
      <c r="H266">
        <v>1000</v>
      </c>
      <c r="I266">
        <v>1722650</v>
      </c>
      <c r="J266">
        <v>17323984</v>
      </c>
      <c r="K266">
        <v>0.63239999999999996</v>
      </c>
      <c r="L266">
        <v>0.36759999999999998</v>
      </c>
      <c r="M266">
        <v>9832</v>
      </c>
      <c r="N266">
        <v>754823</v>
      </c>
      <c r="O266">
        <v>3812580.69</v>
      </c>
      <c r="P266">
        <v>0.16109999999999999</v>
      </c>
      <c r="Q266">
        <v>0.83889999999999998</v>
      </c>
      <c r="R266">
        <v>2163.7800000000002</v>
      </c>
      <c r="S266">
        <v>0.55700000000000005</v>
      </c>
      <c r="T266">
        <v>12995.78</v>
      </c>
      <c r="U266">
        <v>12995.78</v>
      </c>
      <c r="V266">
        <v>0</v>
      </c>
      <c r="W266" t="s">
        <v>434</v>
      </c>
      <c r="X266">
        <v>1762</v>
      </c>
      <c r="Y266">
        <v>1115725725</v>
      </c>
    </row>
    <row r="267" spans="1:25" x14ac:dyDescent="0.25">
      <c r="A267">
        <v>4088</v>
      </c>
      <c r="B267" t="s">
        <v>266</v>
      </c>
      <c r="C267">
        <v>594857</v>
      </c>
      <c r="D267">
        <v>1930000</v>
      </c>
      <c r="E267">
        <v>1261000</v>
      </c>
      <c r="F267">
        <v>0.69179999999999997</v>
      </c>
      <c r="G267">
        <v>0.30819999999999997</v>
      </c>
      <c r="H267">
        <v>1000</v>
      </c>
      <c r="I267">
        <v>1722650</v>
      </c>
      <c r="J267">
        <v>12398152</v>
      </c>
      <c r="K267">
        <v>0.65469999999999995</v>
      </c>
      <c r="L267">
        <v>0.3453</v>
      </c>
      <c r="M267">
        <v>9832</v>
      </c>
      <c r="N267">
        <v>754823</v>
      </c>
      <c r="O267">
        <v>136504.39000000001</v>
      </c>
      <c r="P267">
        <v>0.21190000000000001</v>
      </c>
      <c r="Q267">
        <v>0.78810000000000002</v>
      </c>
      <c r="R267">
        <v>108.25</v>
      </c>
      <c r="S267">
        <v>0.65369999999999995</v>
      </c>
      <c r="T267">
        <v>10940.25</v>
      </c>
      <c r="U267">
        <v>10940.25</v>
      </c>
      <c r="V267">
        <v>0</v>
      </c>
      <c r="W267" t="s">
        <v>434</v>
      </c>
      <c r="X267">
        <v>1261</v>
      </c>
      <c r="Y267">
        <v>750114784</v>
      </c>
    </row>
    <row r="268" spans="1:25" x14ac:dyDescent="0.25">
      <c r="A268">
        <v>4095</v>
      </c>
      <c r="B268" t="s">
        <v>267</v>
      </c>
      <c r="C268">
        <v>824667</v>
      </c>
      <c r="D268">
        <v>1930000</v>
      </c>
      <c r="E268">
        <v>2900000</v>
      </c>
      <c r="F268">
        <v>0.57269999999999999</v>
      </c>
      <c r="G268">
        <v>0.42730000000000001</v>
      </c>
      <c r="H268">
        <v>1000</v>
      </c>
      <c r="I268">
        <v>1722650</v>
      </c>
      <c r="J268">
        <v>28512800</v>
      </c>
      <c r="K268">
        <v>0.52129999999999999</v>
      </c>
      <c r="L268">
        <v>0.47870000000000001</v>
      </c>
      <c r="M268">
        <v>9832</v>
      </c>
      <c r="N268">
        <v>754823</v>
      </c>
      <c r="O268">
        <v>1140470.3899999999</v>
      </c>
      <c r="P268">
        <v>-9.2499999999999999E-2</v>
      </c>
      <c r="Q268">
        <v>1.0925</v>
      </c>
      <c r="R268">
        <v>393.27</v>
      </c>
      <c r="S268">
        <v>0.50439999999999996</v>
      </c>
      <c r="T268">
        <v>11225.27</v>
      </c>
      <c r="U268">
        <v>11225.27</v>
      </c>
      <c r="V268">
        <v>0</v>
      </c>
      <c r="W268" t="s">
        <v>434</v>
      </c>
      <c r="X268">
        <v>2900</v>
      </c>
      <c r="Y268">
        <v>2391534647</v>
      </c>
    </row>
    <row r="269" spans="1:25" x14ac:dyDescent="0.25">
      <c r="A269">
        <v>4137</v>
      </c>
      <c r="B269" t="s">
        <v>268</v>
      </c>
      <c r="C269">
        <v>679745</v>
      </c>
      <c r="D269">
        <v>1930000</v>
      </c>
      <c r="E269">
        <v>999000</v>
      </c>
      <c r="F269">
        <v>0.64780000000000004</v>
      </c>
      <c r="G269">
        <v>0.35220000000000001</v>
      </c>
      <c r="H269">
        <v>1000</v>
      </c>
      <c r="I269">
        <v>1722650</v>
      </c>
      <c r="J269">
        <v>9822168</v>
      </c>
      <c r="K269">
        <v>0.60540000000000005</v>
      </c>
      <c r="L269">
        <v>0.39460000000000001</v>
      </c>
      <c r="M269">
        <v>9832</v>
      </c>
      <c r="N269">
        <v>754823</v>
      </c>
      <c r="O269">
        <v>419897.65</v>
      </c>
      <c r="P269">
        <v>9.9500000000000005E-2</v>
      </c>
      <c r="Q269">
        <v>0.90049999999999997</v>
      </c>
      <c r="R269">
        <v>420.32</v>
      </c>
      <c r="S269">
        <v>0.59030000000000005</v>
      </c>
      <c r="T269">
        <v>11252.32</v>
      </c>
      <c r="U269">
        <v>11252.32</v>
      </c>
      <c r="V269">
        <v>0</v>
      </c>
      <c r="W269" t="s">
        <v>434</v>
      </c>
      <c r="X269">
        <v>999</v>
      </c>
      <c r="Y269">
        <v>679065703</v>
      </c>
    </row>
    <row r="270" spans="1:25" x14ac:dyDescent="0.25">
      <c r="A270">
        <v>4144</v>
      </c>
      <c r="B270" t="s">
        <v>269</v>
      </c>
      <c r="C270">
        <v>790347</v>
      </c>
      <c r="D270">
        <v>1930000</v>
      </c>
      <c r="E270">
        <v>3908000</v>
      </c>
      <c r="F270">
        <v>0.59050000000000002</v>
      </c>
      <c r="G270">
        <v>0.40949999999999998</v>
      </c>
      <c r="H270">
        <v>1000</v>
      </c>
      <c r="I270">
        <v>1722650</v>
      </c>
      <c r="J270">
        <v>38423456</v>
      </c>
      <c r="K270">
        <v>0.54120000000000001</v>
      </c>
      <c r="L270">
        <v>0.45879999999999999</v>
      </c>
      <c r="M270">
        <v>9832</v>
      </c>
      <c r="N270">
        <v>754823</v>
      </c>
      <c r="O270">
        <v>10098658.43</v>
      </c>
      <c r="P270">
        <v>-4.7100000000000003E-2</v>
      </c>
      <c r="Q270">
        <v>1.0470999999999999</v>
      </c>
      <c r="R270">
        <v>2584.1</v>
      </c>
      <c r="S270">
        <v>0.43159999999999998</v>
      </c>
      <c r="T270">
        <v>13416.1</v>
      </c>
      <c r="U270">
        <v>13416.1</v>
      </c>
      <c r="V270">
        <v>0</v>
      </c>
      <c r="W270" t="s">
        <v>434</v>
      </c>
      <c r="X270">
        <v>3908</v>
      </c>
      <c r="Y270">
        <v>3088676801</v>
      </c>
    </row>
    <row r="271" spans="1:25" x14ac:dyDescent="0.25">
      <c r="A271">
        <v>4165</v>
      </c>
      <c r="B271" t="s">
        <v>271</v>
      </c>
      <c r="C271">
        <v>731331</v>
      </c>
      <c r="D271">
        <v>1930000</v>
      </c>
      <c r="E271">
        <v>1551000</v>
      </c>
      <c r="F271">
        <v>0.62109999999999999</v>
      </c>
      <c r="G271">
        <v>0.37890000000000001</v>
      </c>
      <c r="H271">
        <v>1000</v>
      </c>
      <c r="I271">
        <v>1722650</v>
      </c>
      <c r="J271">
        <v>14496246.25</v>
      </c>
      <c r="K271">
        <v>0.57550000000000001</v>
      </c>
      <c r="L271">
        <v>0.42449999999999999</v>
      </c>
      <c r="M271">
        <v>9346.39</v>
      </c>
      <c r="N271">
        <v>754823</v>
      </c>
      <c r="O271">
        <v>0</v>
      </c>
      <c r="P271">
        <v>3.1099999999999999E-2</v>
      </c>
      <c r="Q271">
        <v>0.96889999999999998</v>
      </c>
      <c r="R271">
        <v>0</v>
      </c>
      <c r="S271">
        <v>0.57989999999999997</v>
      </c>
      <c r="T271">
        <v>10346.39</v>
      </c>
      <c r="U271">
        <v>10346.39</v>
      </c>
      <c r="V271">
        <v>0</v>
      </c>
      <c r="W271" t="s">
        <v>434</v>
      </c>
      <c r="X271">
        <v>1551</v>
      </c>
      <c r="Y271">
        <v>1134295096</v>
      </c>
    </row>
    <row r="272" spans="1:25" x14ac:dyDescent="0.25">
      <c r="A272">
        <v>4179</v>
      </c>
      <c r="B272" t="s">
        <v>272</v>
      </c>
      <c r="C272">
        <v>647220</v>
      </c>
      <c r="D272">
        <v>1930000</v>
      </c>
      <c r="E272">
        <v>9754000</v>
      </c>
      <c r="F272">
        <v>0.66469999999999996</v>
      </c>
      <c r="G272">
        <v>0.33529999999999999</v>
      </c>
      <c r="H272">
        <v>1000</v>
      </c>
      <c r="I272">
        <v>1722650</v>
      </c>
      <c r="J272">
        <v>95901328</v>
      </c>
      <c r="K272">
        <v>0.62429999999999997</v>
      </c>
      <c r="L272">
        <v>0.37569999999999998</v>
      </c>
      <c r="M272">
        <v>9832</v>
      </c>
      <c r="N272">
        <v>754823</v>
      </c>
      <c r="O272">
        <v>14962485.42</v>
      </c>
      <c r="P272">
        <v>0.1426</v>
      </c>
      <c r="Q272">
        <v>0.85740000000000005</v>
      </c>
      <c r="R272">
        <v>1533.98</v>
      </c>
      <c r="S272">
        <v>0.56779999999999997</v>
      </c>
      <c r="T272">
        <v>12365.98</v>
      </c>
      <c r="U272">
        <v>12365.98</v>
      </c>
      <c r="V272">
        <v>0</v>
      </c>
      <c r="W272" t="s">
        <v>434</v>
      </c>
      <c r="X272">
        <v>9754</v>
      </c>
      <c r="Y272">
        <v>6312984093</v>
      </c>
    </row>
    <row r="273" spans="1:25" x14ac:dyDescent="0.25">
      <c r="A273">
        <v>4186</v>
      </c>
      <c r="B273" t="s">
        <v>273</v>
      </c>
      <c r="C273">
        <v>573239</v>
      </c>
      <c r="D273">
        <v>1930000</v>
      </c>
      <c r="E273">
        <v>867000</v>
      </c>
      <c r="F273">
        <v>0.70299999999999996</v>
      </c>
      <c r="G273">
        <v>0.29699999999999999</v>
      </c>
      <c r="H273">
        <v>1000</v>
      </c>
      <c r="I273">
        <v>1722650</v>
      </c>
      <c r="J273">
        <v>8524344</v>
      </c>
      <c r="K273">
        <v>0.66720000000000002</v>
      </c>
      <c r="L273">
        <v>0.33279999999999998</v>
      </c>
      <c r="M273">
        <v>9832</v>
      </c>
      <c r="N273">
        <v>754823</v>
      </c>
      <c r="O273">
        <v>1631032.02</v>
      </c>
      <c r="P273">
        <v>0.24060000000000001</v>
      </c>
      <c r="Q273">
        <v>0.75939999999999996</v>
      </c>
      <c r="R273">
        <v>1881.24</v>
      </c>
      <c r="S273">
        <v>0.6069</v>
      </c>
      <c r="T273">
        <v>12713.24</v>
      </c>
      <c r="U273">
        <v>12713.24</v>
      </c>
      <c r="V273">
        <v>0</v>
      </c>
      <c r="W273" t="s">
        <v>434</v>
      </c>
      <c r="X273">
        <v>867</v>
      </c>
      <c r="Y273">
        <v>496998207</v>
      </c>
    </row>
    <row r="274" spans="1:25" x14ac:dyDescent="0.25">
      <c r="A274">
        <v>4207</v>
      </c>
      <c r="B274" t="s">
        <v>274</v>
      </c>
      <c r="C274">
        <v>569057</v>
      </c>
      <c r="D274">
        <v>1930000</v>
      </c>
      <c r="E274">
        <v>470000</v>
      </c>
      <c r="F274">
        <v>0.70520000000000005</v>
      </c>
      <c r="G274">
        <v>0.29480000000000001</v>
      </c>
      <c r="H274">
        <v>1000</v>
      </c>
      <c r="I274">
        <v>1722650</v>
      </c>
      <c r="J274">
        <v>4621040</v>
      </c>
      <c r="K274">
        <v>0.66969999999999996</v>
      </c>
      <c r="L274">
        <v>0.33029999999999998</v>
      </c>
      <c r="M274">
        <v>9832</v>
      </c>
      <c r="N274">
        <v>754823</v>
      </c>
      <c r="O274">
        <v>624199.77</v>
      </c>
      <c r="P274">
        <v>0.24610000000000001</v>
      </c>
      <c r="Q274">
        <v>0.75390000000000001</v>
      </c>
      <c r="R274">
        <v>1328.08</v>
      </c>
      <c r="S274">
        <v>0.62629999999999997</v>
      </c>
      <c r="T274">
        <v>12160.08</v>
      </c>
      <c r="U274">
        <v>12160.08</v>
      </c>
      <c r="V274">
        <v>0</v>
      </c>
      <c r="W274" t="s">
        <v>434</v>
      </c>
      <c r="X274">
        <v>470</v>
      </c>
      <c r="Y274">
        <v>267456914</v>
      </c>
    </row>
    <row r="275" spans="1:25" x14ac:dyDescent="0.25">
      <c r="A275">
        <v>4221</v>
      </c>
      <c r="B275" t="s">
        <v>275</v>
      </c>
      <c r="C275">
        <v>1026601</v>
      </c>
      <c r="D275">
        <v>1930000</v>
      </c>
      <c r="E275">
        <v>978000</v>
      </c>
      <c r="F275">
        <v>0.46810000000000002</v>
      </c>
      <c r="G275">
        <v>0.53190000000000004</v>
      </c>
      <c r="H275">
        <v>1000</v>
      </c>
      <c r="I275">
        <v>1722650</v>
      </c>
      <c r="J275">
        <v>9615696</v>
      </c>
      <c r="K275">
        <v>0.40410000000000001</v>
      </c>
      <c r="L275">
        <v>0.59589999999999999</v>
      </c>
      <c r="M275">
        <v>9832</v>
      </c>
      <c r="N275">
        <v>754823</v>
      </c>
      <c r="O275">
        <v>1277555.47</v>
      </c>
      <c r="P275">
        <v>-0.36009999999999998</v>
      </c>
      <c r="Q275">
        <v>1.3601000000000001</v>
      </c>
      <c r="R275">
        <v>1306.29</v>
      </c>
      <c r="S275">
        <v>0.3271</v>
      </c>
      <c r="T275">
        <v>12138.29</v>
      </c>
      <c r="U275">
        <v>12138.29</v>
      </c>
      <c r="V275">
        <v>0</v>
      </c>
      <c r="W275" t="s">
        <v>434</v>
      </c>
      <c r="X275">
        <v>978</v>
      </c>
      <c r="Y275">
        <v>1004015319</v>
      </c>
    </row>
    <row r="276" spans="1:25" x14ac:dyDescent="0.25">
      <c r="A276">
        <v>4228</v>
      </c>
      <c r="B276" t="s">
        <v>276</v>
      </c>
      <c r="C276">
        <v>763749</v>
      </c>
      <c r="D276">
        <v>1930000</v>
      </c>
      <c r="E276">
        <v>877000</v>
      </c>
      <c r="F276">
        <v>0.60429999999999995</v>
      </c>
      <c r="G276">
        <v>0.3957</v>
      </c>
      <c r="H276">
        <v>1000</v>
      </c>
      <c r="I276">
        <v>1722650</v>
      </c>
      <c r="J276">
        <v>8622664</v>
      </c>
      <c r="K276">
        <v>0.55659999999999998</v>
      </c>
      <c r="L276">
        <v>0.44340000000000002</v>
      </c>
      <c r="M276">
        <v>9832</v>
      </c>
      <c r="N276">
        <v>754823</v>
      </c>
      <c r="O276">
        <v>912589.51</v>
      </c>
      <c r="P276">
        <v>-1.18E-2</v>
      </c>
      <c r="Q276">
        <v>1.0118</v>
      </c>
      <c r="R276">
        <v>1040.58</v>
      </c>
      <c r="S276">
        <v>0.51080000000000003</v>
      </c>
      <c r="T276">
        <v>11872.58</v>
      </c>
      <c r="U276">
        <v>11872.58</v>
      </c>
      <c r="V276">
        <v>0</v>
      </c>
      <c r="W276" t="s">
        <v>434</v>
      </c>
      <c r="X276">
        <v>877</v>
      </c>
      <c r="Y276">
        <v>669808151</v>
      </c>
    </row>
    <row r="277" spans="1:25" x14ac:dyDescent="0.25">
      <c r="A277">
        <v>4235</v>
      </c>
      <c r="B277" t="s">
        <v>277</v>
      </c>
      <c r="C277">
        <v>2893960</v>
      </c>
      <c r="D277">
        <v>2895000</v>
      </c>
      <c r="E277">
        <v>179000</v>
      </c>
      <c r="F277">
        <v>4.0000000000000002E-4</v>
      </c>
      <c r="G277">
        <v>0.99960000000000004</v>
      </c>
      <c r="H277">
        <v>1000</v>
      </c>
      <c r="I277">
        <v>2583975</v>
      </c>
      <c r="J277">
        <v>1639073.08</v>
      </c>
      <c r="K277">
        <v>-0.12</v>
      </c>
      <c r="L277">
        <v>1.1200000000000001</v>
      </c>
      <c r="M277">
        <v>9156.83</v>
      </c>
      <c r="N277">
        <v>1132234</v>
      </c>
      <c r="O277">
        <v>0</v>
      </c>
      <c r="P277">
        <v>-1.556</v>
      </c>
      <c r="Q277">
        <v>2.556</v>
      </c>
      <c r="R277">
        <v>0</v>
      </c>
      <c r="S277">
        <v>0</v>
      </c>
      <c r="T277">
        <v>10156.83</v>
      </c>
      <c r="U277">
        <v>10156.83</v>
      </c>
      <c r="V277">
        <v>0</v>
      </c>
      <c r="W277" t="s">
        <v>435</v>
      </c>
      <c r="X277">
        <v>179</v>
      </c>
      <c r="Y277">
        <v>518018873</v>
      </c>
    </row>
    <row r="278" spans="1:25" x14ac:dyDescent="0.25">
      <c r="A278">
        <v>4151</v>
      </c>
      <c r="B278" t="s">
        <v>270</v>
      </c>
      <c r="C278">
        <v>612924</v>
      </c>
      <c r="D278">
        <v>1930000</v>
      </c>
      <c r="E278">
        <v>876000</v>
      </c>
      <c r="F278">
        <v>0.68240000000000001</v>
      </c>
      <c r="G278">
        <v>0.31759999999999999</v>
      </c>
      <c r="H278">
        <v>1000</v>
      </c>
      <c r="I278">
        <v>1722650</v>
      </c>
      <c r="J278">
        <v>8612832</v>
      </c>
      <c r="K278">
        <v>0.64419999999999999</v>
      </c>
      <c r="L278">
        <v>0.35580000000000001</v>
      </c>
      <c r="M278">
        <v>9832</v>
      </c>
      <c r="N278">
        <v>754823</v>
      </c>
      <c r="O278">
        <v>2135579.34</v>
      </c>
      <c r="P278">
        <v>0.188</v>
      </c>
      <c r="Q278">
        <v>0.81200000000000006</v>
      </c>
      <c r="R278">
        <v>2437.88</v>
      </c>
      <c r="S278">
        <v>0.56330000000000002</v>
      </c>
      <c r="T278">
        <v>13269.88</v>
      </c>
      <c r="U278">
        <v>13269.88</v>
      </c>
      <c r="V278" s="52">
        <v>-1.8189900000000001E-12</v>
      </c>
      <c r="W278" t="s">
        <v>434</v>
      </c>
      <c r="X278">
        <v>876</v>
      </c>
      <c r="Y278">
        <v>536921326</v>
      </c>
    </row>
    <row r="279" spans="1:25" x14ac:dyDescent="0.25">
      <c r="A279">
        <v>490</v>
      </c>
      <c r="B279" t="s">
        <v>48</v>
      </c>
      <c r="C279">
        <v>668444</v>
      </c>
      <c r="D279">
        <v>1930000</v>
      </c>
      <c r="E279">
        <v>445000</v>
      </c>
      <c r="F279">
        <v>0.65369999999999995</v>
      </c>
      <c r="G279">
        <v>0.3463</v>
      </c>
      <c r="H279">
        <v>1000</v>
      </c>
      <c r="I279">
        <v>1722650</v>
      </c>
      <c r="J279">
        <v>4375240</v>
      </c>
      <c r="K279">
        <v>0.61199999999999999</v>
      </c>
      <c r="L279">
        <v>0.38800000000000001</v>
      </c>
      <c r="M279">
        <v>9832</v>
      </c>
      <c r="N279">
        <v>754823</v>
      </c>
      <c r="O279">
        <v>857069.17</v>
      </c>
      <c r="P279">
        <v>0.1144</v>
      </c>
      <c r="Q279">
        <v>0.88560000000000005</v>
      </c>
      <c r="R279">
        <v>1926</v>
      </c>
      <c r="S279">
        <v>0.54010000000000002</v>
      </c>
      <c r="T279">
        <v>12758</v>
      </c>
      <c r="U279">
        <v>12758</v>
      </c>
      <c r="V279">
        <v>0</v>
      </c>
      <c r="W279" t="s">
        <v>434</v>
      </c>
      <c r="X279">
        <v>445</v>
      </c>
      <c r="Y279">
        <v>297457622</v>
      </c>
    </row>
    <row r="280" spans="1:25" x14ac:dyDescent="0.25">
      <c r="A280">
        <v>4270</v>
      </c>
      <c r="B280" t="s">
        <v>279</v>
      </c>
      <c r="C280">
        <v>1118790</v>
      </c>
      <c r="D280">
        <v>1930000</v>
      </c>
      <c r="E280">
        <v>251000</v>
      </c>
      <c r="F280">
        <v>0.42030000000000001</v>
      </c>
      <c r="G280">
        <v>0.57969999999999999</v>
      </c>
      <c r="H280">
        <v>1000</v>
      </c>
      <c r="I280">
        <v>1722650</v>
      </c>
      <c r="J280">
        <v>2467832</v>
      </c>
      <c r="K280">
        <v>0.35049999999999998</v>
      </c>
      <c r="L280">
        <v>0.64949999999999997</v>
      </c>
      <c r="M280">
        <v>9832</v>
      </c>
      <c r="N280">
        <v>754823</v>
      </c>
      <c r="O280">
        <v>1098640.24</v>
      </c>
      <c r="P280">
        <v>-0.48220000000000002</v>
      </c>
      <c r="Q280">
        <v>1.4822</v>
      </c>
      <c r="R280">
        <v>4377.05</v>
      </c>
      <c r="S280">
        <v>0.11550000000000001</v>
      </c>
      <c r="T280">
        <v>15209.05</v>
      </c>
      <c r="U280">
        <v>15209.05</v>
      </c>
      <c r="V280">
        <v>0</v>
      </c>
      <c r="W280" t="s">
        <v>434</v>
      </c>
      <c r="X280">
        <v>251</v>
      </c>
      <c r="Y280">
        <v>280816348</v>
      </c>
    </row>
    <row r="281" spans="1:25" x14ac:dyDescent="0.25">
      <c r="A281">
        <v>4305</v>
      </c>
      <c r="B281" t="s">
        <v>280</v>
      </c>
      <c r="C281">
        <v>452705</v>
      </c>
      <c r="D281">
        <v>1930000</v>
      </c>
      <c r="E281">
        <v>986000</v>
      </c>
      <c r="F281">
        <v>0.76539999999999997</v>
      </c>
      <c r="G281">
        <v>0.2346</v>
      </c>
      <c r="H281">
        <v>1000</v>
      </c>
      <c r="I281">
        <v>1722650</v>
      </c>
      <c r="J281">
        <v>9694352</v>
      </c>
      <c r="K281">
        <v>0.73719999999999997</v>
      </c>
      <c r="L281">
        <v>0.26279999999999998</v>
      </c>
      <c r="M281">
        <v>9832</v>
      </c>
      <c r="N281">
        <v>754823</v>
      </c>
      <c r="O281">
        <v>150962.96</v>
      </c>
      <c r="P281">
        <v>0.40029999999999999</v>
      </c>
      <c r="Q281">
        <v>0.59970000000000001</v>
      </c>
      <c r="R281">
        <v>153.11000000000001</v>
      </c>
      <c r="S281">
        <v>0.73509999999999998</v>
      </c>
      <c r="T281">
        <v>10985.11</v>
      </c>
      <c r="U281">
        <v>10985.11</v>
      </c>
      <c r="V281">
        <v>0</v>
      </c>
      <c r="W281" t="s">
        <v>434</v>
      </c>
      <c r="X281">
        <v>986</v>
      </c>
      <c r="Y281">
        <v>446367284</v>
      </c>
    </row>
    <row r="282" spans="1:25" x14ac:dyDescent="0.25">
      <c r="A282">
        <v>4312</v>
      </c>
      <c r="B282" t="s">
        <v>281</v>
      </c>
      <c r="C282">
        <v>1145807</v>
      </c>
      <c r="D282">
        <v>1930000</v>
      </c>
      <c r="E282">
        <v>2777000</v>
      </c>
      <c r="F282">
        <v>0.40629999999999999</v>
      </c>
      <c r="G282">
        <v>0.59370000000000001</v>
      </c>
      <c r="H282">
        <v>1000</v>
      </c>
      <c r="I282">
        <v>1722650</v>
      </c>
      <c r="J282">
        <v>27303464</v>
      </c>
      <c r="K282">
        <v>0.33489999999999998</v>
      </c>
      <c r="L282">
        <v>0.66510000000000002</v>
      </c>
      <c r="M282">
        <v>9832</v>
      </c>
      <c r="N282">
        <v>754823</v>
      </c>
      <c r="O282">
        <v>8885331.9499999993</v>
      </c>
      <c r="P282">
        <v>-0.51800000000000002</v>
      </c>
      <c r="Q282">
        <v>1.518</v>
      </c>
      <c r="R282">
        <v>3199.62</v>
      </c>
      <c r="S282">
        <v>0.14549999999999999</v>
      </c>
      <c r="T282">
        <v>14031.62</v>
      </c>
      <c r="U282">
        <v>14031.62</v>
      </c>
      <c r="V282" s="52">
        <v>1.8189889999999999E-12</v>
      </c>
      <c r="W282" t="s">
        <v>434</v>
      </c>
      <c r="X282">
        <v>2777</v>
      </c>
      <c r="Y282">
        <v>3181907210</v>
      </c>
    </row>
    <row r="283" spans="1:25" x14ac:dyDescent="0.25">
      <c r="A283">
        <v>4330</v>
      </c>
      <c r="B283" t="s">
        <v>282</v>
      </c>
      <c r="C283">
        <v>4086175</v>
      </c>
      <c r="D283">
        <v>1930000</v>
      </c>
      <c r="E283">
        <v>107000</v>
      </c>
      <c r="F283">
        <v>-1.1172</v>
      </c>
      <c r="G283">
        <v>2.1172</v>
      </c>
      <c r="H283">
        <v>1000</v>
      </c>
      <c r="I283">
        <v>1722650</v>
      </c>
      <c r="J283">
        <v>1052024</v>
      </c>
      <c r="K283">
        <v>-1.3720000000000001</v>
      </c>
      <c r="L283">
        <v>2.3719999999999999</v>
      </c>
      <c r="M283">
        <v>9832</v>
      </c>
      <c r="N283">
        <v>754823</v>
      </c>
      <c r="O283">
        <v>1257812.42</v>
      </c>
      <c r="P283">
        <v>-4.4134000000000002</v>
      </c>
      <c r="Q283">
        <v>5.4134000000000002</v>
      </c>
      <c r="R283">
        <v>11755.26</v>
      </c>
      <c r="S283">
        <v>0</v>
      </c>
      <c r="T283">
        <v>22587.26</v>
      </c>
      <c r="U283">
        <v>22587.26</v>
      </c>
      <c r="V283" s="52">
        <v>-3.6379800000000002E-12</v>
      </c>
      <c r="W283" t="s">
        <v>434</v>
      </c>
      <c r="X283">
        <v>107</v>
      </c>
      <c r="Y283">
        <v>437220758</v>
      </c>
    </row>
    <row r="284" spans="1:25" x14ac:dyDescent="0.25">
      <c r="A284">
        <v>4347</v>
      </c>
      <c r="B284" t="s">
        <v>283</v>
      </c>
      <c r="C284">
        <v>886790</v>
      </c>
      <c r="D284">
        <v>1930000</v>
      </c>
      <c r="E284">
        <v>745000</v>
      </c>
      <c r="F284">
        <v>0.54049999999999998</v>
      </c>
      <c r="G284">
        <v>0.45950000000000002</v>
      </c>
      <c r="H284">
        <v>1000</v>
      </c>
      <c r="I284">
        <v>1722650</v>
      </c>
      <c r="J284">
        <v>7324840</v>
      </c>
      <c r="K284">
        <v>0.48520000000000002</v>
      </c>
      <c r="L284">
        <v>0.51480000000000004</v>
      </c>
      <c r="M284">
        <v>9832</v>
      </c>
      <c r="N284">
        <v>754823</v>
      </c>
      <c r="O284">
        <v>477197.91</v>
      </c>
      <c r="P284">
        <v>-0.17480000000000001</v>
      </c>
      <c r="Q284">
        <v>1.1748000000000001</v>
      </c>
      <c r="R284">
        <v>640.53</v>
      </c>
      <c r="S284">
        <v>0.45319999999999999</v>
      </c>
      <c r="T284">
        <v>11472.53</v>
      </c>
      <c r="U284">
        <v>11472.53</v>
      </c>
      <c r="V284">
        <v>0</v>
      </c>
      <c r="W284" t="s">
        <v>434</v>
      </c>
      <c r="X284">
        <v>745</v>
      </c>
      <c r="Y284">
        <v>660658434</v>
      </c>
    </row>
    <row r="285" spans="1:25" x14ac:dyDescent="0.25">
      <c r="A285">
        <v>4368</v>
      </c>
      <c r="B285" t="s">
        <v>284</v>
      </c>
      <c r="C285">
        <v>682479</v>
      </c>
      <c r="D285">
        <v>1930000</v>
      </c>
      <c r="E285">
        <v>551000</v>
      </c>
      <c r="F285">
        <v>0.64639999999999997</v>
      </c>
      <c r="G285">
        <v>0.35360000000000003</v>
      </c>
      <c r="H285">
        <v>1000</v>
      </c>
      <c r="I285">
        <v>1722650</v>
      </c>
      <c r="J285">
        <v>5417432</v>
      </c>
      <c r="K285">
        <v>0.6038</v>
      </c>
      <c r="L285">
        <v>0.3962</v>
      </c>
      <c r="M285">
        <v>9832</v>
      </c>
      <c r="N285">
        <v>754823</v>
      </c>
      <c r="O285">
        <v>754750.52</v>
      </c>
      <c r="P285">
        <v>9.5799999999999996E-2</v>
      </c>
      <c r="Q285">
        <v>0.9042</v>
      </c>
      <c r="R285">
        <v>1369.78</v>
      </c>
      <c r="S285">
        <v>0.55030000000000001</v>
      </c>
      <c r="T285">
        <v>12201.78</v>
      </c>
      <c r="U285">
        <v>12201.78</v>
      </c>
      <c r="V285">
        <v>0</v>
      </c>
      <c r="W285" t="s">
        <v>434</v>
      </c>
      <c r="X285">
        <v>551</v>
      </c>
      <c r="Y285">
        <v>376046074</v>
      </c>
    </row>
    <row r="286" spans="1:25" x14ac:dyDescent="0.25">
      <c r="A286">
        <v>4389</v>
      </c>
      <c r="B286" t="s">
        <v>286</v>
      </c>
      <c r="C286">
        <v>649389</v>
      </c>
      <c r="D286">
        <v>1930000</v>
      </c>
      <c r="E286">
        <v>1547000</v>
      </c>
      <c r="F286">
        <v>0.66349999999999998</v>
      </c>
      <c r="G286">
        <v>0.33650000000000002</v>
      </c>
      <c r="H286">
        <v>1000</v>
      </c>
      <c r="I286">
        <v>1722650</v>
      </c>
      <c r="J286">
        <v>15210104</v>
      </c>
      <c r="K286">
        <v>0.623</v>
      </c>
      <c r="L286">
        <v>0.377</v>
      </c>
      <c r="M286">
        <v>9832</v>
      </c>
      <c r="N286">
        <v>754823</v>
      </c>
      <c r="O286">
        <v>796396.01</v>
      </c>
      <c r="P286">
        <v>0.13969999999999999</v>
      </c>
      <c r="Q286">
        <v>0.86029999999999995</v>
      </c>
      <c r="R286">
        <v>514.79999999999995</v>
      </c>
      <c r="S286">
        <v>0.60470000000000002</v>
      </c>
      <c r="T286">
        <v>11346.8</v>
      </c>
      <c r="U286">
        <v>11346.8</v>
      </c>
      <c r="V286">
        <v>0</v>
      </c>
      <c r="W286" t="s">
        <v>434</v>
      </c>
      <c r="X286">
        <v>1547</v>
      </c>
      <c r="Y286">
        <v>1004604511</v>
      </c>
    </row>
    <row r="287" spans="1:25" x14ac:dyDescent="0.25">
      <c r="A287">
        <v>4459</v>
      </c>
      <c r="B287" t="s">
        <v>287</v>
      </c>
      <c r="C287">
        <v>651160</v>
      </c>
      <c r="D287">
        <v>1930000</v>
      </c>
      <c r="E287">
        <v>267000</v>
      </c>
      <c r="F287">
        <v>0.66259999999999997</v>
      </c>
      <c r="G287">
        <v>0.33739999999999998</v>
      </c>
      <c r="H287">
        <v>1000</v>
      </c>
      <c r="I287">
        <v>1722650</v>
      </c>
      <c r="J287">
        <v>2625144</v>
      </c>
      <c r="K287">
        <v>0.622</v>
      </c>
      <c r="L287">
        <v>0.378</v>
      </c>
      <c r="M287">
        <v>9832</v>
      </c>
      <c r="N287">
        <v>754823</v>
      </c>
      <c r="O287">
        <v>652351.91</v>
      </c>
      <c r="P287">
        <v>0.13730000000000001</v>
      </c>
      <c r="Q287">
        <v>0.86270000000000002</v>
      </c>
      <c r="R287">
        <v>2443.27</v>
      </c>
      <c r="S287">
        <v>0.53590000000000004</v>
      </c>
      <c r="T287">
        <v>13275.27</v>
      </c>
      <c r="U287">
        <v>13275.27</v>
      </c>
      <c r="V287">
        <v>0</v>
      </c>
      <c r="W287" t="s">
        <v>434</v>
      </c>
      <c r="X287">
        <v>267</v>
      </c>
      <c r="Y287">
        <v>173859744</v>
      </c>
    </row>
    <row r="288" spans="1:25" x14ac:dyDescent="0.25">
      <c r="A288">
        <v>4473</v>
      </c>
      <c r="B288" t="s">
        <v>288</v>
      </c>
      <c r="C288">
        <v>765093</v>
      </c>
      <c r="D288">
        <v>1930000</v>
      </c>
      <c r="E288">
        <v>2208000</v>
      </c>
      <c r="F288">
        <v>0.60360000000000003</v>
      </c>
      <c r="G288">
        <v>0.39639999999999997</v>
      </c>
      <c r="H288">
        <v>1000</v>
      </c>
      <c r="I288">
        <v>1722650</v>
      </c>
      <c r="J288">
        <v>21709056</v>
      </c>
      <c r="K288">
        <v>0.55589999999999995</v>
      </c>
      <c r="L288">
        <v>0.44409999999999999</v>
      </c>
      <c r="M288">
        <v>9832</v>
      </c>
      <c r="N288">
        <v>754823</v>
      </c>
      <c r="O288">
        <v>807339.56</v>
      </c>
      <c r="P288">
        <v>-1.3599999999999999E-2</v>
      </c>
      <c r="Q288">
        <v>1.0136000000000001</v>
      </c>
      <c r="R288">
        <v>365.64</v>
      </c>
      <c r="S288">
        <v>0.54149999999999998</v>
      </c>
      <c r="T288">
        <v>11197.64</v>
      </c>
      <c r="U288">
        <v>11197.64</v>
      </c>
      <c r="V288">
        <v>0</v>
      </c>
      <c r="W288" t="s">
        <v>434</v>
      </c>
      <c r="X288">
        <v>2208</v>
      </c>
      <c r="Y288">
        <v>1689326362</v>
      </c>
    </row>
    <row r="289" spans="1:25" x14ac:dyDescent="0.25">
      <c r="A289">
        <v>4508</v>
      </c>
      <c r="B289" t="s">
        <v>290</v>
      </c>
      <c r="C289">
        <v>470552</v>
      </c>
      <c r="D289">
        <v>1930000</v>
      </c>
      <c r="E289">
        <v>456000</v>
      </c>
      <c r="F289">
        <v>0.75619999999999998</v>
      </c>
      <c r="G289">
        <v>0.24379999999999999</v>
      </c>
      <c r="H289">
        <v>1000</v>
      </c>
      <c r="I289">
        <v>1722650</v>
      </c>
      <c r="J289">
        <v>4483392</v>
      </c>
      <c r="K289">
        <v>0.7268</v>
      </c>
      <c r="L289">
        <v>0.2732</v>
      </c>
      <c r="M289">
        <v>9832</v>
      </c>
      <c r="N289">
        <v>754823</v>
      </c>
      <c r="O289">
        <v>532450.64</v>
      </c>
      <c r="P289">
        <v>0.37659999999999999</v>
      </c>
      <c r="Q289">
        <v>0.62339999999999995</v>
      </c>
      <c r="R289">
        <v>1167.6500000000001</v>
      </c>
      <c r="S289">
        <v>0.69520000000000004</v>
      </c>
      <c r="T289">
        <v>11999.65</v>
      </c>
      <c r="U289">
        <v>11999.65</v>
      </c>
      <c r="V289">
        <v>0</v>
      </c>
      <c r="W289" t="s">
        <v>434</v>
      </c>
      <c r="X289">
        <v>456</v>
      </c>
      <c r="Y289">
        <v>214571700</v>
      </c>
    </row>
    <row r="290" spans="1:25" x14ac:dyDescent="0.25">
      <c r="A290">
        <v>4515</v>
      </c>
      <c r="B290" t="s">
        <v>5</v>
      </c>
      <c r="C290">
        <v>763084</v>
      </c>
      <c r="D290">
        <v>1930000</v>
      </c>
      <c r="E290">
        <v>2701000</v>
      </c>
      <c r="F290">
        <v>0.60460000000000003</v>
      </c>
      <c r="G290">
        <v>0.39539999999999997</v>
      </c>
      <c r="H290">
        <v>1000</v>
      </c>
      <c r="I290">
        <v>1722650</v>
      </c>
      <c r="J290">
        <v>26556232</v>
      </c>
      <c r="K290">
        <v>0.55700000000000005</v>
      </c>
      <c r="L290">
        <v>0.443</v>
      </c>
      <c r="M290">
        <v>9832</v>
      </c>
      <c r="N290">
        <v>754823</v>
      </c>
      <c r="O290">
        <v>1936242.4</v>
      </c>
      <c r="P290">
        <v>-1.09E-2</v>
      </c>
      <c r="Q290">
        <v>1.0108999999999999</v>
      </c>
      <c r="R290">
        <v>716.86</v>
      </c>
      <c r="S290">
        <v>0.52590000000000003</v>
      </c>
      <c r="T290">
        <v>11548.86</v>
      </c>
      <c r="U290">
        <v>11548.86</v>
      </c>
      <c r="V290">
        <v>0</v>
      </c>
      <c r="W290" t="s">
        <v>434</v>
      </c>
      <c r="X290">
        <v>2701</v>
      </c>
      <c r="Y290">
        <v>2061091061</v>
      </c>
    </row>
    <row r="291" spans="1:25" x14ac:dyDescent="0.25">
      <c r="A291">
        <v>4501</v>
      </c>
      <c r="B291" t="s">
        <v>289</v>
      </c>
      <c r="C291">
        <v>713482</v>
      </c>
      <c r="D291">
        <v>1930000</v>
      </c>
      <c r="E291">
        <v>2182000</v>
      </c>
      <c r="F291">
        <v>0.63029999999999997</v>
      </c>
      <c r="G291">
        <v>0.36969999999999997</v>
      </c>
      <c r="H291">
        <v>1000</v>
      </c>
      <c r="I291">
        <v>1722650</v>
      </c>
      <c r="J291">
        <v>21453424</v>
      </c>
      <c r="K291">
        <v>0.58579999999999999</v>
      </c>
      <c r="L291">
        <v>0.41420000000000001</v>
      </c>
      <c r="M291">
        <v>9832</v>
      </c>
      <c r="N291">
        <v>754823</v>
      </c>
      <c r="O291">
        <v>1622830.17</v>
      </c>
      <c r="P291">
        <v>5.4800000000000001E-2</v>
      </c>
      <c r="Q291">
        <v>0.94520000000000004</v>
      </c>
      <c r="R291">
        <v>743.74</v>
      </c>
      <c r="S291">
        <v>0.55549999999999999</v>
      </c>
      <c r="T291">
        <v>11575.74</v>
      </c>
      <c r="U291">
        <v>11575.74</v>
      </c>
      <c r="V291">
        <v>0</v>
      </c>
      <c r="W291" t="s">
        <v>434</v>
      </c>
      <c r="X291">
        <v>2182</v>
      </c>
      <c r="Y291">
        <v>1556817513</v>
      </c>
    </row>
    <row r="292" spans="1:25" x14ac:dyDescent="0.25">
      <c r="A292">
        <v>4529</v>
      </c>
      <c r="B292" t="s">
        <v>292</v>
      </c>
      <c r="C292">
        <v>614995</v>
      </c>
      <c r="D292">
        <v>1930000</v>
      </c>
      <c r="E292">
        <v>305000</v>
      </c>
      <c r="F292">
        <v>0.68130000000000002</v>
      </c>
      <c r="G292">
        <v>0.31869999999999998</v>
      </c>
      <c r="H292">
        <v>1000</v>
      </c>
      <c r="I292">
        <v>1722650</v>
      </c>
      <c r="J292">
        <v>2998760</v>
      </c>
      <c r="K292">
        <v>0.64300000000000002</v>
      </c>
      <c r="L292">
        <v>0.35699999999999998</v>
      </c>
      <c r="M292">
        <v>9832</v>
      </c>
      <c r="N292">
        <v>754823</v>
      </c>
      <c r="O292">
        <v>926283.58</v>
      </c>
      <c r="P292">
        <v>0.1852</v>
      </c>
      <c r="Q292">
        <v>0.81479999999999997</v>
      </c>
      <c r="R292">
        <v>3037</v>
      </c>
      <c r="S292">
        <v>0.54549999999999998</v>
      </c>
      <c r="T292">
        <v>13869</v>
      </c>
      <c r="U292">
        <v>13869</v>
      </c>
      <c r="V292">
        <v>0</v>
      </c>
      <c r="W292" t="s">
        <v>434</v>
      </c>
      <c r="X292">
        <v>305</v>
      </c>
      <c r="Y292">
        <v>187573429</v>
      </c>
    </row>
    <row r="293" spans="1:25" x14ac:dyDescent="0.25">
      <c r="A293">
        <v>4536</v>
      </c>
      <c r="B293" t="s">
        <v>293</v>
      </c>
      <c r="C293">
        <v>788297</v>
      </c>
      <c r="D293">
        <v>1930000</v>
      </c>
      <c r="E293">
        <v>1043000</v>
      </c>
      <c r="F293">
        <v>0.59160000000000001</v>
      </c>
      <c r="G293">
        <v>0.40839999999999999</v>
      </c>
      <c r="H293">
        <v>1000</v>
      </c>
      <c r="I293">
        <v>1722650</v>
      </c>
      <c r="J293">
        <v>10254776</v>
      </c>
      <c r="K293">
        <v>0.54239999999999999</v>
      </c>
      <c r="L293">
        <v>0.45760000000000001</v>
      </c>
      <c r="M293">
        <v>9832</v>
      </c>
      <c r="N293">
        <v>754823</v>
      </c>
      <c r="O293">
        <v>2362273.9300000002</v>
      </c>
      <c r="P293">
        <v>-4.4299999999999999E-2</v>
      </c>
      <c r="Q293">
        <v>1.0443</v>
      </c>
      <c r="R293">
        <v>2264.88</v>
      </c>
      <c r="S293">
        <v>0.44469999999999998</v>
      </c>
      <c r="T293">
        <v>13096.88</v>
      </c>
      <c r="U293">
        <v>13096.88</v>
      </c>
      <c r="V293" s="52">
        <v>-1.8189900000000001E-12</v>
      </c>
      <c r="W293" t="s">
        <v>434</v>
      </c>
      <c r="X293">
        <v>1043</v>
      </c>
      <c r="Y293">
        <v>822194050</v>
      </c>
    </row>
    <row r="294" spans="1:25" x14ac:dyDescent="0.25">
      <c r="A294">
        <v>4543</v>
      </c>
      <c r="B294" t="s">
        <v>294</v>
      </c>
      <c r="C294">
        <v>672051</v>
      </c>
      <c r="D294">
        <v>1930000</v>
      </c>
      <c r="E294">
        <v>998000</v>
      </c>
      <c r="F294">
        <v>0.65180000000000005</v>
      </c>
      <c r="G294">
        <v>0.34820000000000001</v>
      </c>
      <c r="H294">
        <v>1000</v>
      </c>
      <c r="I294">
        <v>1722650</v>
      </c>
      <c r="J294">
        <v>9812336</v>
      </c>
      <c r="K294">
        <v>0.6099</v>
      </c>
      <c r="L294">
        <v>0.3901</v>
      </c>
      <c r="M294">
        <v>9832</v>
      </c>
      <c r="N294">
        <v>754823</v>
      </c>
      <c r="O294">
        <v>1423082.61</v>
      </c>
      <c r="P294">
        <v>0.10970000000000001</v>
      </c>
      <c r="Q294">
        <v>0.89029999999999998</v>
      </c>
      <c r="R294">
        <v>1425.93</v>
      </c>
      <c r="S294">
        <v>0.55510000000000004</v>
      </c>
      <c r="T294">
        <v>12257.93</v>
      </c>
      <c r="U294">
        <v>12257.93</v>
      </c>
      <c r="V294">
        <v>0</v>
      </c>
      <c r="W294" t="s">
        <v>434</v>
      </c>
      <c r="X294">
        <v>998</v>
      </c>
      <c r="Y294">
        <v>670707304</v>
      </c>
    </row>
    <row r="295" spans="1:25" x14ac:dyDescent="0.25">
      <c r="A295">
        <v>4557</v>
      </c>
      <c r="B295" t="s">
        <v>295</v>
      </c>
      <c r="C295">
        <v>486307</v>
      </c>
      <c r="D295">
        <v>1930000</v>
      </c>
      <c r="E295">
        <v>302000</v>
      </c>
      <c r="F295">
        <v>0.748</v>
      </c>
      <c r="G295">
        <v>0.252</v>
      </c>
      <c r="H295">
        <v>1000</v>
      </c>
      <c r="I295">
        <v>1722650</v>
      </c>
      <c r="J295">
        <v>2969264</v>
      </c>
      <c r="K295">
        <v>0.7177</v>
      </c>
      <c r="L295">
        <v>0.2823</v>
      </c>
      <c r="M295">
        <v>9832</v>
      </c>
      <c r="N295">
        <v>754823</v>
      </c>
      <c r="O295">
        <v>394778.2</v>
      </c>
      <c r="P295">
        <v>0.35570000000000002</v>
      </c>
      <c r="Q295">
        <v>0.64429999999999998</v>
      </c>
      <c r="R295">
        <v>1307.21</v>
      </c>
      <c r="S295">
        <v>0.68120000000000003</v>
      </c>
      <c r="T295">
        <v>12139.21</v>
      </c>
      <c r="U295">
        <v>12139.21</v>
      </c>
      <c r="V295">
        <v>0</v>
      </c>
      <c r="W295" t="s">
        <v>434</v>
      </c>
      <c r="X295">
        <v>302</v>
      </c>
      <c r="Y295">
        <v>146864812</v>
      </c>
    </row>
    <row r="296" spans="1:25" x14ac:dyDescent="0.25">
      <c r="A296">
        <v>4571</v>
      </c>
      <c r="B296" t="s">
        <v>296</v>
      </c>
      <c r="C296">
        <v>822516</v>
      </c>
      <c r="D296">
        <v>1930000</v>
      </c>
      <c r="E296">
        <v>375000</v>
      </c>
      <c r="F296">
        <v>0.57379999999999998</v>
      </c>
      <c r="G296">
        <v>0.42620000000000002</v>
      </c>
      <c r="H296">
        <v>1000</v>
      </c>
      <c r="I296">
        <v>1722650</v>
      </c>
      <c r="J296">
        <v>3687000</v>
      </c>
      <c r="K296">
        <v>0.52249999999999996</v>
      </c>
      <c r="L296">
        <v>0.47749999999999998</v>
      </c>
      <c r="M296">
        <v>9832</v>
      </c>
      <c r="N296">
        <v>754823</v>
      </c>
      <c r="O296">
        <v>638727.63</v>
      </c>
      <c r="P296">
        <v>-8.9700000000000002E-2</v>
      </c>
      <c r="Q296">
        <v>1.0896999999999999</v>
      </c>
      <c r="R296">
        <v>1703.27</v>
      </c>
      <c r="S296">
        <v>0.44340000000000002</v>
      </c>
      <c r="T296">
        <v>12535.27</v>
      </c>
      <c r="U296">
        <v>12535.27</v>
      </c>
      <c r="V296">
        <v>0</v>
      </c>
      <c r="W296" t="s">
        <v>434</v>
      </c>
      <c r="X296">
        <v>375</v>
      </c>
      <c r="Y296">
        <v>308443475</v>
      </c>
    </row>
    <row r="297" spans="1:25" x14ac:dyDescent="0.25">
      <c r="A297">
        <v>4578</v>
      </c>
      <c r="B297" t="s">
        <v>297</v>
      </c>
      <c r="C297">
        <v>691094</v>
      </c>
      <c r="D297">
        <v>1930000</v>
      </c>
      <c r="E297">
        <v>1381000</v>
      </c>
      <c r="F297">
        <v>0.64190000000000003</v>
      </c>
      <c r="G297">
        <v>0.35809999999999997</v>
      </c>
      <c r="H297">
        <v>1000</v>
      </c>
      <c r="I297">
        <v>1722650</v>
      </c>
      <c r="J297">
        <v>13577992</v>
      </c>
      <c r="K297">
        <v>0.5988</v>
      </c>
      <c r="L297">
        <v>0.4012</v>
      </c>
      <c r="M297">
        <v>9832</v>
      </c>
      <c r="N297">
        <v>754823</v>
      </c>
      <c r="O297">
        <v>2242510.7799999998</v>
      </c>
      <c r="P297">
        <v>8.4400000000000003E-2</v>
      </c>
      <c r="Q297">
        <v>0.91559999999999997</v>
      </c>
      <c r="R297">
        <v>1623.83</v>
      </c>
      <c r="S297">
        <v>0.53520000000000001</v>
      </c>
      <c r="T297">
        <v>12455.83</v>
      </c>
      <c r="U297">
        <v>12455.83</v>
      </c>
      <c r="V297">
        <v>0</v>
      </c>
      <c r="W297" t="s">
        <v>434</v>
      </c>
      <c r="X297">
        <v>1381</v>
      </c>
      <c r="Y297">
        <v>954401165</v>
      </c>
    </row>
    <row r="298" spans="1:25" x14ac:dyDescent="0.25">
      <c r="A298">
        <v>4606</v>
      </c>
      <c r="B298" t="s">
        <v>298</v>
      </c>
      <c r="C298">
        <v>1205064</v>
      </c>
      <c r="D298">
        <v>1930000</v>
      </c>
      <c r="E298">
        <v>360000</v>
      </c>
      <c r="F298">
        <v>0.37559999999999999</v>
      </c>
      <c r="G298">
        <v>0.62439999999999996</v>
      </c>
      <c r="H298">
        <v>1000</v>
      </c>
      <c r="I298">
        <v>1722650</v>
      </c>
      <c r="J298">
        <v>3539520</v>
      </c>
      <c r="K298">
        <v>0.30049999999999999</v>
      </c>
      <c r="L298">
        <v>0.69950000000000001</v>
      </c>
      <c r="M298">
        <v>9832</v>
      </c>
      <c r="N298">
        <v>754823</v>
      </c>
      <c r="O298">
        <v>530655.48</v>
      </c>
      <c r="P298">
        <v>-0.59650000000000003</v>
      </c>
      <c r="Q298">
        <v>1.5965</v>
      </c>
      <c r="R298">
        <v>1474.04</v>
      </c>
      <c r="S298">
        <v>0.1991</v>
      </c>
      <c r="T298">
        <v>12306.04</v>
      </c>
      <c r="U298">
        <v>12306.04</v>
      </c>
      <c r="V298">
        <v>0</v>
      </c>
      <c r="W298" t="s">
        <v>434</v>
      </c>
      <c r="X298">
        <v>360</v>
      </c>
      <c r="Y298">
        <v>433823049</v>
      </c>
    </row>
    <row r="299" spans="1:25" x14ac:dyDescent="0.25">
      <c r="A299">
        <v>4613</v>
      </c>
      <c r="B299" t="s">
        <v>299</v>
      </c>
      <c r="C299">
        <v>532697</v>
      </c>
      <c r="D299">
        <v>1930000</v>
      </c>
      <c r="E299">
        <v>4118000</v>
      </c>
      <c r="F299">
        <v>0.72399999999999998</v>
      </c>
      <c r="G299">
        <v>0.27600000000000002</v>
      </c>
      <c r="H299">
        <v>1000</v>
      </c>
      <c r="I299">
        <v>1722650</v>
      </c>
      <c r="J299">
        <v>36203918.079999998</v>
      </c>
      <c r="K299">
        <v>0.69079999999999997</v>
      </c>
      <c r="L299">
        <v>0.30919999999999997</v>
      </c>
      <c r="M299">
        <v>8791.6299999999992</v>
      </c>
      <c r="N299">
        <v>754823</v>
      </c>
      <c r="O299">
        <v>0</v>
      </c>
      <c r="P299">
        <v>0.29430000000000001</v>
      </c>
      <c r="Q299">
        <v>0.70569999999999999</v>
      </c>
      <c r="R299">
        <v>0</v>
      </c>
      <c r="S299">
        <v>0.69420000000000004</v>
      </c>
      <c r="T299">
        <v>9791.6299999999992</v>
      </c>
      <c r="U299">
        <v>9791.6299999999992</v>
      </c>
      <c r="V299">
        <v>0</v>
      </c>
      <c r="W299" t="s">
        <v>434</v>
      </c>
      <c r="X299">
        <v>4118</v>
      </c>
      <c r="Y299">
        <v>2193645227</v>
      </c>
    </row>
    <row r="300" spans="1:25" x14ac:dyDescent="0.25">
      <c r="A300">
        <v>4620</v>
      </c>
      <c r="B300" t="s">
        <v>300</v>
      </c>
      <c r="C300">
        <v>533767</v>
      </c>
      <c r="D300">
        <v>1930000</v>
      </c>
      <c r="E300">
        <v>21248000</v>
      </c>
      <c r="F300">
        <v>0.72340000000000004</v>
      </c>
      <c r="G300">
        <v>0.27660000000000001</v>
      </c>
      <c r="H300">
        <v>1000</v>
      </c>
      <c r="I300">
        <v>1722650</v>
      </c>
      <c r="J300">
        <v>208910336</v>
      </c>
      <c r="K300">
        <v>0.69010000000000005</v>
      </c>
      <c r="L300">
        <v>0.30990000000000001</v>
      </c>
      <c r="M300">
        <v>9832</v>
      </c>
      <c r="N300">
        <v>754823</v>
      </c>
      <c r="O300">
        <v>18574154.219999999</v>
      </c>
      <c r="P300">
        <v>0.29289999999999999</v>
      </c>
      <c r="Q300">
        <v>0.70709999999999995</v>
      </c>
      <c r="R300">
        <v>874.16</v>
      </c>
      <c r="S300">
        <v>0.6633</v>
      </c>
      <c r="T300">
        <v>11706.16</v>
      </c>
      <c r="U300">
        <v>11706.16</v>
      </c>
      <c r="V300">
        <v>0</v>
      </c>
      <c r="W300" t="s">
        <v>434</v>
      </c>
      <c r="X300">
        <v>21248</v>
      </c>
      <c r="Y300">
        <v>11341487000</v>
      </c>
    </row>
    <row r="301" spans="1:25" x14ac:dyDescent="0.25">
      <c r="A301">
        <v>4627</v>
      </c>
      <c r="B301" t="s">
        <v>301</v>
      </c>
      <c r="C301">
        <v>1599791</v>
      </c>
      <c r="D301">
        <v>2895000</v>
      </c>
      <c r="E301">
        <v>606000</v>
      </c>
      <c r="F301">
        <v>0.44740000000000002</v>
      </c>
      <c r="G301">
        <v>0.55259999999999998</v>
      </c>
      <c r="H301">
        <v>1000</v>
      </c>
      <c r="I301">
        <v>2583975</v>
      </c>
      <c r="J301">
        <v>5958192</v>
      </c>
      <c r="K301">
        <v>0.38090000000000002</v>
      </c>
      <c r="L301">
        <v>0.61909999999999998</v>
      </c>
      <c r="M301">
        <v>9832</v>
      </c>
      <c r="N301">
        <v>1132234</v>
      </c>
      <c r="O301">
        <v>1276552.07</v>
      </c>
      <c r="P301">
        <v>-0.41299999999999998</v>
      </c>
      <c r="Q301">
        <v>1.413</v>
      </c>
      <c r="R301">
        <v>2106.52</v>
      </c>
      <c r="S301">
        <v>0.25679999999999997</v>
      </c>
      <c r="T301">
        <v>12938.52</v>
      </c>
      <c r="U301">
        <v>12938.52</v>
      </c>
      <c r="V301">
        <v>0</v>
      </c>
      <c r="W301" t="s">
        <v>435</v>
      </c>
      <c r="X301">
        <v>606</v>
      </c>
      <c r="Y301">
        <v>969473516</v>
      </c>
    </row>
    <row r="302" spans="1:25" x14ac:dyDescent="0.25">
      <c r="A302">
        <v>4634</v>
      </c>
      <c r="B302" t="s">
        <v>302</v>
      </c>
      <c r="C302">
        <v>509334</v>
      </c>
      <c r="D302">
        <v>1930000</v>
      </c>
      <c r="E302">
        <v>522000</v>
      </c>
      <c r="F302">
        <v>0.73609999999999998</v>
      </c>
      <c r="G302">
        <v>0.26390000000000002</v>
      </c>
      <c r="H302">
        <v>1000</v>
      </c>
      <c r="I302">
        <v>1722650</v>
      </c>
      <c r="J302">
        <v>5132304</v>
      </c>
      <c r="K302">
        <v>0.70430000000000004</v>
      </c>
      <c r="L302">
        <v>0.29570000000000002</v>
      </c>
      <c r="M302">
        <v>9832</v>
      </c>
      <c r="N302">
        <v>754823</v>
      </c>
      <c r="O302">
        <v>2940466.61</v>
      </c>
      <c r="P302">
        <v>0.32519999999999999</v>
      </c>
      <c r="Q302">
        <v>0.67479999999999996</v>
      </c>
      <c r="R302">
        <v>5633.08</v>
      </c>
      <c r="S302">
        <v>0.5766</v>
      </c>
      <c r="T302">
        <v>16465.080000000002</v>
      </c>
      <c r="U302">
        <v>16465.080000000002</v>
      </c>
      <c r="V302">
        <v>0</v>
      </c>
      <c r="W302" t="s">
        <v>434</v>
      </c>
      <c r="X302">
        <v>522</v>
      </c>
      <c r="Y302">
        <v>265872141</v>
      </c>
    </row>
    <row r="303" spans="1:25" x14ac:dyDescent="0.25">
      <c r="A303">
        <v>4641</v>
      </c>
      <c r="B303" t="s">
        <v>303</v>
      </c>
      <c r="C303">
        <v>899992</v>
      </c>
      <c r="D303">
        <v>1930000</v>
      </c>
      <c r="E303">
        <v>773000</v>
      </c>
      <c r="F303">
        <v>0.53369999999999995</v>
      </c>
      <c r="G303">
        <v>0.46629999999999999</v>
      </c>
      <c r="H303">
        <v>1000</v>
      </c>
      <c r="I303">
        <v>1722650</v>
      </c>
      <c r="J303">
        <v>7600136</v>
      </c>
      <c r="K303">
        <v>0.47760000000000002</v>
      </c>
      <c r="L303">
        <v>0.52239999999999998</v>
      </c>
      <c r="M303">
        <v>9832</v>
      </c>
      <c r="N303">
        <v>754823</v>
      </c>
      <c r="O303">
        <v>1334266.29</v>
      </c>
      <c r="P303">
        <v>-0.1923</v>
      </c>
      <c r="Q303">
        <v>1.1922999999999999</v>
      </c>
      <c r="R303">
        <v>1726.09</v>
      </c>
      <c r="S303">
        <v>0.39</v>
      </c>
      <c r="T303">
        <v>12558.09</v>
      </c>
      <c r="U303">
        <v>12558.09</v>
      </c>
      <c r="V303">
        <v>0</v>
      </c>
      <c r="W303" t="s">
        <v>434</v>
      </c>
      <c r="X303">
        <v>773</v>
      </c>
      <c r="Y303">
        <v>695693654</v>
      </c>
    </row>
    <row r="304" spans="1:25" x14ac:dyDescent="0.25">
      <c r="A304">
        <v>4686</v>
      </c>
      <c r="B304" t="s">
        <v>304</v>
      </c>
      <c r="C304">
        <v>1660650</v>
      </c>
      <c r="D304">
        <v>2895000</v>
      </c>
      <c r="E304">
        <v>333000</v>
      </c>
      <c r="F304">
        <v>0.4264</v>
      </c>
      <c r="G304">
        <v>0.5736</v>
      </c>
      <c r="H304">
        <v>1000</v>
      </c>
      <c r="I304">
        <v>2583975</v>
      </c>
      <c r="J304">
        <v>3274056</v>
      </c>
      <c r="K304">
        <v>0.35730000000000001</v>
      </c>
      <c r="L304">
        <v>0.64270000000000005</v>
      </c>
      <c r="M304">
        <v>9832</v>
      </c>
      <c r="N304">
        <v>1132234</v>
      </c>
      <c r="O304">
        <v>1506901.36</v>
      </c>
      <c r="P304">
        <v>-0.4667</v>
      </c>
      <c r="Q304">
        <v>1.4666999999999999</v>
      </c>
      <c r="R304">
        <v>4525.2299999999996</v>
      </c>
      <c r="S304">
        <v>0.11899999999999999</v>
      </c>
      <c r="T304">
        <v>15357.23</v>
      </c>
      <c r="U304">
        <v>15357.23</v>
      </c>
      <c r="V304">
        <v>0</v>
      </c>
      <c r="W304" t="s">
        <v>435</v>
      </c>
      <c r="X304">
        <v>333</v>
      </c>
      <c r="Y304">
        <v>552996380</v>
      </c>
    </row>
    <row r="305" spans="1:25" x14ac:dyDescent="0.25">
      <c r="A305">
        <v>4753</v>
      </c>
      <c r="B305" t="s">
        <v>306</v>
      </c>
      <c r="C305">
        <v>628907</v>
      </c>
      <c r="D305">
        <v>1930000</v>
      </c>
      <c r="E305">
        <v>2680000</v>
      </c>
      <c r="F305">
        <v>0.67410000000000003</v>
      </c>
      <c r="G305">
        <v>0.32590000000000002</v>
      </c>
      <c r="H305">
        <v>1000</v>
      </c>
      <c r="I305">
        <v>1722650</v>
      </c>
      <c r="J305">
        <v>26349760</v>
      </c>
      <c r="K305">
        <v>0.63490000000000002</v>
      </c>
      <c r="L305">
        <v>0.36509999999999998</v>
      </c>
      <c r="M305">
        <v>9832</v>
      </c>
      <c r="N305">
        <v>754823</v>
      </c>
      <c r="O305">
        <v>831072.91</v>
      </c>
      <c r="P305">
        <v>0.1668</v>
      </c>
      <c r="Q305">
        <v>0.83320000000000005</v>
      </c>
      <c r="R305">
        <v>310.10000000000002</v>
      </c>
      <c r="S305">
        <v>0.62539999999999996</v>
      </c>
      <c r="T305">
        <v>11142.1</v>
      </c>
      <c r="U305">
        <v>11142.1</v>
      </c>
      <c r="V305">
        <v>0</v>
      </c>
      <c r="W305" t="s">
        <v>434</v>
      </c>
      <c r="X305">
        <v>2680</v>
      </c>
      <c r="Y305">
        <v>1685470567</v>
      </c>
    </row>
    <row r="306" spans="1:25" x14ac:dyDescent="0.25">
      <c r="A306">
        <v>4760</v>
      </c>
      <c r="B306" t="s">
        <v>307</v>
      </c>
      <c r="C306">
        <v>596349</v>
      </c>
      <c r="D306">
        <v>1930000</v>
      </c>
      <c r="E306">
        <v>676000</v>
      </c>
      <c r="F306">
        <v>0.69099999999999995</v>
      </c>
      <c r="G306">
        <v>0.309</v>
      </c>
      <c r="H306">
        <v>1000</v>
      </c>
      <c r="I306">
        <v>1722650</v>
      </c>
      <c r="J306">
        <v>6646432</v>
      </c>
      <c r="K306">
        <v>0.65380000000000005</v>
      </c>
      <c r="L306">
        <v>0.34620000000000001</v>
      </c>
      <c r="M306">
        <v>9832</v>
      </c>
      <c r="N306">
        <v>754823</v>
      </c>
      <c r="O306">
        <v>2537242.34</v>
      </c>
      <c r="P306">
        <v>0.2099</v>
      </c>
      <c r="Q306">
        <v>0.79010000000000002</v>
      </c>
      <c r="R306">
        <v>3753.32</v>
      </c>
      <c r="S306">
        <v>0.54210000000000003</v>
      </c>
      <c r="T306">
        <v>14585.32</v>
      </c>
      <c r="U306">
        <v>14585.32</v>
      </c>
      <c r="V306">
        <v>0</v>
      </c>
      <c r="W306" t="s">
        <v>434</v>
      </c>
      <c r="X306">
        <v>676</v>
      </c>
      <c r="Y306">
        <v>403131747</v>
      </c>
    </row>
    <row r="307" spans="1:25" x14ac:dyDescent="0.25">
      <c r="A307">
        <v>4781</v>
      </c>
      <c r="B307" t="s">
        <v>308</v>
      </c>
      <c r="C307">
        <v>1055291</v>
      </c>
      <c r="D307">
        <v>1930000</v>
      </c>
      <c r="E307">
        <v>2393000</v>
      </c>
      <c r="F307">
        <v>0.45319999999999999</v>
      </c>
      <c r="G307">
        <v>0.54679999999999995</v>
      </c>
      <c r="H307">
        <v>1000</v>
      </c>
      <c r="I307">
        <v>1722650</v>
      </c>
      <c r="J307">
        <v>23527976</v>
      </c>
      <c r="K307">
        <v>0.38740000000000002</v>
      </c>
      <c r="L307">
        <v>0.61260000000000003</v>
      </c>
      <c r="M307">
        <v>9832</v>
      </c>
      <c r="N307">
        <v>754823</v>
      </c>
      <c r="O307">
        <v>3163844.47</v>
      </c>
      <c r="P307">
        <v>-0.39810000000000001</v>
      </c>
      <c r="Q307">
        <v>1.3980999999999999</v>
      </c>
      <c r="R307">
        <v>1322.12</v>
      </c>
      <c r="S307">
        <v>0.30740000000000001</v>
      </c>
      <c r="T307">
        <v>12154.12</v>
      </c>
      <c r="U307">
        <v>12154.12</v>
      </c>
      <c r="V307" s="52">
        <v>1.8189889999999999E-12</v>
      </c>
      <c r="W307" t="s">
        <v>434</v>
      </c>
      <c r="X307">
        <v>2393</v>
      </c>
      <c r="Y307">
        <v>2525310900</v>
      </c>
    </row>
    <row r="308" spans="1:25" x14ac:dyDescent="0.25">
      <c r="A308">
        <v>4795</v>
      </c>
      <c r="B308" t="s">
        <v>309</v>
      </c>
      <c r="C308">
        <v>546899</v>
      </c>
      <c r="D308">
        <v>1930000</v>
      </c>
      <c r="E308">
        <v>529000</v>
      </c>
      <c r="F308">
        <v>0.71660000000000001</v>
      </c>
      <c r="G308">
        <v>0.28339999999999999</v>
      </c>
      <c r="H308">
        <v>1000</v>
      </c>
      <c r="I308">
        <v>1722650</v>
      </c>
      <c r="J308">
        <v>4825058.4000000004</v>
      </c>
      <c r="K308">
        <v>0.6825</v>
      </c>
      <c r="L308">
        <v>0.3175</v>
      </c>
      <c r="M308">
        <v>9121.09</v>
      </c>
      <c r="N308">
        <v>754823</v>
      </c>
      <c r="O308">
        <v>0</v>
      </c>
      <c r="P308">
        <v>0.27550000000000002</v>
      </c>
      <c r="Q308">
        <v>0.72450000000000003</v>
      </c>
      <c r="R308">
        <v>0</v>
      </c>
      <c r="S308">
        <v>0.68589999999999995</v>
      </c>
      <c r="T308">
        <v>10121.09</v>
      </c>
      <c r="U308">
        <v>10121.09</v>
      </c>
      <c r="V308">
        <v>0</v>
      </c>
      <c r="W308" t="s">
        <v>434</v>
      </c>
      <c r="X308">
        <v>529</v>
      </c>
      <c r="Y308">
        <v>289309563</v>
      </c>
    </row>
    <row r="309" spans="1:25" x14ac:dyDescent="0.25">
      <c r="A309">
        <v>4802</v>
      </c>
      <c r="B309" t="s">
        <v>310</v>
      </c>
      <c r="C309">
        <v>806427</v>
      </c>
      <c r="D309">
        <v>1930000</v>
      </c>
      <c r="E309">
        <v>2229000</v>
      </c>
      <c r="F309">
        <v>0.58220000000000005</v>
      </c>
      <c r="G309">
        <v>0.4178</v>
      </c>
      <c r="H309">
        <v>1000</v>
      </c>
      <c r="I309">
        <v>1722650</v>
      </c>
      <c r="J309">
        <v>21915528</v>
      </c>
      <c r="K309">
        <v>0.53190000000000004</v>
      </c>
      <c r="L309">
        <v>0.46810000000000002</v>
      </c>
      <c r="M309">
        <v>9832</v>
      </c>
      <c r="N309">
        <v>754823</v>
      </c>
      <c r="O309">
        <v>1937607.38</v>
      </c>
      <c r="P309">
        <v>-6.8400000000000002E-2</v>
      </c>
      <c r="Q309">
        <v>1.0684</v>
      </c>
      <c r="R309">
        <v>869.27</v>
      </c>
      <c r="S309">
        <v>0.49159999999999998</v>
      </c>
      <c r="T309">
        <v>11701.27</v>
      </c>
      <c r="U309">
        <v>11701.27</v>
      </c>
      <c r="V309">
        <v>0</v>
      </c>
      <c r="W309" t="s">
        <v>434</v>
      </c>
      <c r="X309">
        <v>2229</v>
      </c>
      <c r="Y309">
        <v>1797526349</v>
      </c>
    </row>
    <row r="310" spans="1:25" x14ac:dyDescent="0.25">
      <c r="A310">
        <v>4851</v>
      </c>
      <c r="B310" t="s">
        <v>311</v>
      </c>
      <c r="C310">
        <v>591005</v>
      </c>
      <c r="D310">
        <v>1930000</v>
      </c>
      <c r="E310">
        <v>1366000</v>
      </c>
      <c r="F310">
        <v>0.69379999999999997</v>
      </c>
      <c r="G310">
        <v>0.30620000000000003</v>
      </c>
      <c r="H310">
        <v>1000</v>
      </c>
      <c r="I310">
        <v>1722650</v>
      </c>
      <c r="J310">
        <v>13430512</v>
      </c>
      <c r="K310">
        <v>0.65690000000000004</v>
      </c>
      <c r="L310">
        <v>0.34310000000000002</v>
      </c>
      <c r="M310">
        <v>9832</v>
      </c>
      <c r="N310">
        <v>754823</v>
      </c>
      <c r="O310">
        <v>999705.2</v>
      </c>
      <c r="P310">
        <v>0.217</v>
      </c>
      <c r="Q310">
        <v>0.78300000000000003</v>
      </c>
      <c r="R310">
        <v>731.85</v>
      </c>
      <c r="S310">
        <v>0.63229999999999997</v>
      </c>
      <c r="T310">
        <v>11563.85</v>
      </c>
      <c r="U310">
        <v>11563.85</v>
      </c>
      <c r="V310">
        <v>0</v>
      </c>
      <c r="W310" t="s">
        <v>434</v>
      </c>
      <c r="X310">
        <v>1366</v>
      </c>
      <c r="Y310">
        <v>807313208</v>
      </c>
    </row>
    <row r="311" spans="1:25" x14ac:dyDescent="0.25">
      <c r="A311">
        <v>3122</v>
      </c>
      <c r="B311" t="s">
        <v>193</v>
      </c>
      <c r="C311">
        <v>1261066</v>
      </c>
      <c r="D311">
        <v>2895000</v>
      </c>
      <c r="E311">
        <v>397000</v>
      </c>
      <c r="F311">
        <v>0.56440000000000001</v>
      </c>
      <c r="G311">
        <v>0.43559999999999999</v>
      </c>
      <c r="H311">
        <v>1000</v>
      </c>
      <c r="I311">
        <v>2583975</v>
      </c>
      <c r="J311">
        <v>3672672.84</v>
      </c>
      <c r="K311">
        <v>0.51200000000000001</v>
      </c>
      <c r="L311">
        <v>0.48799999999999999</v>
      </c>
      <c r="M311">
        <v>9251.07</v>
      </c>
      <c r="N311">
        <v>1132234</v>
      </c>
      <c r="O311">
        <v>0</v>
      </c>
      <c r="P311">
        <v>-0.1138</v>
      </c>
      <c r="Q311">
        <v>1.1137999999999999</v>
      </c>
      <c r="R311">
        <v>0</v>
      </c>
      <c r="S311">
        <v>0.5171</v>
      </c>
      <c r="T311">
        <v>10251.07</v>
      </c>
      <c r="U311">
        <v>10251.07</v>
      </c>
      <c r="V311">
        <v>0</v>
      </c>
      <c r="W311" t="s">
        <v>435</v>
      </c>
      <c r="X311">
        <v>397</v>
      </c>
      <c r="Y311">
        <v>500643210</v>
      </c>
    </row>
    <row r="312" spans="1:25" x14ac:dyDescent="0.25">
      <c r="A312">
        <v>4865</v>
      </c>
      <c r="B312" t="s">
        <v>312</v>
      </c>
      <c r="C312">
        <v>720657</v>
      </c>
      <c r="D312">
        <v>1930000</v>
      </c>
      <c r="E312">
        <v>392000</v>
      </c>
      <c r="F312">
        <v>0.62660000000000005</v>
      </c>
      <c r="G312">
        <v>0.37340000000000001</v>
      </c>
      <c r="H312">
        <v>1000</v>
      </c>
      <c r="I312">
        <v>1722650</v>
      </c>
      <c r="J312">
        <v>3854144</v>
      </c>
      <c r="K312">
        <v>0.58169999999999999</v>
      </c>
      <c r="L312">
        <v>0.41830000000000001</v>
      </c>
      <c r="M312">
        <v>9832</v>
      </c>
      <c r="N312">
        <v>754823</v>
      </c>
      <c r="O312">
        <v>1139066.51</v>
      </c>
      <c r="P312">
        <v>4.53E-2</v>
      </c>
      <c r="Q312">
        <v>0.95469999999999999</v>
      </c>
      <c r="R312">
        <v>2905.78</v>
      </c>
      <c r="S312">
        <v>0.47149999999999997</v>
      </c>
      <c r="T312">
        <v>13737.78</v>
      </c>
      <c r="U312">
        <v>13737.78</v>
      </c>
      <c r="V312">
        <v>0</v>
      </c>
      <c r="W312" t="s">
        <v>434</v>
      </c>
      <c r="X312">
        <v>392</v>
      </c>
      <c r="Y312">
        <v>282497538</v>
      </c>
    </row>
    <row r="313" spans="1:25" x14ac:dyDescent="0.25">
      <c r="A313">
        <v>4872</v>
      </c>
      <c r="B313" t="s">
        <v>472</v>
      </c>
      <c r="C313">
        <v>452109</v>
      </c>
      <c r="D313">
        <v>1930000</v>
      </c>
      <c r="E313">
        <v>1599000</v>
      </c>
      <c r="F313">
        <v>0.76570000000000005</v>
      </c>
      <c r="G313">
        <v>0.23430000000000001</v>
      </c>
      <c r="H313">
        <v>1000</v>
      </c>
      <c r="I313">
        <v>1722650</v>
      </c>
      <c r="J313">
        <v>15721368</v>
      </c>
      <c r="K313">
        <v>0.73760000000000003</v>
      </c>
      <c r="L313">
        <v>0.26240000000000002</v>
      </c>
      <c r="M313">
        <v>9832</v>
      </c>
      <c r="N313">
        <v>754823</v>
      </c>
      <c r="O313">
        <v>689424.03</v>
      </c>
      <c r="P313">
        <v>0.40100000000000002</v>
      </c>
      <c r="Q313">
        <v>0.59899999999999998</v>
      </c>
      <c r="R313">
        <v>431.16</v>
      </c>
      <c r="S313">
        <v>0.72719999999999996</v>
      </c>
      <c r="T313">
        <v>11263.16</v>
      </c>
      <c r="U313">
        <v>11263.16</v>
      </c>
      <c r="V313">
        <v>0</v>
      </c>
      <c r="W313" t="s">
        <v>434</v>
      </c>
      <c r="X313">
        <v>1599</v>
      </c>
      <c r="Y313">
        <v>722921686</v>
      </c>
    </row>
    <row r="314" spans="1:25" x14ac:dyDescent="0.25">
      <c r="A314">
        <v>4893</v>
      </c>
      <c r="B314" t="s">
        <v>313</v>
      </c>
      <c r="C314">
        <v>762241</v>
      </c>
      <c r="D314">
        <v>1930000</v>
      </c>
      <c r="E314">
        <v>3417000</v>
      </c>
      <c r="F314">
        <v>0.60509999999999997</v>
      </c>
      <c r="G314">
        <v>0.39489999999999997</v>
      </c>
      <c r="H314">
        <v>1000</v>
      </c>
      <c r="I314">
        <v>1722650</v>
      </c>
      <c r="J314">
        <v>33595944</v>
      </c>
      <c r="K314">
        <v>0.5575</v>
      </c>
      <c r="L314">
        <v>0.4425</v>
      </c>
      <c r="M314">
        <v>9832</v>
      </c>
      <c r="N314">
        <v>754823</v>
      </c>
      <c r="O314">
        <v>2049303.96</v>
      </c>
      <c r="P314">
        <v>-9.7999999999999997E-3</v>
      </c>
      <c r="Q314">
        <v>1.0098</v>
      </c>
      <c r="R314">
        <v>599.74</v>
      </c>
      <c r="S314">
        <v>0.53190000000000004</v>
      </c>
      <c r="T314">
        <v>11431.74</v>
      </c>
      <c r="U314">
        <v>11431.74</v>
      </c>
      <c r="V314">
        <v>0</v>
      </c>
      <c r="W314" t="s">
        <v>434</v>
      </c>
      <c r="X314">
        <v>3417</v>
      </c>
      <c r="Y314">
        <v>2604577929</v>
      </c>
    </row>
    <row r="315" spans="1:25" x14ac:dyDescent="0.25">
      <c r="A315">
        <v>4904</v>
      </c>
      <c r="B315" t="s">
        <v>314</v>
      </c>
      <c r="C315">
        <v>512315</v>
      </c>
      <c r="D315">
        <v>1930000</v>
      </c>
      <c r="E315">
        <v>566000</v>
      </c>
      <c r="F315">
        <v>0.73460000000000003</v>
      </c>
      <c r="G315">
        <v>0.26540000000000002</v>
      </c>
      <c r="H315">
        <v>1000</v>
      </c>
      <c r="I315">
        <v>1722650</v>
      </c>
      <c r="J315">
        <v>5564912</v>
      </c>
      <c r="K315">
        <v>0.7026</v>
      </c>
      <c r="L315">
        <v>0.2974</v>
      </c>
      <c r="M315">
        <v>9832</v>
      </c>
      <c r="N315">
        <v>754823</v>
      </c>
      <c r="O315">
        <v>939590.54</v>
      </c>
      <c r="P315">
        <v>0.32129999999999997</v>
      </c>
      <c r="Q315">
        <v>0.67869999999999997</v>
      </c>
      <c r="R315">
        <v>1660.05</v>
      </c>
      <c r="S315">
        <v>0.65449999999999997</v>
      </c>
      <c r="T315">
        <v>12492.05</v>
      </c>
      <c r="U315">
        <v>12492.05</v>
      </c>
      <c r="V315">
        <v>0</v>
      </c>
      <c r="W315" t="s">
        <v>434</v>
      </c>
      <c r="X315">
        <v>566</v>
      </c>
      <c r="Y315">
        <v>289970133</v>
      </c>
    </row>
    <row r="316" spans="1:25" x14ac:dyDescent="0.25">
      <c r="A316">
        <v>5523</v>
      </c>
      <c r="B316" t="s">
        <v>343</v>
      </c>
      <c r="C316">
        <v>934771</v>
      </c>
      <c r="D316">
        <v>1930000</v>
      </c>
      <c r="E316">
        <v>1182000</v>
      </c>
      <c r="F316">
        <v>0.51570000000000005</v>
      </c>
      <c r="G316">
        <v>0.48430000000000001</v>
      </c>
      <c r="H316">
        <v>1000</v>
      </c>
      <c r="I316">
        <v>1722650</v>
      </c>
      <c r="J316">
        <v>11621424</v>
      </c>
      <c r="K316">
        <v>0.45739999999999997</v>
      </c>
      <c r="L316">
        <v>0.54259999999999997</v>
      </c>
      <c r="M316">
        <v>9832</v>
      </c>
      <c r="N316">
        <v>754823</v>
      </c>
      <c r="O316">
        <v>2208881.1800000002</v>
      </c>
      <c r="P316">
        <v>-0.2384</v>
      </c>
      <c r="Q316">
        <v>1.2383999999999999</v>
      </c>
      <c r="R316">
        <v>1868.77</v>
      </c>
      <c r="S316">
        <v>0.35959999999999998</v>
      </c>
      <c r="T316">
        <v>12700.77</v>
      </c>
      <c r="U316">
        <v>12700.77</v>
      </c>
      <c r="V316">
        <v>0</v>
      </c>
      <c r="W316" t="s">
        <v>434</v>
      </c>
      <c r="X316">
        <v>1182</v>
      </c>
      <c r="Y316">
        <v>1104899428</v>
      </c>
    </row>
    <row r="317" spans="1:25" x14ac:dyDescent="0.25">
      <c r="A317">
        <v>3850</v>
      </c>
      <c r="B317" t="s">
        <v>242</v>
      </c>
      <c r="C317">
        <v>562568</v>
      </c>
      <c r="D317">
        <v>1930000</v>
      </c>
      <c r="E317">
        <v>697000</v>
      </c>
      <c r="F317">
        <v>0.70850000000000002</v>
      </c>
      <c r="G317">
        <v>0.29149999999999998</v>
      </c>
      <c r="H317">
        <v>1000</v>
      </c>
      <c r="I317">
        <v>1722650</v>
      </c>
      <c r="J317">
        <v>6852904</v>
      </c>
      <c r="K317">
        <v>0.6734</v>
      </c>
      <c r="L317">
        <v>0.3266</v>
      </c>
      <c r="M317">
        <v>9832</v>
      </c>
      <c r="N317">
        <v>754823</v>
      </c>
      <c r="O317">
        <v>700692.94</v>
      </c>
      <c r="P317">
        <v>0.25469999999999998</v>
      </c>
      <c r="Q317">
        <v>0.74529999999999996</v>
      </c>
      <c r="R317">
        <v>1005.3</v>
      </c>
      <c r="S317">
        <v>0.64080000000000004</v>
      </c>
      <c r="T317">
        <v>11837.3</v>
      </c>
      <c r="U317">
        <v>11837.3</v>
      </c>
      <c r="V317">
        <v>0</v>
      </c>
      <c r="W317" t="s">
        <v>434</v>
      </c>
      <c r="X317">
        <v>697</v>
      </c>
      <c r="Y317">
        <v>392110236</v>
      </c>
    </row>
    <row r="318" spans="1:25" x14ac:dyDescent="0.25">
      <c r="A318">
        <v>4956</v>
      </c>
      <c r="B318" t="s">
        <v>315</v>
      </c>
      <c r="C318">
        <v>551702</v>
      </c>
      <c r="D318">
        <v>1930000</v>
      </c>
      <c r="E318">
        <v>851000</v>
      </c>
      <c r="F318">
        <v>0.71409999999999996</v>
      </c>
      <c r="G318">
        <v>0.28589999999999999</v>
      </c>
      <c r="H318">
        <v>1000</v>
      </c>
      <c r="I318">
        <v>1722650</v>
      </c>
      <c r="J318">
        <v>8367032</v>
      </c>
      <c r="K318">
        <v>0.67969999999999997</v>
      </c>
      <c r="L318">
        <v>0.32029999999999997</v>
      </c>
      <c r="M318">
        <v>9832</v>
      </c>
      <c r="N318">
        <v>754823</v>
      </c>
      <c r="O318">
        <v>567854.47</v>
      </c>
      <c r="P318">
        <v>0.26910000000000001</v>
      </c>
      <c r="Q318">
        <v>0.73089999999999999</v>
      </c>
      <c r="R318">
        <v>667.28</v>
      </c>
      <c r="S318">
        <v>0.65890000000000004</v>
      </c>
      <c r="T318">
        <v>11499.28</v>
      </c>
      <c r="U318">
        <v>11499.28</v>
      </c>
      <c r="V318">
        <v>0</v>
      </c>
      <c r="W318" t="s">
        <v>434</v>
      </c>
      <c r="X318">
        <v>851</v>
      </c>
      <c r="Y318">
        <v>469498267</v>
      </c>
    </row>
    <row r="319" spans="1:25" x14ac:dyDescent="0.25">
      <c r="A319">
        <v>4963</v>
      </c>
      <c r="B319" t="s">
        <v>316</v>
      </c>
      <c r="C319">
        <v>777297</v>
      </c>
      <c r="D319">
        <v>1930000</v>
      </c>
      <c r="E319">
        <v>540000</v>
      </c>
      <c r="F319">
        <v>0.59730000000000005</v>
      </c>
      <c r="G319">
        <v>0.4027</v>
      </c>
      <c r="H319">
        <v>1000</v>
      </c>
      <c r="I319">
        <v>1722650</v>
      </c>
      <c r="J319">
        <v>5309280</v>
      </c>
      <c r="K319">
        <v>0.54879999999999995</v>
      </c>
      <c r="L319">
        <v>0.45119999999999999</v>
      </c>
      <c r="M319">
        <v>9832</v>
      </c>
      <c r="N319">
        <v>754823</v>
      </c>
      <c r="O319">
        <v>774838.38</v>
      </c>
      <c r="P319">
        <v>-2.98E-2</v>
      </c>
      <c r="Q319">
        <v>1.0298</v>
      </c>
      <c r="R319">
        <v>1434.89</v>
      </c>
      <c r="S319">
        <v>0.48509999999999998</v>
      </c>
      <c r="T319">
        <v>12266.89</v>
      </c>
      <c r="U319">
        <v>12266.89</v>
      </c>
      <c r="V319">
        <v>0</v>
      </c>
      <c r="W319" t="s">
        <v>434</v>
      </c>
      <c r="X319">
        <v>540</v>
      </c>
      <c r="Y319">
        <v>419740362</v>
      </c>
    </row>
    <row r="320" spans="1:25" x14ac:dyDescent="0.25">
      <c r="A320">
        <v>1673</v>
      </c>
      <c r="B320" t="s">
        <v>110</v>
      </c>
      <c r="C320">
        <v>507046</v>
      </c>
      <c r="D320">
        <v>1930000</v>
      </c>
      <c r="E320">
        <v>525000</v>
      </c>
      <c r="F320">
        <v>0.73729999999999996</v>
      </c>
      <c r="G320">
        <v>0.26269999999999999</v>
      </c>
      <c r="H320">
        <v>1000</v>
      </c>
      <c r="I320">
        <v>1722650</v>
      </c>
      <c r="J320">
        <v>5161800</v>
      </c>
      <c r="K320">
        <v>0.70569999999999999</v>
      </c>
      <c r="L320">
        <v>0.29430000000000001</v>
      </c>
      <c r="M320">
        <v>9832</v>
      </c>
      <c r="N320">
        <v>754823</v>
      </c>
      <c r="O320">
        <v>1129257.3999999999</v>
      </c>
      <c r="P320">
        <v>0.32829999999999998</v>
      </c>
      <c r="Q320">
        <v>0.67169999999999996</v>
      </c>
      <c r="R320">
        <v>2150.9699999999998</v>
      </c>
      <c r="S320">
        <v>0.64559999999999995</v>
      </c>
      <c r="T320">
        <v>12982.97</v>
      </c>
      <c r="U320">
        <v>12982.97</v>
      </c>
      <c r="V320">
        <v>0</v>
      </c>
      <c r="W320" t="s">
        <v>434</v>
      </c>
      <c r="X320">
        <v>525</v>
      </c>
      <c r="Y320">
        <v>266199382</v>
      </c>
    </row>
    <row r="321" spans="1:25" x14ac:dyDescent="0.25">
      <c r="A321">
        <v>2422</v>
      </c>
      <c r="B321" t="s">
        <v>149</v>
      </c>
      <c r="C321">
        <v>540624</v>
      </c>
      <c r="D321">
        <v>1930000</v>
      </c>
      <c r="E321">
        <v>1666000</v>
      </c>
      <c r="F321">
        <v>0.71989999999999998</v>
      </c>
      <c r="G321">
        <v>0.28010000000000002</v>
      </c>
      <c r="H321">
        <v>1000</v>
      </c>
      <c r="I321">
        <v>1722650</v>
      </c>
      <c r="J321">
        <v>16380112</v>
      </c>
      <c r="K321">
        <v>0.68620000000000003</v>
      </c>
      <c r="L321">
        <v>0.31380000000000002</v>
      </c>
      <c r="M321">
        <v>9832</v>
      </c>
      <c r="N321">
        <v>754823</v>
      </c>
      <c r="O321">
        <v>3890199</v>
      </c>
      <c r="P321">
        <v>0.2838</v>
      </c>
      <c r="Q321">
        <v>0.71619999999999995</v>
      </c>
      <c r="R321">
        <v>2335.0500000000002</v>
      </c>
      <c r="S321">
        <v>0.61739999999999995</v>
      </c>
      <c r="T321">
        <v>13167.05</v>
      </c>
      <c r="U321">
        <v>13167.05</v>
      </c>
      <c r="V321">
        <v>0</v>
      </c>
      <c r="W321" t="s">
        <v>434</v>
      </c>
      <c r="X321">
        <v>1666</v>
      </c>
      <c r="Y321">
        <v>900679057</v>
      </c>
    </row>
    <row r="322" spans="1:25" x14ac:dyDescent="0.25">
      <c r="A322">
        <v>5019</v>
      </c>
      <c r="B322" t="s">
        <v>318</v>
      </c>
      <c r="C322">
        <v>840547</v>
      </c>
      <c r="D322">
        <v>1930000</v>
      </c>
      <c r="E322">
        <v>1153000</v>
      </c>
      <c r="F322">
        <v>0.5645</v>
      </c>
      <c r="G322">
        <v>0.4355</v>
      </c>
      <c r="H322">
        <v>1000</v>
      </c>
      <c r="I322">
        <v>1722650</v>
      </c>
      <c r="J322">
        <v>11336296</v>
      </c>
      <c r="K322">
        <v>0.5121</v>
      </c>
      <c r="L322">
        <v>0.4879</v>
      </c>
      <c r="M322">
        <v>9832</v>
      </c>
      <c r="N322">
        <v>754823</v>
      </c>
      <c r="O322">
        <v>1439941.98</v>
      </c>
      <c r="P322">
        <v>-0.11360000000000001</v>
      </c>
      <c r="Q322">
        <v>1.1135999999999999</v>
      </c>
      <c r="R322">
        <v>1248.8699999999999</v>
      </c>
      <c r="S322">
        <v>0.45169999999999999</v>
      </c>
      <c r="T322">
        <v>12080.87</v>
      </c>
      <c r="U322">
        <v>12080.87</v>
      </c>
      <c r="V322" s="52">
        <v>1.8189889999999999E-12</v>
      </c>
      <c r="W322" t="s">
        <v>434</v>
      </c>
      <c r="X322">
        <v>1153</v>
      </c>
      <c r="Y322">
        <v>969150260</v>
      </c>
    </row>
    <row r="323" spans="1:25" x14ac:dyDescent="0.25">
      <c r="A323">
        <v>5026</v>
      </c>
      <c r="B323" t="s">
        <v>319</v>
      </c>
      <c r="C323">
        <v>815998</v>
      </c>
      <c r="D323">
        <v>1930000</v>
      </c>
      <c r="E323">
        <v>792000</v>
      </c>
      <c r="F323">
        <v>0.57720000000000005</v>
      </c>
      <c r="G323">
        <v>0.42280000000000001</v>
      </c>
      <c r="H323">
        <v>1000</v>
      </c>
      <c r="I323">
        <v>1722650</v>
      </c>
      <c r="J323">
        <v>7786944</v>
      </c>
      <c r="K323">
        <v>0.52629999999999999</v>
      </c>
      <c r="L323">
        <v>0.47370000000000001</v>
      </c>
      <c r="M323">
        <v>9832</v>
      </c>
      <c r="N323">
        <v>754823</v>
      </c>
      <c r="O323">
        <v>3356550.21</v>
      </c>
      <c r="P323">
        <v>-8.1000000000000003E-2</v>
      </c>
      <c r="Q323">
        <v>1.081</v>
      </c>
      <c r="R323">
        <v>4238.07</v>
      </c>
      <c r="S323">
        <v>0.3589</v>
      </c>
      <c r="T323">
        <v>15070.07</v>
      </c>
      <c r="U323">
        <v>15070.07</v>
      </c>
      <c r="V323">
        <v>0</v>
      </c>
      <c r="W323" t="s">
        <v>434</v>
      </c>
      <c r="X323">
        <v>792</v>
      </c>
      <c r="Y323">
        <v>646270100</v>
      </c>
    </row>
    <row r="324" spans="1:25" x14ac:dyDescent="0.25">
      <c r="A324">
        <v>5068</v>
      </c>
      <c r="B324" t="s">
        <v>321</v>
      </c>
      <c r="C324">
        <v>1006475</v>
      </c>
      <c r="D324">
        <v>2895000</v>
      </c>
      <c r="E324">
        <v>1077000</v>
      </c>
      <c r="F324">
        <v>0.65229999999999999</v>
      </c>
      <c r="G324">
        <v>0.34770000000000001</v>
      </c>
      <c r="H324">
        <v>1000</v>
      </c>
      <c r="I324">
        <v>2583975</v>
      </c>
      <c r="J324">
        <v>10589064</v>
      </c>
      <c r="K324">
        <v>0.61050000000000004</v>
      </c>
      <c r="L324">
        <v>0.38950000000000001</v>
      </c>
      <c r="M324">
        <v>9832</v>
      </c>
      <c r="N324">
        <v>1132234</v>
      </c>
      <c r="O324">
        <v>2228095.1</v>
      </c>
      <c r="P324">
        <v>0.1111</v>
      </c>
      <c r="Q324">
        <v>0.88890000000000002</v>
      </c>
      <c r="R324">
        <v>2068.8000000000002</v>
      </c>
      <c r="S324">
        <v>0.53359999999999996</v>
      </c>
      <c r="T324">
        <v>12900.8</v>
      </c>
      <c r="U324">
        <v>12900.8</v>
      </c>
      <c r="V324">
        <v>0</v>
      </c>
      <c r="W324" t="s">
        <v>435</v>
      </c>
      <c r="X324">
        <v>1077</v>
      </c>
      <c r="Y324">
        <v>1083973638</v>
      </c>
    </row>
    <row r="325" spans="1:25" x14ac:dyDescent="0.25">
      <c r="A325">
        <v>5100</v>
      </c>
      <c r="B325" t="s">
        <v>322</v>
      </c>
      <c r="C325">
        <v>904453</v>
      </c>
      <c r="D325">
        <v>1930000</v>
      </c>
      <c r="E325">
        <v>2673000</v>
      </c>
      <c r="F325">
        <v>0.53139999999999998</v>
      </c>
      <c r="G325">
        <v>0.46860000000000002</v>
      </c>
      <c r="H325">
        <v>1000</v>
      </c>
      <c r="I325">
        <v>1722650</v>
      </c>
      <c r="J325">
        <v>26280936</v>
      </c>
      <c r="K325">
        <v>0.47499999999999998</v>
      </c>
      <c r="L325">
        <v>0.52500000000000002</v>
      </c>
      <c r="M325">
        <v>9832</v>
      </c>
      <c r="N325">
        <v>754823</v>
      </c>
      <c r="O325">
        <v>5179460.5999999996</v>
      </c>
      <c r="P325">
        <v>-0.19819999999999999</v>
      </c>
      <c r="Q325">
        <v>1.1981999999999999</v>
      </c>
      <c r="R325">
        <v>1937.7</v>
      </c>
      <c r="S325">
        <v>0.37719999999999998</v>
      </c>
      <c r="T325">
        <v>12769.7</v>
      </c>
      <c r="U325">
        <v>12769.7</v>
      </c>
      <c r="V325">
        <v>0</v>
      </c>
      <c r="W325" t="s">
        <v>434</v>
      </c>
      <c r="X325">
        <v>2673</v>
      </c>
      <c r="Y325">
        <v>2417601621</v>
      </c>
    </row>
    <row r="326" spans="1:25" x14ac:dyDescent="0.25">
      <c r="A326">
        <v>5124</v>
      </c>
      <c r="B326" t="s">
        <v>323</v>
      </c>
      <c r="C326">
        <v>788762</v>
      </c>
      <c r="D326">
        <v>1930000</v>
      </c>
      <c r="E326">
        <v>242000</v>
      </c>
      <c r="F326">
        <v>0.59130000000000005</v>
      </c>
      <c r="G326">
        <v>0.40870000000000001</v>
      </c>
      <c r="H326">
        <v>1000</v>
      </c>
      <c r="I326">
        <v>1722650</v>
      </c>
      <c r="J326">
        <v>2379344</v>
      </c>
      <c r="K326">
        <v>0.54210000000000003</v>
      </c>
      <c r="L326">
        <v>0.45789999999999997</v>
      </c>
      <c r="M326">
        <v>9832</v>
      </c>
      <c r="N326">
        <v>754823</v>
      </c>
      <c r="O326">
        <v>114149.3</v>
      </c>
      <c r="P326">
        <v>-4.4999999999999998E-2</v>
      </c>
      <c r="Q326">
        <v>1.0449999999999999</v>
      </c>
      <c r="R326">
        <v>471.69</v>
      </c>
      <c r="S326">
        <v>0.52200000000000002</v>
      </c>
      <c r="T326">
        <v>11303.69</v>
      </c>
      <c r="U326">
        <v>11303.69</v>
      </c>
      <c r="V326">
        <v>0</v>
      </c>
      <c r="W326" t="s">
        <v>434</v>
      </c>
      <c r="X326">
        <v>242</v>
      </c>
      <c r="Y326">
        <v>190880356</v>
      </c>
    </row>
    <row r="327" spans="1:25" x14ac:dyDescent="0.25">
      <c r="A327">
        <v>5130</v>
      </c>
      <c r="B327" t="s">
        <v>324</v>
      </c>
      <c r="C327">
        <v>3142833</v>
      </c>
      <c r="D327">
        <v>1930000</v>
      </c>
      <c r="E327">
        <v>543000</v>
      </c>
      <c r="F327">
        <v>-0.62839999999999996</v>
      </c>
      <c r="G327">
        <v>1.6284000000000001</v>
      </c>
      <c r="H327">
        <v>1000</v>
      </c>
      <c r="I327">
        <v>1722650</v>
      </c>
      <c r="J327">
        <v>5338776</v>
      </c>
      <c r="K327">
        <v>-0.82440000000000002</v>
      </c>
      <c r="L327">
        <v>1.8244</v>
      </c>
      <c r="M327">
        <v>9832</v>
      </c>
      <c r="N327">
        <v>754823</v>
      </c>
      <c r="O327">
        <v>5273025.95</v>
      </c>
      <c r="P327">
        <v>-3.1637</v>
      </c>
      <c r="Q327">
        <v>4.1637000000000004</v>
      </c>
      <c r="R327">
        <v>9710.91</v>
      </c>
      <c r="S327">
        <v>0</v>
      </c>
      <c r="T327">
        <v>20542.91</v>
      </c>
      <c r="U327">
        <v>20542.91</v>
      </c>
      <c r="V327">
        <v>0</v>
      </c>
      <c r="W327" t="s">
        <v>434</v>
      </c>
      <c r="X327">
        <v>543</v>
      </c>
      <c r="Y327">
        <v>1706558437</v>
      </c>
    </row>
    <row r="328" spans="1:25" x14ac:dyDescent="0.25">
      <c r="A328">
        <v>5138</v>
      </c>
      <c r="B328" t="s">
        <v>325</v>
      </c>
      <c r="C328">
        <v>450579</v>
      </c>
      <c r="D328">
        <v>1930000</v>
      </c>
      <c r="E328">
        <v>2112000</v>
      </c>
      <c r="F328">
        <v>0.76649999999999996</v>
      </c>
      <c r="G328">
        <v>0.23350000000000001</v>
      </c>
      <c r="H328">
        <v>1000</v>
      </c>
      <c r="I328">
        <v>1722650</v>
      </c>
      <c r="J328">
        <v>20765184</v>
      </c>
      <c r="K328">
        <v>0.73839999999999995</v>
      </c>
      <c r="L328">
        <v>0.2616</v>
      </c>
      <c r="M328">
        <v>9832</v>
      </c>
      <c r="N328">
        <v>754823</v>
      </c>
      <c r="O328">
        <v>1832213.84</v>
      </c>
      <c r="P328">
        <v>0.40310000000000001</v>
      </c>
      <c r="Q328">
        <v>0.59689999999999999</v>
      </c>
      <c r="R328">
        <v>867.53</v>
      </c>
      <c r="S328">
        <v>0.71599999999999997</v>
      </c>
      <c r="T328">
        <v>11699.53</v>
      </c>
      <c r="U328">
        <v>11699.53</v>
      </c>
      <c r="V328">
        <v>0</v>
      </c>
      <c r="W328" t="s">
        <v>434</v>
      </c>
      <c r="X328">
        <v>2112</v>
      </c>
      <c r="Y328">
        <v>951623079</v>
      </c>
    </row>
    <row r="329" spans="1:25" x14ac:dyDescent="0.25">
      <c r="A329">
        <v>5258</v>
      </c>
      <c r="B329" t="s">
        <v>326</v>
      </c>
      <c r="C329">
        <v>639772</v>
      </c>
      <c r="D329">
        <v>2895000</v>
      </c>
      <c r="E329">
        <v>206000</v>
      </c>
      <c r="F329">
        <v>0.77900000000000003</v>
      </c>
      <c r="G329">
        <v>0.221</v>
      </c>
      <c r="H329">
        <v>1000</v>
      </c>
      <c r="I329">
        <v>2583975</v>
      </c>
      <c r="J329">
        <v>2025392</v>
      </c>
      <c r="K329">
        <v>0.75239999999999996</v>
      </c>
      <c r="L329">
        <v>0.24759999999999999</v>
      </c>
      <c r="M329">
        <v>9832</v>
      </c>
      <c r="N329">
        <v>1132234</v>
      </c>
      <c r="O329">
        <v>711371.89</v>
      </c>
      <c r="P329">
        <v>0.43490000000000001</v>
      </c>
      <c r="Q329">
        <v>0.56510000000000005</v>
      </c>
      <c r="R329">
        <v>3453.26</v>
      </c>
      <c r="S329">
        <v>0.67749999999999999</v>
      </c>
      <c r="T329">
        <v>14285.26</v>
      </c>
      <c r="U329">
        <v>14285.26</v>
      </c>
      <c r="V329">
        <v>0</v>
      </c>
      <c r="W329" t="s">
        <v>435</v>
      </c>
      <c r="X329">
        <v>206</v>
      </c>
      <c r="Y329">
        <v>131793002</v>
      </c>
    </row>
    <row r="330" spans="1:25" x14ac:dyDescent="0.25">
      <c r="A330">
        <v>5264</v>
      </c>
      <c r="B330" t="s">
        <v>467</v>
      </c>
      <c r="C330">
        <v>636898</v>
      </c>
      <c r="D330">
        <v>1930000</v>
      </c>
      <c r="E330">
        <v>2416000</v>
      </c>
      <c r="F330">
        <v>0.67</v>
      </c>
      <c r="G330">
        <v>0.33</v>
      </c>
      <c r="H330">
        <v>1000</v>
      </c>
      <c r="I330">
        <v>1722650</v>
      </c>
      <c r="J330">
        <v>23754112</v>
      </c>
      <c r="K330">
        <v>0.63029999999999997</v>
      </c>
      <c r="L330">
        <v>0.36969999999999997</v>
      </c>
      <c r="M330">
        <v>9832</v>
      </c>
      <c r="N330">
        <v>754823</v>
      </c>
      <c r="O330">
        <v>4184431.3</v>
      </c>
      <c r="P330">
        <v>0.15620000000000001</v>
      </c>
      <c r="Q330">
        <v>0.84379999999999999</v>
      </c>
      <c r="R330">
        <v>1731.97</v>
      </c>
      <c r="S330">
        <v>0.56810000000000005</v>
      </c>
      <c r="T330">
        <v>12563.97</v>
      </c>
      <c r="U330">
        <v>12563.97</v>
      </c>
      <c r="V330">
        <v>0</v>
      </c>
      <c r="W330" t="s">
        <v>434</v>
      </c>
      <c r="X330">
        <v>2416</v>
      </c>
      <c r="Y330">
        <v>1538745499</v>
      </c>
    </row>
    <row r="331" spans="1:25" x14ac:dyDescent="0.25">
      <c r="A331">
        <v>5271</v>
      </c>
      <c r="B331" t="s">
        <v>327</v>
      </c>
      <c r="C331">
        <v>420915</v>
      </c>
      <c r="D331">
        <v>1930000</v>
      </c>
      <c r="E331">
        <v>10255000</v>
      </c>
      <c r="F331">
        <v>0.78190000000000004</v>
      </c>
      <c r="G331">
        <v>0.21809999999999999</v>
      </c>
      <c r="H331">
        <v>1000</v>
      </c>
      <c r="I331">
        <v>1722650</v>
      </c>
      <c r="J331">
        <v>100827160</v>
      </c>
      <c r="K331">
        <v>0.75570000000000004</v>
      </c>
      <c r="L331">
        <v>0.24429999999999999</v>
      </c>
      <c r="M331">
        <v>9832</v>
      </c>
      <c r="N331">
        <v>754823</v>
      </c>
      <c r="O331">
        <v>4517106.91</v>
      </c>
      <c r="P331">
        <v>0.44240000000000002</v>
      </c>
      <c r="Q331">
        <v>0.55759999999999998</v>
      </c>
      <c r="R331">
        <v>440.48</v>
      </c>
      <c r="S331">
        <v>0.74570000000000003</v>
      </c>
      <c r="T331">
        <v>11272.48</v>
      </c>
      <c r="U331">
        <v>11272.48</v>
      </c>
      <c r="V331">
        <v>0</v>
      </c>
      <c r="W331" t="s">
        <v>434</v>
      </c>
      <c r="X331">
        <v>10255</v>
      </c>
      <c r="Y331">
        <v>4316483468</v>
      </c>
    </row>
    <row r="332" spans="1:25" x14ac:dyDescent="0.25">
      <c r="A332">
        <v>5278</v>
      </c>
      <c r="B332" t="s">
        <v>328</v>
      </c>
      <c r="C332">
        <v>658618</v>
      </c>
      <c r="D332">
        <v>1930000</v>
      </c>
      <c r="E332">
        <v>1682000</v>
      </c>
      <c r="F332">
        <v>0.65869999999999995</v>
      </c>
      <c r="G332">
        <v>0.34129999999999999</v>
      </c>
      <c r="H332">
        <v>1000</v>
      </c>
      <c r="I332">
        <v>1722650</v>
      </c>
      <c r="J332">
        <v>16537424</v>
      </c>
      <c r="K332">
        <v>0.61770000000000003</v>
      </c>
      <c r="L332">
        <v>0.38229999999999997</v>
      </c>
      <c r="M332">
        <v>9832</v>
      </c>
      <c r="N332">
        <v>754823</v>
      </c>
      <c r="O332">
        <v>2189352.94</v>
      </c>
      <c r="P332">
        <v>0.1275</v>
      </c>
      <c r="Q332">
        <v>0.87250000000000005</v>
      </c>
      <c r="R332">
        <v>1301.6400000000001</v>
      </c>
      <c r="S332">
        <v>0.56850000000000001</v>
      </c>
      <c r="T332">
        <v>12133.64</v>
      </c>
      <c r="U332">
        <v>12133.64</v>
      </c>
      <c r="V332">
        <v>0</v>
      </c>
      <c r="W332" t="s">
        <v>434</v>
      </c>
      <c r="X332">
        <v>1682</v>
      </c>
      <c r="Y332">
        <v>1107795128</v>
      </c>
    </row>
    <row r="333" spans="1:25" x14ac:dyDescent="0.25">
      <c r="A333">
        <v>5306</v>
      </c>
      <c r="B333" t="s">
        <v>329</v>
      </c>
      <c r="C333">
        <v>880500</v>
      </c>
      <c r="D333">
        <v>1930000</v>
      </c>
      <c r="E333">
        <v>580000</v>
      </c>
      <c r="F333">
        <v>0.54379999999999995</v>
      </c>
      <c r="G333">
        <v>0.45619999999999999</v>
      </c>
      <c r="H333">
        <v>1000</v>
      </c>
      <c r="I333">
        <v>1722650</v>
      </c>
      <c r="J333">
        <v>5702560</v>
      </c>
      <c r="K333">
        <v>0.4889</v>
      </c>
      <c r="L333">
        <v>0.5111</v>
      </c>
      <c r="M333">
        <v>9832</v>
      </c>
      <c r="N333">
        <v>754823</v>
      </c>
      <c r="O333">
        <v>1510603.98</v>
      </c>
      <c r="P333">
        <v>-0.16650000000000001</v>
      </c>
      <c r="Q333">
        <v>1.1665000000000001</v>
      </c>
      <c r="R333">
        <v>2604.4899999999998</v>
      </c>
      <c r="S333">
        <v>0.3659</v>
      </c>
      <c r="T333">
        <v>13436.49</v>
      </c>
      <c r="U333">
        <v>13436.49</v>
      </c>
      <c r="V333">
        <v>0</v>
      </c>
      <c r="W333" t="s">
        <v>434</v>
      </c>
      <c r="X333">
        <v>580</v>
      </c>
      <c r="Y333">
        <v>510689856</v>
      </c>
    </row>
    <row r="334" spans="1:25" x14ac:dyDescent="0.25">
      <c r="A334">
        <v>5348</v>
      </c>
      <c r="B334" t="s">
        <v>330</v>
      </c>
      <c r="C334">
        <v>520152</v>
      </c>
      <c r="D334">
        <v>1930000</v>
      </c>
      <c r="E334">
        <v>733000</v>
      </c>
      <c r="F334">
        <v>0.73050000000000004</v>
      </c>
      <c r="G334">
        <v>0.26950000000000002</v>
      </c>
      <c r="H334">
        <v>1000</v>
      </c>
      <c r="I334">
        <v>1722650</v>
      </c>
      <c r="J334">
        <v>7206856</v>
      </c>
      <c r="K334">
        <v>0.69810000000000005</v>
      </c>
      <c r="L334">
        <v>0.3019</v>
      </c>
      <c r="M334">
        <v>9832</v>
      </c>
      <c r="N334">
        <v>754823</v>
      </c>
      <c r="O334">
        <v>496868.32</v>
      </c>
      <c r="P334">
        <v>0.31090000000000001</v>
      </c>
      <c r="Q334">
        <v>0.68910000000000005</v>
      </c>
      <c r="R334">
        <v>677.86</v>
      </c>
      <c r="S334">
        <v>0.67810000000000004</v>
      </c>
      <c r="T334">
        <v>11509.86</v>
      </c>
      <c r="U334">
        <v>11509.86</v>
      </c>
      <c r="V334">
        <v>0</v>
      </c>
      <c r="W334" t="s">
        <v>434</v>
      </c>
      <c r="X334">
        <v>733</v>
      </c>
      <c r="Y334">
        <v>381271149</v>
      </c>
    </row>
    <row r="335" spans="1:25" x14ac:dyDescent="0.25">
      <c r="A335">
        <v>5355</v>
      </c>
      <c r="B335" t="s">
        <v>331</v>
      </c>
      <c r="C335">
        <v>980603</v>
      </c>
      <c r="D335">
        <v>1930000</v>
      </c>
      <c r="E335">
        <v>1734000</v>
      </c>
      <c r="F335">
        <v>0.4919</v>
      </c>
      <c r="G335">
        <v>0.5081</v>
      </c>
      <c r="H335">
        <v>1000</v>
      </c>
      <c r="I335">
        <v>1722650</v>
      </c>
      <c r="J335">
        <v>17048688</v>
      </c>
      <c r="K335">
        <v>0.43080000000000002</v>
      </c>
      <c r="L335">
        <v>0.56920000000000004</v>
      </c>
      <c r="M335">
        <v>9832</v>
      </c>
      <c r="N335">
        <v>754823</v>
      </c>
      <c r="O335">
        <v>6191001.0199999996</v>
      </c>
      <c r="P335">
        <v>-0.29909999999999998</v>
      </c>
      <c r="Q335">
        <v>1.2990999999999999</v>
      </c>
      <c r="R335">
        <v>3570.36</v>
      </c>
      <c r="S335">
        <v>0.25409999999999999</v>
      </c>
      <c r="T335">
        <v>14402.36</v>
      </c>
      <c r="U335">
        <v>14402.36</v>
      </c>
      <c r="V335">
        <v>0</v>
      </c>
      <c r="W335" t="s">
        <v>434</v>
      </c>
      <c r="X335">
        <v>1734</v>
      </c>
      <c r="Y335">
        <v>1700366408</v>
      </c>
    </row>
    <row r="336" spans="1:25" x14ac:dyDescent="0.25">
      <c r="A336">
        <v>5362</v>
      </c>
      <c r="B336" t="s">
        <v>332</v>
      </c>
      <c r="C336">
        <v>464847</v>
      </c>
      <c r="D336">
        <v>1930000</v>
      </c>
      <c r="E336">
        <v>336000</v>
      </c>
      <c r="F336">
        <v>0.7591</v>
      </c>
      <c r="G336">
        <v>0.2409</v>
      </c>
      <c r="H336">
        <v>1000</v>
      </c>
      <c r="I336">
        <v>1722650</v>
      </c>
      <c r="J336">
        <v>3303552</v>
      </c>
      <c r="K336">
        <v>0.73019999999999996</v>
      </c>
      <c r="L336">
        <v>0.26979999999999998</v>
      </c>
      <c r="M336">
        <v>9832</v>
      </c>
      <c r="N336">
        <v>754823</v>
      </c>
      <c r="O336">
        <v>220847.44</v>
      </c>
      <c r="P336">
        <v>0.38419999999999999</v>
      </c>
      <c r="Q336">
        <v>0.61580000000000001</v>
      </c>
      <c r="R336">
        <v>657.28</v>
      </c>
      <c r="S336">
        <v>0.71289999999999998</v>
      </c>
      <c r="T336">
        <v>11489.28</v>
      </c>
      <c r="U336">
        <v>11489.28</v>
      </c>
      <c r="V336">
        <v>0</v>
      </c>
      <c r="W336" t="s">
        <v>434</v>
      </c>
      <c r="X336">
        <v>336</v>
      </c>
      <c r="Y336">
        <v>156188461</v>
      </c>
    </row>
    <row r="337" spans="1:25" x14ac:dyDescent="0.25">
      <c r="A337">
        <v>5369</v>
      </c>
      <c r="B337" t="s">
        <v>333</v>
      </c>
      <c r="C337">
        <v>1080455</v>
      </c>
      <c r="D337">
        <v>2895000</v>
      </c>
      <c r="E337">
        <v>438000</v>
      </c>
      <c r="F337">
        <v>0.62680000000000002</v>
      </c>
      <c r="G337">
        <v>0.37319999999999998</v>
      </c>
      <c r="H337">
        <v>1000</v>
      </c>
      <c r="I337">
        <v>2583975</v>
      </c>
      <c r="J337">
        <v>4306416</v>
      </c>
      <c r="K337">
        <v>0.58189999999999997</v>
      </c>
      <c r="L337">
        <v>0.41810000000000003</v>
      </c>
      <c r="M337">
        <v>9832</v>
      </c>
      <c r="N337">
        <v>1132234</v>
      </c>
      <c r="O337">
        <v>272516.40999999997</v>
      </c>
      <c r="P337">
        <v>4.5699999999999998E-2</v>
      </c>
      <c r="Q337">
        <v>0.95430000000000004</v>
      </c>
      <c r="R337">
        <v>622.17999999999995</v>
      </c>
      <c r="S337">
        <v>0.55669999999999997</v>
      </c>
      <c r="T337">
        <v>11454.18</v>
      </c>
      <c r="U337">
        <v>11454.18</v>
      </c>
      <c r="V337">
        <v>0</v>
      </c>
      <c r="W337" t="s">
        <v>435</v>
      </c>
      <c r="X337">
        <v>438</v>
      </c>
      <c r="Y337">
        <v>473239491</v>
      </c>
    </row>
    <row r="338" spans="1:25" x14ac:dyDescent="0.25">
      <c r="A338">
        <v>5376</v>
      </c>
      <c r="B338" t="s">
        <v>334</v>
      </c>
      <c r="C338">
        <v>1113219</v>
      </c>
      <c r="D338">
        <v>1930000</v>
      </c>
      <c r="E338">
        <v>442000</v>
      </c>
      <c r="F338">
        <v>0.42320000000000002</v>
      </c>
      <c r="G338">
        <v>0.57679999999999998</v>
      </c>
      <c r="H338">
        <v>1000</v>
      </c>
      <c r="I338">
        <v>1722650</v>
      </c>
      <c r="J338">
        <v>4345744</v>
      </c>
      <c r="K338">
        <v>0.3538</v>
      </c>
      <c r="L338">
        <v>0.6462</v>
      </c>
      <c r="M338">
        <v>9832</v>
      </c>
      <c r="N338">
        <v>754823</v>
      </c>
      <c r="O338">
        <v>1130127.5900000001</v>
      </c>
      <c r="P338">
        <v>-0.4748</v>
      </c>
      <c r="Q338">
        <v>1.4748000000000001</v>
      </c>
      <c r="R338">
        <v>2556.85</v>
      </c>
      <c r="S338">
        <v>0.20069999999999999</v>
      </c>
      <c r="T338">
        <v>13388.85</v>
      </c>
      <c r="U338">
        <v>13388.85</v>
      </c>
      <c r="V338">
        <v>0</v>
      </c>
      <c r="W338" t="s">
        <v>434</v>
      </c>
      <c r="X338">
        <v>442</v>
      </c>
      <c r="Y338">
        <v>492042683</v>
      </c>
    </row>
    <row r="339" spans="1:25" x14ac:dyDescent="0.25">
      <c r="A339">
        <v>5390</v>
      </c>
      <c r="B339" t="s">
        <v>335</v>
      </c>
      <c r="C339">
        <v>854979</v>
      </c>
      <c r="D339">
        <v>1930000</v>
      </c>
      <c r="E339">
        <v>2931000</v>
      </c>
      <c r="F339">
        <v>0.55700000000000005</v>
      </c>
      <c r="G339">
        <v>0.443</v>
      </c>
      <c r="H339">
        <v>1000</v>
      </c>
      <c r="I339">
        <v>1722650</v>
      </c>
      <c r="J339">
        <v>28817592</v>
      </c>
      <c r="K339">
        <v>0.50370000000000004</v>
      </c>
      <c r="L339">
        <v>0.49630000000000002</v>
      </c>
      <c r="M339">
        <v>9832</v>
      </c>
      <c r="N339">
        <v>754823</v>
      </c>
      <c r="O339">
        <v>360763.92</v>
      </c>
      <c r="P339">
        <v>-0.13270000000000001</v>
      </c>
      <c r="Q339">
        <v>1.1327</v>
      </c>
      <c r="R339">
        <v>123.09</v>
      </c>
      <c r="S339">
        <v>0.50139999999999996</v>
      </c>
      <c r="T339">
        <v>10955.09</v>
      </c>
      <c r="U339">
        <v>10955.09</v>
      </c>
      <c r="V339">
        <v>0</v>
      </c>
      <c r="W339" t="s">
        <v>434</v>
      </c>
      <c r="X339">
        <v>2931</v>
      </c>
      <c r="Y339">
        <v>2505942288</v>
      </c>
    </row>
    <row r="340" spans="1:25" x14ac:dyDescent="0.25">
      <c r="A340">
        <v>5397</v>
      </c>
      <c r="B340" t="s">
        <v>336</v>
      </c>
      <c r="C340">
        <v>824712</v>
      </c>
      <c r="D340">
        <v>1930000</v>
      </c>
      <c r="E340">
        <v>341000</v>
      </c>
      <c r="F340">
        <v>0.57269999999999999</v>
      </c>
      <c r="G340">
        <v>0.42730000000000001</v>
      </c>
      <c r="H340">
        <v>1000</v>
      </c>
      <c r="I340">
        <v>1722650</v>
      </c>
      <c r="J340">
        <v>3157798.42</v>
      </c>
      <c r="K340">
        <v>0.52129999999999999</v>
      </c>
      <c r="L340">
        <v>0.47870000000000001</v>
      </c>
      <c r="M340">
        <v>9260.41</v>
      </c>
      <c r="N340">
        <v>754823</v>
      </c>
      <c r="O340">
        <v>0</v>
      </c>
      <c r="P340">
        <v>-9.2600000000000002E-2</v>
      </c>
      <c r="Q340">
        <v>1.0926</v>
      </c>
      <c r="R340">
        <v>0</v>
      </c>
      <c r="S340">
        <v>0.52629999999999999</v>
      </c>
      <c r="T340">
        <v>10260.41</v>
      </c>
      <c r="U340">
        <v>10260.41</v>
      </c>
      <c r="V340">
        <v>0</v>
      </c>
      <c r="W340" t="s">
        <v>434</v>
      </c>
      <c r="X340">
        <v>341</v>
      </c>
      <c r="Y340">
        <v>281226744</v>
      </c>
    </row>
    <row r="341" spans="1:25" x14ac:dyDescent="0.25">
      <c r="A341">
        <v>5432</v>
      </c>
      <c r="B341" t="s">
        <v>337</v>
      </c>
      <c r="C341">
        <v>751576</v>
      </c>
      <c r="D341">
        <v>1930000</v>
      </c>
      <c r="E341">
        <v>1496000</v>
      </c>
      <c r="F341">
        <v>0.61060000000000003</v>
      </c>
      <c r="G341">
        <v>0.38940000000000002</v>
      </c>
      <c r="H341">
        <v>1000</v>
      </c>
      <c r="I341">
        <v>1722650</v>
      </c>
      <c r="J341">
        <v>14708672</v>
      </c>
      <c r="K341">
        <v>0.56369999999999998</v>
      </c>
      <c r="L341">
        <v>0.43630000000000002</v>
      </c>
      <c r="M341">
        <v>9832</v>
      </c>
      <c r="N341">
        <v>754823</v>
      </c>
      <c r="O341">
        <v>2168522.67</v>
      </c>
      <c r="P341">
        <v>4.3E-3</v>
      </c>
      <c r="Q341">
        <v>0.99570000000000003</v>
      </c>
      <c r="R341">
        <v>1449.55</v>
      </c>
      <c r="S341">
        <v>0.50149999999999995</v>
      </c>
      <c r="T341">
        <v>12281.55</v>
      </c>
      <c r="U341">
        <v>12281.55</v>
      </c>
      <c r="V341">
        <v>0</v>
      </c>
      <c r="W341" t="s">
        <v>434</v>
      </c>
      <c r="X341">
        <v>1496</v>
      </c>
      <c r="Y341">
        <v>1124357277</v>
      </c>
    </row>
    <row r="342" spans="1:25" x14ac:dyDescent="0.25">
      <c r="A342">
        <v>5439</v>
      </c>
      <c r="B342" t="s">
        <v>338</v>
      </c>
      <c r="C342">
        <v>474708</v>
      </c>
      <c r="D342">
        <v>1930000</v>
      </c>
      <c r="E342">
        <v>2912000</v>
      </c>
      <c r="F342">
        <v>0.754</v>
      </c>
      <c r="G342">
        <v>0.246</v>
      </c>
      <c r="H342">
        <v>1000</v>
      </c>
      <c r="I342">
        <v>1722650</v>
      </c>
      <c r="J342">
        <v>28630784</v>
      </c>
      <c r="K342">
        <v>0.72440000000000004</v>
      </c>
      <c r="L342">
        <v>0.27560000000000001</v>
      </c>
      <c r="M342">
        <v>9832</v>
      </c>
      <c r="N342">
        <v>754823</v>
      </c>
      <c r="O342">
        <v>5020702.7699999996</v>
      </c>
      <c r="P342">
        <v>0.37109999999999999</v>
      </c>
      <c r="Q342">
        <v>0.62890000000000001</v>
      </c>
      <c r="R342">
        <v>1724.14</v>
      </c>
      <c r="S342">
        <v>0.67830000000000001</v>
      </c>
      <c r="T342">
        <v>12556.14</v>
      </c>
      <c r="U342">
        <v>12556.14</v>
      </c>
      <c r="V342">
        <v>0</v>
      </c>
      <c r="W342" t="s">
        <v>434</v>
      </c>
      <c r="X342">
        <v>2912</v>
      </c>
      <c r="Y342">
        <v>1382350100</v>
      </c>
    </row>
    <row r="343" spans="1:25" x14ac:dyDescent="0.25">
      <c r="A343">
        <v>4522</v>
      </c>
      <c r="B343" t="s">
        <v>291</v>
      </c>
      <c r="C343">
        <v>1829102</v>
      </c>
      <c r="D343">
        <v>1930000</v>
      </c>
      <c r="E343">
        <v>198000</v>
      </c>
      <c r="F343">
        <v>5.2299999999999999E-2</v>
      </c>
      <c r="G343">
        <v>0.94769999999999999</v>
      </c>
      <c r="H343">
        <v>1000</v>
      </c>
      <c r="I343">
        <v>1722650</v>
      </c>
      <c r="J343">
        <v>1946736</v>
      </c>
      <c r="K343">
        <v>-6.1800000000000001E-2</v>
      </c>
      <c r="L343">
        <v>1.0618000000000001</v>
      </c>
      <c r="M343">
        <v>9832</v>
      </c>
      <c r="N343">
        <v>754823</v>
      </c>
      <c r="O343">
        <v>1028976.65</v>
      </c>
      <c r="P343">
        <v>-1.4232</v>
      </c>
      <c r="Q343">
        <v>2.4232</v>
      </c>
      <c r="R343">
        <v>5196.8500000000004</v>
      </c>
      <c r="S343">
        <v>3.3E-3</v>
      </c>
      <c r="T343">
        <v>16028.85</v>
      </c>
      <c r="U343">
        <v>16028.85</v>
      </c>
      <c r="V343">
        <v>0</v>
      </c>
      <c r="W343" t="s">
        <v>434</v>
      </c>
      <c r="X343">
        <v>198</v>
      </c>
      <c r="Y343">
        <v>362162264</v>
      </c>
    </row>
    <row r="344" spans="1:25" x14ac:dyDescent="0.25">
      <c r="A344">
        <v>5457</v>
      </c>
      <c r="B344" t="s">
        <v>339</v>
      </c>
      <c r="C344">
        <v>1336693</v>
      </c>
      <c r="D344">
        <v>1930000</v>
      </c>
      <c r="E344">
        <v>1023000</v>
      </c>
      <c r="F344">
        <v>0.30740000000000001</v>
      </c>
      <c r="G344">
        <v>0.69259999999999999</v>
      </c>
      <c r="H344">
        <v>1000</v>
      </c>
      <c r="I344">
        <v>1722650</v>
      </c>
      <c r="J344">
        <v>10058136</v>
      </c>
      <c r="K344">
        <v>0.224</v>
      </c>
      <c r="L344">
        <v>0.77600000000000002</v>
      </c>
      <c r="M344">
        <v>9832</v>
      </c>
      <c r="N344">
        <v>754823</v>
      </c>
      <c r="O344">
        <v>3035963.92</v>
      </c>
      <c r="P344">
        <v>-0.77090000000000003</v>
      </c>
      <c r="Q344">
        <v>1.7708999999999999</v>
      </c>
      <c r="R344">
        <v>2967.71</v>
      </c>
      <c r="S344">
        <v>2.23E-2</v>
      </c>
      <c r="T344">
        <v>13799.71</v>
      </c>
      <c r="U344">
        <v>13799.71</v>
      </c>
      <c r="V344">
        <v>0</v>
      </c>
      <c r="W344" t="s">
        <v>434</v>
      </c>
      <c r="X344">
        <v>1023</v>
      </c>
      <c r="Y344">
        <v>1367437218</v>
      </c>
    </row>
    <row r="345" spans="1:25" x14ac:dyDescent="0.25">
      <c r="A345">
        <v>2485</v>
      </c>
      <c r="B345" t="s">
        <v>155</v>
      </c>
      <c r="C345">
        <v>619493</v>
      </c>
      <c r="D345">
        <v>1930000</v>
      </c>
      <c r="E345">
        <v>552000</v>
      </c>
      <c r="F345">
        <v>0.67900000000000005</v>
      </c>
      <c r="G345">
        <v>0.32100000000000001</v>
      </c>
      <c r="H345">
        <v>1000</v>
      </c>
      <c r="I345">
        <v>1722650</v>
      </c>
      <c r="J345">
        <v>5427264</v>
      </c>
      <c r="K345">
        <v>0.64039999999999997</v>
      </c>
      <c r="L345">
        <v>0.35959999999999998</v>
      </c>
      <c r="M345">
        <v>9832</v>
      </c>
      <c r="N345">
        <v>754823</v>
      </c>
      <c r="O345">
        <v>1507877.51</v>
      </c>
      <c r="P345">
        <v>0.17929999999999999</v>
      </c>
      <c r="Q345">
        <v>0.82069999999999999</v>
      </c>
      <c r="R345">
        <v>2731.66</v>
      </c>
      <c r="S345">
        <v>0.5504</v>
      </c>
      <c r="T345">
        <v>13563.66</v>
      </c>
      <c r="U345">
        <v>13563.66</v>
      </c>
      <c r="V345">
        <v>0</v>
      </c>
      <c r="W345" t="s">
        <v>434</v>
      </c>
      <c r="X345">
        <v>552</v>
      </c>
      <c r="Y345">
        <v>341960328</v>
      </c>
    </row>
    <row r="346" spans="1:25" x14ac:dyDescent="0.25">
      <c r="A346">
        <v>5460</v>
      </c>
      <c r="B346" t="s">
        <v>340</v>
      </c>
      <c r="C346">
        <v>437829</v>
      </c>
      <c r="D346">
        <v>1930000</v>
      </c>
      <c r="E346">
        <v>3239000</v>
      </c>
      <c r="F346">
        <v>0.77310000000000001</v>
      </c>
      <c r="G346">
        <v>0.22689999999999999</v>
      </c>
      <c r="H346">
        <v>1000</v>
      </c>
      <c r="I346">
        <v>1722650</v>
      </c>
      <c r="J346">
        <v>31845848</v>
      </c>
      <c r="K346">
        <v>0.74580000000000002</v>
      </c>
      <c r="L346">
        <v>0.25419999999999998</v>
      </c>
      <c r="M346">
        <v>9832</v>
      </c>
      <c r="N346">
        <v>754823</v>
      </c>
      <c r="O346">
        <v>1470264.13</v>
      </c>
      <c r="P346">
        <v>0.42</v>
      </c>
      <c r="Q346">
        <v>0.57999999999999996</v>
      </c>
      <c r="R346">
        <v>453.93</v>
      </c>
      <c r="S346">
        <v>0.73519999999999996</v>
      </c>
      <c r="T346">
        <v>11285.93</v>
      </c>
      <c r="U346">
        <v>11285.93</v>
      </c>
      <c r="V346">
        <v>0</v>
      </c>
      <c r="W346" t="s">
        <v>434</v>
      </c>
      <c r="X346">
        <v>3239</v>
      </c>
      <c r="Y346">
        <v>1418128393</v>
      </c>
    </row>
    <row r="347" spans="1:25" x14ac:dyDescent="0.25">
      <c r="A347">
        <v>5467</v>
      </c>
      <c r="B347" t="s">
        <v>341</v>
      </c>
      <c r="C347">
        <v>461283</v>
      </c>
      <c r="D347">
        <v>1930000</v>
      </c>
      <c r="E347">
        <v>702000</v>
      </c>
      <c r="F347">
        <v>0.76100000000000001</v>
      </c>
      <c r="G347">
        <v>0.23899999999999999</v>
      </c>
      <c r="H347">
        <v>1000</v>
      </c>
      <c r="I347">
        <v>1722650</v>
      </c>
      <c r="J347">
        <v>6902064</v>
      </c>
      <c r="K347">
        <v>0.73219999999999996</v>
      </c>
      <c r="L347">
        <v>0.26779999999999998</v>
      </c>
      <c r="M347">
        <v>9832</v>
      </c>
      <c r="N347">
        <v>754823</v>
      </c>
      <c r="O347">
        <v>961557.36</v>
      </c>
      <c r="P347">
        <v>0.38890000000000002</v>
      </c>
      <c r="Q347">
        <v>0.61109999999999998</v>
      </c>
      <c r="R347">
        <v>1369.74</v>
      </c>
      <c r="S347">
        <v>0.69599999999999995</v>
      </c>
      <c r="T347">
        <v>12201.74</v>
      </c>
      <c r="U347">
        <v>12201.74</v>
      </c>
      <c r="V347">
        <v>0</v>
      </c>
      <c r="W347" t="s">
        <v>434</v>
      </c>
      <c r="X347">
        <v>702</v>
      </c>
      <c r="Y347">
        <v>323820976</v>
      </c>
    </row>
    <row r="348" spans="1:25" x14ac:dyDescent="0.25">
      <c r="A348">
        <v>5474</v>
      </c>
      <c r="B348" t="s">
        <v>342</v>
      </c>
      <c r="C348">
        <v>1558672</v>
      </c>
      <c r="D348">
        <v>1930000</v>
      </c>
      <c r="E348">
        <v>1241000</v>
      </c>
      <c r="F348">
        <v>0.19239999999999999</v>
      </c>
      <c r="G348">
        <v>0.80759999999999998</v>
      </c>
      <c r="H348">
        <v>1000</v>
      </c>
      <c r="I348">
        <v>1722650</v>
      </c>
      <c r="J348">
        <v>12201512</v>
      </c>
      <c r="K348">
        <v>9.5200000000000007E-2</v>
      </c>
      <c r="L348">
        <v>0.90480000000000005</v>
      </c>
      <c r="M348">
        <v>9832</v>
      </c>
      <c r="N348">
        <v>754823</v>
      </c>
      <c r="O348">
        <v>4471211.22</v>
      </c>
      <c r="P348">
        <v>-1.0649999999999999</v>
      </c>
      <c r="Q348">
        <v>2.0649999999999999</v>
      </c>
      <c r="R348">
        <v>3602.91</v>
      </c>
      <c r="S348">
        <v>1.3299999999999999E-2</v>
      </c>
      <c r="T348">
        <v>14434.91</v>
      </c>
      <c r="U348">
        <v>14434.91</v>
      </c>
      <c r="V348">
        <v>0</v>
      </c>
      <c r="W348" t="s">
        <v>434</v>
      </c>
      <c r="X348">
        <v>1241</v>
      </c>
      <c r="Y348">
        <v>1934311928</v>
      </c>
    </row>
    <row r="349" spans="1:25" x14ac:dyDescent="0.25">
      <c r="A349">
        <v>5586</v>
      </c>
      <c r="B349" t="s">
        <v>344</v>
      </c>
      <c r="C349">
        <v>512370</v>
      </c>
      <c r="D349">
        <v>1930000</v>
      </c>
      <c r="E349">
        <v>757000</v>
      </c>
      <c r="F349">
        <v>0.73450000000000004</v>
      </c>
      <c r="G349">
        <v>0.26550000000000001</v>
      </c>
      <c r="H349">
        <v>1000</v>
      </c>
      <c r="I349">
        <v>1722650</v>
      </c>
      <c r="J349">
        <v>7442824</v>
      </c>
      <c r="K349">
        <v>0.7026</v>
      </c>
      <c r="L349">
        <v>0.2974</v>
      </c>
      <c r="M349">
        <v>9832</v>
      </c>
      <c r="N349">
        <v>754823</v>
      </c>
      <c r="O349">
        <v>1197134.46</v>
      </c>
      <c r="P349">
        <v>0.32119999999999999</v>
      </c>
      <c r="Q349">
        <v>0.67879999999999996</v>
      </c>
      <c r="R349">
        <v>1581.42</v>
      </c>
      <c r="S349">
        <v>0.65659999999999996</v>
      </c>
      <c r="T349">
        <v>12413.42</v>
      </c>
      <c r="U349">
        <v>12413.42</v>
      </c>
      <c r="V349">
        <v>0</v>
      </c>
      <c r="W349" t="s">
        <v>434</v>
      </c>
      <c r="X349">
        <v>757</v>
      </c>
      <c r="Y349">
        <v>387863790</v>
      </c>
    </row>
    <row r="350" spans="1:25" x14ac:dyDescent="0.25">
      <c r="A350">
        <v>5593</v>
      </c>
      <c r="B350" t="s">
        <v>345</v>
      </c>
      <c r="C350">
        <v>401096</v>
      </c>
      <c r="D350">
        <v>1930000</v>
      </c>
      <c r="E350">
        <v>1110000</v>
      </c>
      <c r="F350">
        <v>0.79220000000000002</v>
      </c>
      <c r="G350">
        <v>0.20780000000000001</v>
      </c>
      <c r="H350">
        <v>1000</v>
      </c>
      <c r="I350">
        <v>1722650</v>
      </c>
      <c r="J350">
        <v>9666799.5</v>
      </c>
      <c r="K350">
        <v>0.76719999999999999</v>
      </c>
      <c r="L350">
        <v>0.23280000000000001</v>
      </c>
      <c r="M350">
        <v>8708.83</v>
      </c>
      <c r="N350">
        <v>754823</v>
      </c>
      <c r="O350">
        <v>0</v>
      </c>
      <c r="P350">
        <v>0.46860000000000002</v>
      </c>
      <c r="Q350">
        <v>0.53139999999999998</v>
      </c>
      <c r="R350">
        <v>0</v>
      </c>
      <c r="S350">
        <v>0.76970000000000005</v>
      </c>
      <c r="T350">
        <v>9708.83</v>
      </c>
      <c r="U350">
        <v>9708.83</v>
      </c>
      <c r="V350">
        <v>0</v>
      </c>
      <c r="W350" t="s">
        <v>434</v>
      </c>
      <c r="X350">
        <v>1110</v>
      </c>
      <c r="Y350">
        <v>445216570</v>
      </c>
    </row>
    <row r="351" spans="1:25" x14ac:dyDescent="0.25">
      <c r="A351">
        <v>5607</v>
      </c>
      <c r="B351" t="s">
        <v>346</v>
      </c>
      <c r="C351">
        <v>711939</v>
      </c>
      <c r="D351">
        <v>1930000</v>
      </c>
      <c r="E351">
        <v>7417000</v>
      </c>
      <c r="F351">
        <v>0.63109999999999999</v>
      </c>
      <c r="G351">
        <v>0.36890000000000001</v>
      </c>
      <c r="H351">
        <v>1000</v>
      </c>
      <c r="I351">
        <v>1722650</v>
      </c>
      <c r="J351">
        <v>72923944</v>
      </c>
      <c r="K351">
        <v>0.5867</v>
      </c>
      <c r="L351">
        <v>0.4133</v>
      </c>
      <c r="M351">
        <v>9832</v>
      </c>
      <c r="N351">
        <v>754823</v>
      </c>
      <c r="O351">
        <v>3281585.22</v>
      </c>
      <c r="P351">
        <v>5.6800000000000003E-2</v>
      </c>
      <c r="Q351">
        <v>0.94320000000000004</v>
      </c>
      <c r="R351">
        <v>442.44</v>
      </c>
      <c r="S351">
        <v>0.56989999999999996</v>
      </c>
      <c r="T351">
        <v>11274.44</v>
      </c>
      <c r="U351">
        <v>11274.44</v>
      </c>
      <c r="V351">
        <v>0</v>
      </c>
      <c r="W351" t="s">
        <v>434</v>
      </c>
      <c r="X351">
        <v>7417</v>
      </c>
      <c r="Y351">
        <v>5280452925</v>
      </c>
    </row>
    <row r="352" spans="1:25" x14ac:dyDescent="0.25">
      <c r="A352">
        <v>5614</v>
      </c>
      <c r="B352" t="s">
        <v>347</v>
      </c>
      <c r="C352">
        <v>981150</v>
      </c>
      <c r="D352">
        <v>1930000</v>
      </c>
      <c r="E352">
        <v>254000</v>
      </c>
      <c r="F352">
        <v>0.49159999999999998</v>
      </c>
      <c r="G352">
        <v>0.50839999999999996</v>
      </c>
      <c r="H352">
        <v>1000</v>
      </c>
      <c r="I352">
        <v>1722650</v>
      </c>
      <c r="J352">
        <v>2497328</v>
      </c>
      <c r="K352">
        <v>0.4304</v>
      </c>
      <c r="L352">
        <v>0.5696</v>
      </c>
      <c r="M352">
        <v>9832</v>
      </c>
      <c r="N352">
        <v>754823</v>
      </c>
      <c r="O352">
        <v>182624.72</v>
      </c>
      <c r="P352">
        <v>-0.29980000000000001</v>
      </c>
      <c r="Q352">
        <v>1.2998000000000001</v>
      </c>
      <c r="R352">
        <v>718.99</v>
      </c>
      <c r="S352">
        <v>0.39029999999999998</v>
      </c>
      <c r="T352">
        <v>11550.99</v>
      </c>
      <c r="U352">
        <v>11550.99</v>
      </c>
      <c r="V352">
        <v>0</v>
      </c>
      <c r="W352" t="s">
        <v>434</v>
      </c>
      <c r="X352">
        <v>254</v>
      </c>
      <c r="Y352">
        <v>249212222</v>
      </c>
    </row>
    <row r="353" spans="1:25" x14ac:dyDescent="0.25">
      <c r="A353">
        <v>3542</v>
      </c>
      <c r="B353" t="s">
        <v>466</v>
      </c>
      <c r="C353">
        <v>3036883</v>
      </c>
      <c r="D353">
        <v>2895000</v>
      </c>
      <c r="E353">
        <v>273000</v>
      </c>
      <c r="F353">
        <v>-4.9000000000000002E-2</v>
      </c>
      <c r="G353">
        <v>1.0489999999999999</v>
      </c>
      <c r="H353">
        <v>1000</v>
      </c>
      <c r="I353">
        <v>2583975</v>
      </c>
      <c r="J353">
        <v>2684136</v>
      </c>
      <c r="K353">
        <v>-0.17530000000000001</v>
      </c>
      <c r="L353">
        <v>1.1753</v>
      </c>
      <c r="M353">
        <v>9832</v>
      </c>
      <c r="N353">
        <v>1132234</v>
      </c>
      <c r="O353">
        <v>534233.25</v>
      </c>
      <c r="P353">
        <v>-1.6821999999999999</v>
      </c>
      <c r="Q353">
        <v>2.6821999999999999</v>
      </c>
      <c r="R353">
        <v>1956.9</v>
      </c>
      <c r="S353">
        <v>0</v>
      </c>
      <c r="T353">
        <v>12788.9</v>
      </c>
      <c r="U353">
        <v>12788.9</v>
      </c>
      <c r="V353">
        <v>0</v>
      </c>
      <c r="W353" t="s">
        <v>435</v>
      </c>
      <c r="X353">
        <v>273</v>
      </c>
      <c r="Y353">
        <v>829069109</v>
      </c>
    </row>
    <row r="354" spans="1:25" x14ac:dyDescent="0.25">
      <c r="A354">
        <v>5621</v>
      </c>
      <c r="B354" t="s">
        <v>348</v>
      </c>
      <c r="C354">
        <v>949687</v>
      </c>
      <c r="D354">
        <v>1930000</v>
      </c>
      <c r="E354">
        <v>2820000</v>
      </c>
      <c r="F354">
        <v>0.50790000000000002</v>
      </c>
      <c r="G354">
        <v>0.49209999999999998</v>
      </c>
      <c r="H354">
        <v>1000</v>
      </c>
      <c r="I354">
        <v>1722650</v>
      </c>
      <c r="J354">
        <v>27726240</v>
      </c>
      <c r="K354">
        <v>0.44869999999999999</v>
      </c>
      <c r="L354">
        <v>0.55130000000000001</v>
      </c>
      <c r="M354">
        <v>9832</v>
      </c>
      <c r="N354">
        <v>754823</v>
      </c>
      <c r="O354">
        <v>5069605.1100000003</v>
      </c>
      <c r="P354">
        <v>-0.25819999999999999</v>
      </c>
      <c r="Q354">
        <v>1.2582</v>
      </c>
      <c r="R354">
        <v>1797.73</v>
      </c>
      <c r="S354">
        <v>0.3528</v>
      </c>
      <c r="T354">
        <v>12629.73</v>
      </c>
      <c r="U354">
        <v>12629.73</v>
      </c>
      <c r="V354">
        <v>0</v>
      </c>
      <c r="W354" t="s">
        <v>434</v>
      </c>
      <c r="X354">
        <v>2820</v>
      </c>
      <c r="Y354">
        <v>2678118432</v>
      </c>
    </row>
    <row r="355" spans="1:25" x14ac:dyDescent="0.25">
      <c r="A355">
        <v>5628</v>
      </c>
      <c r="B355" t="s">
        <v>349</v>
      </c>
      <c r="C355">
        <v>502094</v>
      </c>
      <c r="D355">
        <v>1930000</v>
      </c>
      <c r="E355">
        <v>852000</v>
      </c>
      <c r="F355">
        <v>0.73980000000000001</v>
      </c>
      <c r="G355">
        <v>0.26019999999999999</v>
      </c>
      <c r="H355">
        <v>1000</v>
      </c>
      <c r="I355">
        <v>1722650</v>
      </c>
      <c r="J355">
        <v>8376864</v>
      </c>
      <c r="K355">
        <v>0.70850000000000002</v>
      </c>
      <c r="L355">
        <v>0.29149999999999998</v>
      </c>
      <c r="M355">
        <v>9832</v>
      </c>
      <c r="N355">
        <v>754823</v>
      </c>
      <c r="O355">
        <v>583145.41</v>
      </c>
      <c r="P355">
        <v>0.33479999999999999</v>
      </c>
      <c r="Q355">
        <v>0.66520000000000001</v>
      </c>
      <c r="R355">
        <v>684.44</v>
      </c>
      <c r="S355">
        <v>0.68899999999999995</v>
      </c>
      <c r="T355">
        <v>11516.44</v>
      </c>
      <c r="U355">
        <v>11516.44</v>
      </c>
      <c r="V355">
        <v>0</v>
      </c>
      <c r="W355" t="s">
        <v>434</v>
      </c>
      <c r="X355">
        <v>852</v>
      </c>
      <c r="Y355">
        <v>427784305</v>
      </c>
    </row>
    <row r="356" spans="1:25" x14ac:dyDescent="0.25">
      <c r="A356">
        <v>5642</v>
      </c>
      <c r="B356" t="s">
        <v>350</v>
      </c>
      <c r="C356">
        <v>939916</v>
      </c>
      <c r="D356">
        <v>1930000</v>
      </c>
      <c r="E356">
        <v>1067000</v>
      </c>
      <c r="F356">
        <v>0.51300000000000001</v>
      </c>
      <c r="G356">
        <v>0.48699999999999999</v>
      </c>
      <c r="H356">
        <v>1000</v>
      </c>
      <c r="I356">
        <v>1722650</v>
      </c>
      <c r="J356">
        <v>10490744</v>
      </c>
      <c r="K356">
        <v>0.45440000000000003</v>
      </c>
      <c r="L356">
        <v>0.54559999999999997</v>
      </c>
      <c r="M356">
        <v>9832</v>
      </c>
      <c r="N356">
        <v>754823</v>
      </c>
      <c r="O356">
        <v>3815544.03</v>
      </c>
      <c r="P356">
        <v>-0.2452</v>
      </c>
      <c r="Q356">
        <v>1.2452000000000001</v>
      </c>
      <c r="R356">
        <v>3575.96</v>
      </c>
      <c r="S356">
        <v>0.2848</v>
      </c>
      <c r="T356">
        <v>14407.96</v>
      </c>
      <c r="U356">
        <v>14407.96</v>
      </c>
      <c r="V356">
        <v>0</v>
      </c>
      <c r="W356" t="s">
        <v>434</v>
      </c>
      <c r="X356">
        <v>1067</v>
      </c>
      <c r="Y356">
        <v>1002889959</v>
      </c>
    </row>
    <row r="357" spans="1:25" x14ac:dyDescent="0.25">
      <c r="A357">
        <v>5656</v>
      </c>
      <c r="B357" t="s">
        <v>351</v>
      </c>
      <c r="C357">
        <v>719583</v>
      </c>
      <c r="D357">
        <v>1930000</v>
      </c>
      <c r="E357">
        <v>8419000</v>
      </c>
      <c r="F357">
        <v>0.62719999999999998</v>
      </c>
      <c r="G357">
        <v>0.37280000000000002</v>
      </c>
      <c r="H357">
        <v>1000</v>
      </c>
      <c r="I357">
        <v>1722650</v>
      </c>
      <c r="J357">
        <v>82775608</v>
      </c>
      <c r="K357">
        <v>0.58230000000000004</v>
      </c>
      <c r="L357">
        <v>0.41770000000000002</v>
      </c>
      <c r="M357">
        <v>9832</v>
      </c>
      <c r="N357">
        <v>754823</v>
      </c>
      <c r="O357">
        <v>25605406.59</v>
      </c>
      <c r="P357">
        <v>4.6699999999999998E-2</v>
      </c>
      <c r="Q357">
        <v>0.95330000000000004</v>
      </c>
      <c r="R357">
        <v>3041.38</v>
      </c>
      <c r="S357">
        <v>0.46810000000000002</v>
      </c>
      <c r="T357">
        <v>13873.38</v>
      </c>
      <c r="U357">
        <v>13873.38</v>
      </c>
      <c r="V357" s="52">
        <v>-1.8189900000000001E-12</v>
      </c>
      <c r="W357" t="s">
        <v>434</v>
      </c>
      <c r="X357">
        <v>8419</v>
      </c>
      <c r="Y357">
        <v>6058172684</v>
      </c>
    </row>
    <row r="358" spans="1:25" x14ac:dyDescent="0.25">
      <c r="A358">
        <v>5663</v>
      </c>
      <c r="B358" t="s">
        <v>352</v>
      </c>
      <c r="C358">
        <v>569795</v>
      </c>
      <c r="D358">
        <v>1930000</v>
      </c>
      <c r="E358">
        <v>4491000</v>
      </c>
      <c r="F358">
        <v>0.70479999999999998</v>
      </c>
      <c r="G358">
        <v>0.29520000000000002</v>
      </c>
      <c r="H358">
        <v>1000</v>
      </c>
      <c r="I358">
        <v>1722650</v>
      </c>
      <c r="J358">
        <v>44155512</v>
      </c>
      <c r="K358">
        <v>0.66920000000000002</v>
      </c>
      <c r="L358">
        <v>0.33079999999999998</v>
      </c>
      <c r="M358">
        <v>9832</v>
      </c>
      <c r="N358">
        <v>754823</v>
      </c>
      <c r="O358">
        <v>3615607.58</v>
      </c>
      <c r="P358">
        <v>0.24510000000000001</v>
      </c>
      <c r="Q358">
        <v>0.75490000000000002</v>
      </c>
      <c r="R358">
        <v>805.08</v>
      </c>
      <c r="S358">
        <v>0.64290000000000003</v>
      </c>
      <c r="T358">
        <v>11637.08</v>
      </c>
      <c r="U358">
        <v>11637.08</v>
      </c>
      <c r="V358">
        <v>0</v>
      </c>
      <c r="W358" t="s">
        <v>434</v>
      </c>
      <c r="X358">
        <v>4491</v>
      </c>
      <c r="Y358">
        <v>2558949000</v>
      </c>
    </row>
    <row r="359" spans="1:25" x14ac:dyDescent="0.25">
      <c r="A359">
        <v>5670</v>
      </c>
      <c r="B359" t="s">
        <v>353</v>
      </c>
      <c r="C359">
        <v>1898882</v>
      </c>
      <c r="D359">
        <v>1930000</v>
      </c>
      <c r="E359">
        <v>362000</v>
      </c>
      <c r="F359">
        <v>1.61E-2</v>
      </c>
      <c r="G359">
        <v>0.9839</v>
      </c>
      <c r="H359">
        <v>1000</v>
      </c>
      <c r="I359">
        <v>1722650</v>
      </c>
      <c r="J359">
        <v>3559184</v>
      </c>
      <c r="K359">
        <v>-0.1023</v>
      </c>
      <c r="L359">
        <v>1.1023000000000001</v>
      </c>
      <c r="M359">
        <v>9832</v>
      </c>
      <c r="N359">
        <v>754823</v>
      </c>
      <c r="O359">
        <v>792872.32</v>
      </c>
      <c r="P359">
        <v>-1.5157</v>
      </c>
      <c r="Q359">
        <v>2.5156999999999998</v>
      </c>
      <c r="R359">
        <v>2190.2600000000002</v>
      </c>
      <c r="S359">
        <v>1.1999999999999999E-3</v>
      </c>
      <c r="T359">
        <v>13022.26</v>
      </c>
      <c r="U359">
        <v>13022.26</v>
      </c>
      <c r="V359">
        <v>0</v>
      </c>
      <c r="W359" t="s">
        <v>434</v>
      </c>
      <c r="X359">
        <v>362</v>
      </c>
      <c r="Y359">
        <v>687395203</v>
      </c>
    </row>
    <row r="360" spans="1:25" x14ac:dyDescent="0.25">
      <c r="A360">
        <v>3510</v>
      </c>
      <c r="B360" t="s">
        <v>223</v>
      </c>
      <c r="C360">
        <v>2385678</v>
      </c>
      <c r="D360">
        <v>2895000</v>
      </c>
      <c r="E360">
        <v>422000</v>
      </c>
      <c r="F360">
        <v>0.1759</v>
      </c>
      <c r="G360">
        <v>0.82410000000000005</v>
      </c>
      <c r="H360">
        <v>1000</v>
      </c>
      <c r="I360">
        <v>2583975</v>
      </c>
      <c r="J360">
        <v>4149104</v>
      </c>
      <c r="K360">
        <v>7.6700000000000004E-2</v>
      </c>
      <c r="L360">
        <v>0.92330000000000001</v>
      </c>
      <c r="M360">
        <v>9832</v>
      </c>
      <c r="N360">
        <v>1132234</v>
      </c>
      <c r="O360">
        <v>522192.91</v>
      </c>
      <c r="P360">
        <v>-1.1071</v>
      </c>
      <c r="Q360">
        <v>2.1071</v>
      </c>
      <c r="R360">
        <v>1237.42</v>
      </c>
      <c r="S360">
        <v>1.46E-2</v>
      </c>
      <c r="T360">
        <v>12069.42</v>
      </c>
      <c r="U360">
        <v>12069.42</v>
      </c>
      <c r="V360">
        <v>0</v>
      </c>
      <c r="W360" t="s">
        <v>435</v>
      </c>
      <c r="X360">
        <v>422</v>
      </c>
      <c r="Y360">
        <v>1006756054</v>
      </c>
    </row>
    <row r="361" spans="1:25" x14ac:dyDescent="0.25">
      <c r="A361">
        <v>5726</v>
      </c>
      <c r="B361" t="s">
        <v>354</v>
      </c>
      <c r="C361">
        <v>526844</v>
      </c>
      <c r="D361">
        <v>1930000</v>
      </c>
      <c r="E361">
        <v>559000</v>
      </c>
      <c r="F361">
        <v>0.72699999999999998</v>
      </c>
      <c r="G361">
        <v>0.27300000000000002</v>
      </c>
      <c r="H361">
        <v>1000</v>
      </c>
      <c r="I361">
        <v>1722650</v>
      </c>
      <c r="J361">
        <v>5496088</v>
      </c>
      <c r="K361">
        <v>0.69420000000000004</v>
      </c>
      <c r="L361">
        <v>0.30580000000000002</v>
      </c>
      <c r="M361">
        <v>9832</v>
      </c>
      <c r="N361">
        <v>754823</v>
      </c>
      <c r="O361">
        <v>313294.51</v>
      </c>
      <c r="P361">
        <v>0.30199999999999999</v>
      </c>
      <c r="Q361">
        <v>0.69799999999999995</v>
      </c>
      <c r="R361">
        <v>560.46</v>
      </c>
      <c r="S361">
        <v>0.67779999999999996</v>
      </c>
      <c r="T361">
        <v>11392.46</v>
      </c>
      <c r="U361">
        <v>11392.46</v>
      </c>
      <c r="V361">
        <v>0</v>
      </c>
      <c r="W361" t="s">
        <v>434</v>
      </c>
      <c r="X361">
        <v>559</v>
      </c>
      <c r="Y361">
        <v>294505805</v>
      </c>
    </row>
    <row r="362" spans="1:25" x14ac:dyDescent="0.25">
      <c r="A362">
        <v>5733</v>
      </c>
      <c r="B362" t="s">
        <v>355</v>
      </c>
      <c r="C362">
        <v>3189447</v>
      </c>
      <c r="D362">
        <v>1930000</v>
      </c>
      <c r="E362">
        <v>495000</v>
      </c>
      <c r="F362">
        <v>-0.65259999999999996</v>
      </c>
      <c r="G362">
        <v>1.6526000000000001</v>
      </c>
      <c r="H362">
        <v>1000</v>
      </c>
      <c r="I362">
        <v>1722650</v>
      </c>
      <c r="J362">
        <v>4866840</v>
      </c>
      <c r="K362">
        <v>-0.85150000000000003</v>
      </c>
      <c r="L362">
        <v>1.8514999999999999</v>
      </c>
      <c r="M362">
        <v>9832</v>
      </c>
      <c r="N362">
        <v>754823</v>
      </c>
      <c r="O362">
        <v>2508446.19</v>
      </c>
      <c r="P362">
        <v>-3.2254</v>
      </c>
      <c r="Q362">
        <v>4.2253999999999996</v>
      </c>
      <c r="R362">
        <v>5067.57</v>
      </c>
      <c r="S362">
        <v>0</v>
      </c>
      <c r="T362">
        <v>15899.57</v>
      </c>
      <c r="U362">
        <v>15899.57</v>
      </c>
      <c r="V362">
        <v>0</v>
      </c>
      <c r="W362" t="s">
        <v>434</v>
      </c>
      <c r="X362">
        <v>495</v>
      </c>
      <c r="Y362">
        <v>1578776331</v>
      </c>
    </row>
    <row r="363" spans="1:25" x14ac:dyDescent="0.25">
      <c r="A363">
        <v>5740</v>
      </c>
      <c r="B363" t="s">
        <v>356</v>
      </c>
      <c r="C363">
        <v>600269</v>
      </c>
      <c r="D363">
        <v>1930000</v>
      </c>
      <c r="E363">
        <v>265000</v>
      </c>
      <c r="F363">
        <v>0.68899999999999995</v>
      </c>
      <c r="G363">
        <v>0.311</v>
      </c>
      <c r="H363">
        <v>1000</v>
      </c>
      <c r="I363">
        <v>1722650</v>
      </c>
      <c r="J363">
        <v>2605480</v>
      </c>
      <c r="K363">
        <v>0.65149999999999997</v>
      </c>
      <c r="L363">
        <v>0.34849999999999998</v>
      </c>
      <c r="M363">
        <v>9832</v>
      </c>
      <c r="N363">
        <v>754823</v>
      </c>
      <c r="O363">
        <v>256201.67</v>
      </c>
      <c r="P363">
        <v>0.20480000000000001</v>
      </c>
      <c r="Q363">
        <v>0.79520000000000002</v>
      </c>
      <c r="R363">
        <v>966.8</v>
      </c>
      <c r="S363">
        <v>0.61809999999999998</v>
      </c>
      <c r="T363">
        <v>11798.8</v>
      </c>
      <c r="U363">
        <v>11798.8</v>
      </c>
      <c r="V363">
        <v>0</v>
      </c>
      <c r="W363" t="s">
        <v>434</v>
      </c>
      <c r="X363">
        <v>265</v>
      </c>
      <c r="Y363">
        <v>159071281</v>
      </c>
    </row>
    <row r="364" spans="1:25" x14ac:dyDescent="0.25">
      <c r="A364">
        <v>5747</v>
      </c>
      <c r="B364" t="s">
        <v>357</v>
      </c>
      <c r="C364">
        <v>591939</v>
      </c>
      <c r="D364">
        <v>1930000</v>
      </c>
      <c r="E364">
        <v>3183000</v>
      </c>
      <c r="F364">
        <v>0.69330000000000003</v>
      </c>
      <c r="G364">
        <v>0.30669999999999997</v>
      </c>
      <c r="H364">
        <v>1000</v>
      </c>
      <c r="I364">
        <v>1722650</v>
      </c>
      <c r="J364">
        <v>28300793.010000002</v>
      </c>
      <c r="K364">
        <v>0.65639999999999998</v>
      </c>
      <c r="L364">
        <v>0.34360000000000002</v>
      </c>
      <c r="M364">
        <v>8891.23</v>
      </c>
      <c r="N364">
        <v>754823</v>
      </c>
      <c r="O364">
        <v>0</v>
      </c>
      <c r="P364">
        <v>0.21579999999999999</v>
      </c>
      <c r="Q364">
        <v>0.78420000000000001</v>
      </c>
      <c r="R364">
        <v>0</v>
      </c>
      <c r="S364">
        <v>0.66010000000000002</v>
      </c>
      <c r="T364">
        <v>9891.23</v>
      </c>
      <c r="U364">
        <v>9891.23</v>
      </c>
      <c r="V364">
        <v>0</v>
      </c>
      <c r="W364" t="s">
        <v>434</v>
      </c>
      <c r="X364">
        <v>3183</v>
      </c>
      <c r="Y364">
        <v>1884141240</v>
      </c>
    </row>
    <row r="365" spans="1:25" x14ac:dyDescent="0.25">
      <c r="A365">
        <v>5754</v>
      </c>
      <c r="B365" t="s">
        <v>358</v>
      </c>
      <c r="C365">
        <v>1498238</v>
      </c>
      <c r="D365">
        <v>1930000</v>
      </c>
      <c r="E365">
        <v>1149000</v>
      </c>
      <c r="F365">
        <v>0.22370000000000001</v>
      </c>
      <c r="G365">
        <v>0.77629999999999999</v>
      </c>
      <c r="H365">
        <v>1000</v>
      </c>
      <c r="I365">
        <v>1722650</v>
      </c>
      <c r="J365">
        <v>11296968</v>
      </c>
      <c r="K365">
        <v>0.1303</v>
      </c>
      <c r="L365">
        <v>0.86970000000000003</v>
      </c>
      <c r="M365">
        <v>9832</v>
      </c>
      <c r="N365">
        <v>754823</v>
      </c>
      <c r="O365">
        <v>843081.44</v>
      </c>
      <c r="P365">
        <v>-0.9849</v>
      </c>
      <c r="Q365">
        <v>1.9849000000000001</v>
      </c>
      <c r="R365">
        <v>733.75</v>
      </c>
      <c r="S365">
        <v>6.7599999999999993E-2</v>
      </c>
      <c r="T365">
        <v>11565.75</v>
      </c>
      <c r="U365">
        <v>11565.75</v>
      </c>
      <c r="V365">
        <v>0</v>
      </c>
      <c r="W365" t="s">
        <v>434</v>
      </c>
      <c r="X365">
        <v>1149</v>
      </c>
      <c r="Y365">
        <v>1721475406</v>
      </c>
    </row>
    <row r="366" spans="1:25" x14ac:dyDescent="0.25">
      <c r="A366">
        <v>126</v>
      </c>
      <c r="B366" t="s">
        <v>20</v>
      </c>
      <c r="C366">
        <v>611510</v>
      </c>
      <c r="D366">
        <v>1930000</v>
      </c>
      <c r="E366">
        <v>894000</v>
      </c>
      <c r="F366">
        <v>0.68320000000000003</v>
      </c>
      <c r="G366">
        <v>0.31680000000000003</v>
      </c>
      <c r="H366">
        <v>1000</v>
      </c>
      <c r="I366">
        <v>1722650</v>
      </c>
      <c r="J366">
        <v>8284107.3600000003</v>
      </c>
      <c r="K366">
        <v>0.64500000000000002</v>
      </c>
      <c r="L366">
        <v>0.35499999999999998</v>
      </c>
      <c r="M366">
        <v>9266.34</v>
      </c>
      <c r="N366">
        <v>754823</v>
      </c>
      <c r="O366">
        <v>0</v>
      </c>
      <c r="P366">
        <v>0.18990000000000001</v>
      </c>
      <c r="Q366">
        <v>0.81010000000000004</v>
      </c>
      <c r="R366">
        <v>0</v>
      </c>
      <c r="S366">
        <v>0.64870000000000005</v>
      </c>
      <c r="T366">
        <v>10266.34</v>
      </c>
      <c r="U366">
        <v>10266.34</v>
      </c>
      <c r="V366">
        <v>0</v>
      </c>
      <c r="W366" t="s">
        <v>434</v>
      </c>
      <c r="X366">
        <v>894</v>
      </c>
      <c r="Y366">
        <v>546689692</v>
      </c>
    </row>
    <row r="367" spans="1:25" x14ac:dyDescent="0.25">
      <c r="A367">
        <v>5780</v>
      </c>
      <c r="B367" t="s">
        <v>468</v>
      </c>
      <c r="C367">
        <v>1012032</v>
      </c>
      <c r="D367">
        <v>2895000</v>
      </c>
      <c r="E367">
        <v>430000</v>
      </c>
      <c r="F367">
        <v>0.65039999999999998</v>
      </c>
      <c r="G367">
        <v>0.34960000000000002</v>
      </c>
      <c r="H367">
        <v>1000</v>
      </c>
      <c r="I367">
        <v>2583975</v>
      </c>
      <c r="J367">
        <v>4227760</v>
      </c>
      <c r="K367">
        <v>0.60829999999999995</v>
      </c>
      <c r="L367">
        <v>0.39169999999999999</v>
      </c>
      <c r="M367">
        <v>9832</v>
      </c>
      <c r="N367">
        <v>1132234</v>
      </c>
      <c r="O367">
        <v>2221877.54</v>
      </c>
      <c r="P367">
        <v>0.1062</v>
      </c>
      <c r="Q367">
        <v>0.89380000000000004</v>
      </c>
      <c r="R367">
        <v>5167.16</v>
      </c>
      <c r="S367">
        <v>0.44879999999999998</v>
      </c>
      <c r="T367">
        <v>15999.16</v>
      </c>
      <c r="U367">
        <v>15999.16</v>
      </c>
      <c r="V367">
        <v>0</v>
      </c>
      <c r="W367" t="s">
        <v>435</v>
      </c>
      <c r="X367">
        <v>430</v>
      </c>
      <c r="Y367">
        <v>435173548</v>
      </c>
    </row>
    <row r="368" spans="1:25" x14ac:dyDescent="0.25">
      <c r="A368">
        <v>4375</v>
      </c>
      <c r="B368" t="s">
        <v>285</v>
      </c>
      <c r="C368">
        <v>713814</v>
      </c>
      <c r="D368">
        <v>1930000</v>
      </c>
      <c r="E368">
        <v>607000</v>
      </c>
      <c r="F368">
        <v>0.63009999999999999</v>
      </c>
      <c r="G368">
        <v>0.36990000000000001</v>
      </c>
      <c r="H368">
        <v>1000</v>
      </c>
      <c r="I368">
        <v>1722650</v>
      </c>
      <c r="J368">
        <v>5731339.3099999996</v>
      </c>
      <c r="K368">
        <v>0.58560000000000001</v>
      </c>
      <c r="L368">
        <v>0.41439999999999999</v>
      </c>
      <c r="M368">
        <v>9442.07</v>
      </c>
      <c r="N368">
        <v>754823</v>
      </c>
      <c r="O368">
        <v>0</v>
      </c>
      <c r="P368">
        <v>5.4300000000000001E-2</v>
      </c>
      <c r="Q368">
        <v>0.94569999999999999</v>
      </c>
      <c r="R368">
        <v>0</v>
      </c>
      <c r="S368">
        <v>0.58989999999999998</v>
      </c>
      <c r="T368">
        <v>10442.07</v>
      </c>
      <c r="U368">
        <v>10442.07</v>
      </c>
      <c r="V368">
        <v>0</v>
      </c>
      <c r="W368" t="s">
        <v>434</v>
      </c>
      <c r="X368">
        <v>607</v>
      </c>
      <c r="Y368">
        <v>433284971</v>
      </c>
    </row>
    <row r="369" spans="1:27" x14ac:dyDescent="0.25">
      <c r="A369">
        <v>5810</v>
      </c>
      <c r="B369" t="s">
        <v>360</v>
      </c>
      <c r="C369">
        <v>1336191</v>
      </c>
      <c r="D369">
        <v>1930000</v>
      </c>
      <c r="E369">
        <v>461000</v>
      </c>
      <c r="F369">
        <v>0.30769999999999997</v>
      </c>
      <c r="G369">
        <v>0.69230000000000003</v>
      </c>
      <c r="H369">
        <v>1000</v>
      </c>
      <c r="I369">
        <v>1722650</v>
      </c>
      <c r="J369">
        <v>4532552</v>
      </c>
      <c r="K369">
        <v>0.2243</v>
      </c>
      <c r="L369">
        <v>0.77569999999999995</v>
      </c>
      <c r="M369">
        <v>9832</v>
      </c>
      <c r="N369">
        <v>754823</v>
      </c>
      <c r="O369">
        <v>758252.89</v>
      </c>
      <c r="P369">
        <v>-0.7702</v>
      </c>
      <c r="Q369">
        <v>1.7702</v>
      </c>
      <c r="R369">
        <v>1644.8</v>
      </c>
      <c r="S369">
        <v>9.9900000000000003E-2</v>
      </c>
      <c r="T369">
        <v>12476.8</v>
      </c>
      <c r="U369">
        <v>12476.8</v>
      </c>
      <c r="V369">
        <v>0</v>
      </c>
      <c r="W369" t="s">
        <v>434</v>
      </c>
      <c r="X369">
        <v>461</v>
      </c>
      <c r="Y369">
        <v>615983996</v>
      </c>
    </row>
    <row r="370" spans="1:27" x14ac:dyDescent="0.25">
      <c r="A370">
        <v>5817</v>
      </c>
      <c r="B370" t="s">
        <v>361</v>
      </c>
      <c r="C370">
        <v>1742734</v>
      </c>
      <c r="D370">
        <v>2895000</v>
      </c>
      <c r="E370">
        <v>388000</v>
      </c>
      <c r="F370">
        <v>0.39800000000000002</v>
      </c>
      <c r="G370">
        <v>0.60199999999999998</v>
      </c>
      <c r="H370">
        <v>1000</v>
      </c>
      <c r="I370">
        <v>2583975</v>
      </c>
      <c r="J370">
        <v>3814816</v>
      </c>
      <c r="K370">
        <v>0.3256</v>
      </c>
      <c r="L370">
        <v>0.6744</v>
      </c>
      <c r="M370">
        <v>9832</v>
      </c>
      <c r="N370">
        <v>1132234</v>
      </c>
      <c r="O370">
        <v>2052443.99</v>
      </c>
      <c r="P370">
        <v>-0.53920000000000001</v>
      </c>
      <c r="Q370">
        <v>1.5391999999999999</v>
      </c>
      <c r="R370">
        <v>5289.8</v>
      </c>
      <c r="S370">
        <v>4.6300000000000001E-2</v>
      </c>
      <c r="T370">
        <v>16121.8</v>
      </c>
      <c r="U370">
        <v>16121.8</v>
      </c>
      <c r="V370">
        <v>0</v>
      </c>
      <c r="W370" t="s">
        <v>435</v>
      </c>
      <c r="X370">
        <v>388</v>
      </c>
      <c r="Y370">
        <v>676180729</v>
      </c>
    </row>
    <row r="371" spans="1:27" x14ac:dyDescent="0.25">
      <c r="A371">
        <v>5824</v>
      </c>
      <c r="B371" t="s">
        <v>362</v>
      </c>
      <c r="C371">
        <v>381170</v>
      </c>
      <c r="D371">
        <v>1930000</v>
      </c>
      <c r="E371">
        <v>1751000</v>
      </c>
      <c r="F371">
        <v>0.80249999999999999</v>
      </c>
      <c r="G371">
        <v>0.19750000000000001</v>
      </c>
      <c r="H371">
        <v>1000</v>
      </c>
      <c r="I371">
        <v>1722650</v>
      </c>
      <c r="J371">
        <v>17215832</v>
      </c>
      <c r="K371">
        <v>0.77869999999999995</v>
      </c>
      <c r="L371">
        <v>0.2213</v>
      </c>
      <c r="M371">
        <v>9832</v>
      </c>
      <c r="N371">
        <v>754823</v>
      </c>
      <c r="O371">
        <v>210867.82</v>
      </c>
      <c r="P371">
        <v>0.495</v>
      </c>
      <c r="Q371">
        <v>0.505</v>
      </c>
      <c r="R371">
        <v>120.43</v>
      </c>
      <c r="S371">
        <v>0.77780000000000005</v>
      </c>
      <c r="T371">
        <v>10952.43</v>
      </c>
      <c r="U371">
        <v>10952.43</v>
      </c>
      <c r="V371">
        <v>0</v>
      </c>
      <c r="W371" t="s">
        <v>434</v>
      </c>
      <c r="X371">
        <v>1751</v>
      </c>
      <c r="Y371">
        <v>667428500</v>
      </c>
    </row>
    <row r="372" spans="1:27" x14ac:dyDescent="0.25">
      <c r="A372">
        <v>5859</v>
      </c>
      <c r="B372" t="s">
        <v>364</v>
      </c>
      <c r="C372">
        <v>825279</v>
      </c>
      <c r="D372">
        <v>2895000</v>
      </c>
      <c r="E372">
        <v>594000</v>
      </c>
      <c r="F372">
        <v>0.71489999999999998</v>
      </c>
      <c r="G372">
        <v>0.28510000000000002</v>
      </c>
      <c r="H372">
        <v>1000</v>
      </c>
      <c r="I372">
        <v>2583975</v>
      </c>
      <c r="J372">
        <v>5840208</v>
      </c>
      <c r="K372">
        <v>0.68059999999999998</v>
      </c>
      <c r="L372">
        <v>0.31940000000000002</v>
      </c>
      <c r="M372">
        <v>9832</v>
      </c>
      <c r="N372">
        <v>1132234</v>
      </c>
      <c r="O372">
        <v>495280.01</v>
      </c>
      <c r="P372">
        <v>0.27110000000000001</v>
      </c>
      <c r="Q372">
        <v>0.72889999999999999</v>
      </c>
      <c r="R372">
        <v>833.8</v>
      </c>
      <c r="S372">
        <v>0.65429999999999999</v>
      </c>
      <c r="T372">
        <v>11665.8</v>
      </c>
      <c r="U372">
        <v>11665.8</v>
      </c>
      <c r="V372">
        <v>0</v>
      </c>
      <c r="W372" t="s">
        <v>435</v>
      </c>
      <c r="X372">
        <v>594</v>
      </c>
      <c r="Y372">
        <v>490215902</v>
      </c>
      <c r="Z372" s="51"/>
      <c r="AA372" s="51"/>
    </row>
    <row r="373" spans="1:27" s="51" customFormat="1" x14ac:dyDescent="0.25">
      <c r="A373">
        <v>5852</v>
      </c>
      <c r="B373" t="s">
        <v>363</v>
      </c>
      <c r="C373">
        <v>2555012</v>
      </c>
      <c r="D373">
        <v>5790000</v>
      </c>
      <c r="E373">
        <v>703000</v>
      </c>
      <c r="F373">
        <v>0.55869999999999997</v>
      </c>
      <c r="G373">
        <v>0.44130000000000003</v>
      </c>
      <c r="H373">
        <v>1000</v>
      </c>
      <c r="I373">
        <v>5167950</v>
      </c>
      <c r="J373">
        <v>6911896</v>
      </c>
      <c r="K373">
        <v>0.50560000000000005</v>
      </c>
      <c r="L373">
        <v>0.49440000000000001</v>
      </c>
      <c r="M373">
        <v>9832</v>
      </c>
      <c r="N373">
        <v>2264469</v>
      </c>
      <c r="O373">
        <v>2999349.95</v>
      </c>
      <c r="P373">
        <v>-0.1283</v>
      </c>
      <c r="Q373">
        <v>1.1283000000000001</v>
      </c>
      <c r="R373">
        <v>4266.5</v>
      </c>
      <c r="S373">
        <v>0.33</v>
      </c>
      <c r="T373">
        <v>15098.5</v>
      </c>
      <c r="U373">
        <v>15098.5</v>
      </c>
      <c r="V373">
        <v>0</v>
      </c>
      <c r="W373" t="s">
        <v>436</v>
      </c>
      <c r="X373">
        <v>703</v>
      </c>
      <c r="Y373">
        <v>1796173781</v>
      </c>
      <c r="Z373" s="47"/>
      <c r="AA373" s="47"/>
    </row>
    <row r="374" spans="1:27" x14ac:dyDescent="0.25">
      <c r="A374">
        <v>238</v>
      </c>
      <c r="B374" t="s">
        <v>31</v>
      </c>
      <c r="C374">
        <v>1361189</v>
      </c>
      <c r="D374">
        <v>1930000</v>
      </c>
      <c r="E374">
        <v>1008000</v>
      </c>
      <c r="F374">
        <v>0.29470000000000002</v>
      </c>
      <c r="G374">
        <v>0.70530000000000004</v>
      </c>
      <c r="H374">
        <v>1000</v>
      </c>
      <c r="I374">
        <v>1722650</v>
      </c>
      <c r="J374">
        <v>9910656</v>
      </c>
      <c r="K374">
        <v>0.20979999999999999</v>
      </c>
      <c r="L374">
        <v>0.79020000000000001</v>
      </c>
      <c r="M374">
        <v>9832</v>
      </c>
      <c r="N374">
        <v>754823</v>
      </c>
      <c r="O374">
        <v>1438213.66</v>
      </c>
      <c r="P374">
        <v>-0.80330000000000001</v>
      </c>
      <c r="Q374">
        <v>1.8032999999999999</v>
      </c>
      <c r="R374">
        <v>1426.8</v>
      </c>
      <c r="S374">
        <v>9.8799999999999999E-2</v>
      </c>
      <c r="T374">
        <v>12258.8</v>
      </c>
      <c r="U374">
        <v>12258.8</v>
      </c>
      <c r="V374">
        <v>0</v>
      </c>
      <c r="W374" t="s">
        <v>434</v>
      </c>
      <c r="X374">
        <v>1008</v>
      </c>
      <c r="Y374">
        <v>1372078710</v>
      </c>
    </row>
    <row r="375" spans="1:27" x14ac:dyDescent="0.25">
      <c r="A375">
        <v>5866</v>
      </c>
      <c r="B375" t="s">
        <v>365</v>
      </c>
      <c r="C375">
        <v>707284</v>
      </c>
      <c r="D375">
        <v>1930000</v>
      </c>
      <c r="E375">
        <v>957000</v>
      </c>
      <c r="F375">
        <v>0.63349999999999995</v>
      </c>
      <c r="G375">
        <v>0.36649999999999999</v>
      </c>
      <c r="H375">
        <v>1000</v>
      </c>
      <c r="I375">
        <v>1722650</v>
      </c>
      <c r="J375">
        <v>9409224</v>
      </c>
      <c r="K375">
        <v>0.58940000000000003</v>
      </c>
      <c r="L375">
        <v>0.41060000000000002</v>
      </c>
      <c r="M375">
        <v>9832</v>
      </c>
      <c r="N375">
        <v>754823</v>
      </c>
      <c r="O375">
        <v>824167.82</v>
      </c>
      <c r="P375">
        <v>6.3E-2</v>
      </c>
      <c r="Q375">
        <v>0.93700000000000006</v>
      </c>
      <c r="R375">
        <v>861.2</v>
      </c>
      <c r="S375">
        <v>0.5544</v>
      </c>
      <c r="T375">
        <v>11693.2</v>
      </c>
      <c r="U375">
        <v>11693.2</v>
      </c>
      <c r="V375">
        <v>0</v>
      </c>
      <c r="W375" t="s">
        <v>434</v>
      </c>
      <c r="X375">
        <v>957</v>
      </c>
      <c r="Y375">
        <v>676870675</v>
      </c>
    </row>
    <row r="376" spans="1:27" x14ac:dyDescent="0.25">
      <c r="A376">
        <v>5901</v>
      </c>
      <c r="B376" t="s">
        <v>366</v>
      </c>
      <c r="C376">
        <v>901947</v>
      </c>
      <c r="D376">
        <v>1930000</v>
      </c>
      <c r="E376">
        <v>5707000</v>
      </c>
      <c r="F376">
        <v>0.53269999999999995</v>
      </c>
      <c r="G376">
        <v>0.46729999999999999</v>
      </c>
      <c r="H376">
        <v>1000</v>
      </c>
      <c r="I376">
        <v>1722650</v>
      </c>
      <c r="J376">
        <v>56111224</v>
      </c>
      <c r="K376">
        <v>0.47639999999999999</v>
      </c>
      <c r="L376">
        <v>0.52359999999999995</v>
      </c>
      <c r="M376">
        <v>9832</v>
      </c>
      <c r="N376">
        <v>754823</v>
      </c>
      <c r="O376">
        <v>22632742.739999998</v>
      </c>
      <c r="P376">
        <v>-0.19489999999999999</v>
      </c>
      <c r="Q376">
        <v>1.1949000000000001</v>
      </c>
      <c r="R376">
        <v>3965.79</v>
      </c>
      <c r="S376">
        <v>0.30030000000000001</v>
      </c>
      <c r="T376">
        <v>14797.79</v>
      </c>
      <c r="U376">
        <v>14797.79</v>
      </c>
      <c r="V376">
        <v>0</v>
      </c>
      <c r="W376" t="s">
        <v>434</v>
      </c>
      <c r="X376">
        <v>5707</v>
      </c>
      <c r="Y376">
        <v>5147408704</v>
      </c>
    </row>
    <row r="377" spans="1:27" x14ac:dyDescent="0.25">
      <c r="A377">
        <v>5985</v>
      </c>
      <c r="B377" t="s">
        <v>368</v>
      </c>
      <c r="C377">
        <v>614216</v>
      </c>
      <c r="D377">
        <v>1930000</v>
      </c>
      <c r="E377">
        <v>1112000</v>
      </c>
      <c r="F377">
        <v>0.68179999999999996</v>
      </c>
      <c r="G377">
        <v>0.31819999999999998</v>
      </c>
      <c r="H377">
        <v>1000</v>
      </c>
      <c r="I377">
        <v>1722650</v>
      </c>
      <c r="J377">
        <v>10933184</v>
      </c>
      <c r="K377">
        <v>0.64339999999999997</v>
      </c>
      <c r="L377">
        <v>0.35659999999999997</v>
      </c>
      <c r="M377">
        <v>9832</v>
      </c>
      <c r="N377">
        <v>754823</v>
      </c>
      <c r="O377">
        <v>466117.38</v>
      </c>
      <c r="P377">
        <v>0.18629999999999999</v>
      </c>
      <c r="Q377">
        <v>0.81369999999999998</v>
      </c>
      <c r="R377">
        <v>419.17</v>
      </c>
      <c r="S377">
        <v>0.62980000000000003</v>
      </c>
      <c r="T377">
        <v>11251.17</v>
      </c>
      <c r="U377">
        <v>11251.17</v>
      </c>
      <c r="V377">
        <v>0</v>
      </c>
      <c r="W377" t="s">
        <v>434</v>
      </c>
      <c r="X377">
        <v>1112</v>
      </c>
      <c r="Y377">
        <v>683007861</v>
      </c>
    </row>
    <row r="378" spans="1:27" x14ac:dyDescent="0.25">
      <c r="A378">
        <v>5992</v>
      </c>
      <c r="B378" t="s">
        <v>369</v>
      </c>
      <c r="C378">
        <v>2326783</v>
      </c>
      <c r="D378">
        <v>1930000</v>
      </c>
      <c r="E378">
        <v>397000</v>
      </c>
      <c r="F378">
        <v>-0.2056</v>
      </c>
      <c r="G378">
        <v>1.2056</v>
      </c>
      <c r="H378">
        <v>1000</v>
      </c>
      <c r="I378">
        <v>1722650</v>
      </c>
      <c r="J378">
        <v>3903304</v>
      </c>
      <c r="K378">
        <v>-0.35070000000000001</v>
      </c>
      <c r="L378">
        <v>1.3507</v>
      </c>
      <c r="M378">
        <v>9832</v>
      </c>
      <c r="N378">
        <v>754823</v>
      </c>
      <c r="O378">
        <v>699041.96</v>
      </c>
      <c r="P378">
        <v>-2.0825999999999998</v>
      </c>
      <c r="Q378">
        <v>3.0825999999999998</v>
      </c>
      <c r="R378">
        <v>1760.81</v>
      </c>
      <c r="S378">
        <v>0</v>
      </c>
      <c r="T378">
        <v>12592.81</v>
      </c>
      <c r="U378">
        <v>12592.81</v>
      </c>
      <c r="V378">
        <v>0</v>
      </c>
      <c r="W378" t="s">
        <v>434</v>
      </c>
      <c r="X378">
        <v>397</v>
      </c>
      <c r="Y378">
        <v>923732966</v>
      </c>
    </row>
    <row r="379" spans="1:27" x14ac:dyDescent="0.25">
      <c r="A379">
        <v>6022</v>
      </c>
      <c r="B379" t="s">
        <v>371</v>
      </c>
      <c r="C379">
        <v>1108775</v>
      </c>
      <c r="D379">
        <v>2895000</v>
      </c>
      <c r="E379">
        <v>415000</v>
      </c>
      <c r="F379">
        <v>0.61699999999999999</v>
      </c>
      <c r="G379">
        <v>0.38300000000000001</v>
      </c>
      <c r="H379">
        <v>1000</v>
      </c>
      <c r="I379">
        <v>2583975</v>
      </c>
      <c r="J379">
        <v>4080280</v>
      </c>
      <c r="K379">
        <v>0.57089999999999996</v>
      </c>
      <c r="L379">
        <v>0.42909999999999998</v>
      </c>
      <c r="M379">
        <v>9832</v>
      </c>
      <c r="N379">
        <v>1132234</v>
      </c>
      <c r="O379">
        <v>378800.8</v>
      </c>
      <c r="P379">
        <v>2.07E-2</v>
      </c>
      <c r="Q379">
        <v>0.97929999999999995</v>
      </c>
      <c r="R379">
        <v>912.77</v>
      </c>
      <c r="S379">
        <v>0.53210000000000002</v>
      </c>
      <c r="T379">
        <v>11744.77</v>
      </c>
      <c r="U379">
        <v>11744.77</v>
      </c>
      <c r="V379">
        <v>0</v>
      </c>
      <c r="W379" t="s">
        <v>435</v>
      </c>
      <c r="X379">
        <v>415</v>
      </c>
      <c r="Y379">
        <v>460141526</v>
      </c>
    </row>
    <row r="380" spans="1:27" x14ac:dyDescent="0.25">
      <c r="A380">
        <v>6027</v>
      </c>
      <c r="B380" t="s">
        <v>372</v>
      </c>
      <c r="C380">
        <v>690559</v>
      </c>
      <c r="D380">
        <v>1930000</v>
      </c>
      <c r="E380">
        <v>536000</v>
      </c>
      <c r="F380">
        <v>0.64219999999999999</v>
      </c>
      <c r="G380">
        <v>0.35780000000000001</v>
      </c>
      <c r="H380">
        <v>1000</v>
      </c>
      <c r="I380">
        <v>1722650</v>
      </c>
      <c r="J380">
        <v>5242299.16</v>
      </c>
      <c r="K380">
        <v>0.59909999999999997</v>
      </c>
      <c r="L380">
        <v>0.40089999999999998</v>
      </c>
      <c r="M380">
        <v>9780.41</v>
      </c>
      <c r="N380">
        <v>754823</v>
      </c>
      <c r="O380">
        <v>0</v>
      </c>
      <c r="P380">
        <v>8.5099999999999995E-2</v>
      </c>
      <c r="Q380">
        <v>0.91490000000000005</v>
      </c>
      <c r="R380">
        <v>0</v>
      </c>
      <c r="S380">
        <v>0.60309999999999997</v>
      </c>
      <c r="T380">
        <v>10780.41</v>
      </c>
      <c r="U380">
        <v>10780.41</v>
      </c>
      <c r="V380">
        <v>0</v>
      </c>
      <c r="W380" t="s">
        <v>434</v>
      </c>
      <c r="X380">
        <v>536</v>
      </c>
      <c r="Y380">
        <v>370139648</v>
      </c>
    </row>
    <row r="381" spans="1:27" x14ac:dyDescent="0.25">
      <c r="A381">
        <v>6069</v>
      </c>
      <c r="B381" t="s">
        <v>373</v>
      </c>
      <c r="C381">
        <v>6043024</v>
      </c>
      <c r="D381">
        <v>1930000</v>
      </c>
      <c r="E381">
        <v>54000</v>
      </c>
      <c r="F381">
        <v>-2.1311</v>
      </c>
      <c r="G381">
        <v>3.1311</v>
      </c>
      <c r="H381">
        <v>1000</v>
      </c>
      <c r="I381">
        <v>1722650</v>
      </c>
      <c r="J381">
        <v>530928</v>
      </c>
      <c r="K381">
        <v>-2.508</v>
      </c>
      <c r="L381">
        <v>3.508</v>
      </c>
      <c r="M381">
        <v>9832</v>
      </c>
      <c r="N381">
        <v>754823</v>
      </c>
      <c r="O381">
        <v>780498.88</v>
      </c>
      <c r="P381">
        <v>-7.0058999999999996</v>
      </c>
      <c r="Q381">
        <v>8.0059000000000005</v>
      </c>
      <c r="R381">
        <v>14453.68</v>
      </c>
      <c r="S381">
        <v>0</v>
      </c>
      <c r="T381">
        <v>25285.68</v>
      </c>
      <c r="U381">
        <v>25285.68</v>
      </c>
      <c r="V381">
        <v>0</v>
      </c>
      <c r="W381" t="s">
        <v>434</v>
      </c>
      <c r="X381">
        <v>54</v>
      </c>
      <c r="Y381">
        <v>326323300</v>
      </c>
    </row>
    <row r="382" spans="1:27" x14ac:dyDescent="0.25">
      <c r="A382">
        <v>6104</v>
      </c>
      <c r="B382" t="s">
        <v>375</v>
      </c>
      <c r="C382">
        <v>1324226</v>
      </c>
      <c r="D382">
        <v>2895000</v>
      </c>
      <c r="E382">
        <v>173000</v>
      </c>
      <c r="F382">
        <v>0.54259999999999997</v>
      </c>
      <c r="G382">
        <v>0.45739999999999997</v>
      </c>
      <c r="H382">
        <v>1000</v>
      </c>
      <c r="I382">
        <v>2583975</v>
      </c>
      <c r="J382">
        <v>1700936</v>
      </c>
      <c r="K382">
        <v>0.48749999999999999</v>
      </c>
      <c r="L382">
        <v>0.51249999999999996</v>
      </c>
      <c r="M382">
        <v>9832</v>
      </c>
      <c r="N382">
        <v>1132234</v>
      </c>
      <c r="O382">
        <v>172674.93</v>
      </c>
      <c r="P382">
        <v>-0.1696</v>
      </c>
      <c r="Q382">
        <v>1.1696</v>
      </c>
      <c r="R382">
        <v>998.12</v>
      </c>
      <c r="S382">
        <v>0.43669999999999998</v>
      </c>
      <c r="T382">
        <v>11830.12</v>
      </c>
      <c r="U382">
        <v>11830.12</v>
      </c>
      <c r="V382">
        <v>0</v>
      </c>
      <c r="W382" t="s">
        <v>435</v>
      </c>
      <c r="X382">
        <v>173</v>
      </c>
      <c r="Y382">
        <v>229091163</v>
      </c>
    </row>
    <row r="383" spans="1:27" x14ac:dyDescent="0.25">
      <c r="A383">
        <v>6113</v>
      </c>
      <c r="B383" t="s">
        <v>376</v>
      </c>
      <c r="C383">
        <v>1180125</v>
      </c>
      <c r="D383">
        <v>2895000</v>
      </c>
      <c r="E383">
        <v>1398000</v>
      </c>
      <c r="F383">
        <v>0.59240000000000004</v>
      </c>
      <c r="G383">
        <v>0.40760000000000002</v>
      </c>
      <c r="H383">
        <v>1000</v>
      </c>
      <c r="I383">
        <v>2583975</v>
      </c>
      <c r="J383">
        <v>13745136</v>
      </c>
      <c r="K383">
        <v>0.54330000000000001</v>
      </c>
      <c r="L383">
        <v>0.45669999999999999</v>
      </c>
      <c r="M383">
        <v>9832</v>
      </c>
      <c r="N383">
        <v>1132234</v>
      </c>
      <c r="O383">
        <v>2991612.88</v>
      </c>
      <c r="P383">
        <v>-4.2299999999999997E-2</v>
      </c>
      <c r="Q383">
        <v>1.0423</v>
      </c>
      <c r="R383">
        <v>2139.92</v>
      </c>
      <c r="S383">
        <v>0.45050000000000001</v>
      </c>
      <c r="T383">
        <v>12971.92</v>
      </c>
      <c r="U383">
        <v>12971.92</v>
      </c>
      <c r="V383">
        <v>0</v>
      </c>
      <c r="W383" t="s">
        <v>435</v>
      </c>
      <c r="X383">
        <v>1398</v>
      </c>
      <c r="Y383">
        <v>1649814073</v>
      </c>
    </row>
    <row r="384" spans="1:27" x14ac:dyDescent="0.25">
      <c r="A384">
        <v>6083</v>
      </c>
      <c r="B384" t="s">
        <v>374</v>
      </c>
      <c r="C384">
        <v>2358109</v>
      </c>
      <c r="D384">
        <v>5790000</v>
      </c>
      <c r="E384">
        <v>987000</v>
      </c>
      <c r="F384">
        <v>0.5927</v>
      </c>
      <c r="G384">
        <v>0.4073</v>
      </c>
      <c r="H384">
        <v>1000</v>
      </c>
      <c r="I384">
        <v>5167950</v>
      </c>
      <c r="J384">
        <v>9704184</v>
      </c>
      <c r="K384">
        <v>0.54369999999999996</v>
      </c>
      <c r="L384">
        <v>0.45629999999999998</v>
      </c>
      <c r="M384">
        <v>9832</v>
      </c>
      <c r="N384">
        <v>2264469</v>
      </c>
      <c r="O384">
        <v>5221775.0999999996</v>
      </c>
      <c r="P384">
        <v>-4.1399999999999999E-2</v>
      </c>
      <c r="Q384">
        <v>1.0414000000000001</v>
      </c>
      <c r="R384">
        <v>5290.55</v>
      </c>
      <c r="S384">
        <v>0.3548</v>
      </c>
      <c r="T384">
        <v>16122.55</v>
      </c>
      <c r="U384">
        <v>16122.55</v>
      </c>
      <c r="V384">
        <v>0</v>
      </c>
      <c r="W384" t="s">
        <v>436</v>
      </c>
      <c r="X384">
        <v>987</v>
      </c>
      <c r="Y384">
        <v>2327453766</v>
      </c>
    </row>
    <row r="385" spans="1:25" x14ac:dyDescent="0.25">
      <c r="A385">
        <v>6118</v>
      </c>
      <c r="B385" t="s">
        <v>377</v>
      </c>
      <c r="C385">
        <v>615274</v>
      </c>
      <c r="D385">
        <v>1930000</v>
      </c>
      <c r="E385">
        <v>824000</v>
      </c>
      <c r="F385">
        <v>0.68120000000000003</v>
      </c>
      <c r="G385">
        <v>0.31879999999999997</v>
      </c>
      <c r="H385">
        <v>1000</v>
      </c>
      <c r="I385">
        <v>1722650</v>
      </c>
      <c r="J385">
        <v>8101568</v>
      </c>
      <c r="K385">
        <v>0.64280000000000004</v>
      </c>
      <c r="L385">
        <v>0.35720000000000002</v>
      </c>
      <c r="M385">
        <v>9832</v>
      </c>
      <c r="N385">
        <v>754823</v>
      </c>
      <c r="O385">
        <v>318687.37</v>
      </c>
      <c r="P385">
        <v>0.18490000000000001</v>
      </c>
      <c r="Q385">
        <v>0.81510000000000005</v>
      </c>
      <c r="R385">
        <v>386.76</v>
      </c>
      <c r="S385">
        <v>0.63049999999999995</v>
      </c>
      <c r="T385">
        <v>11218.76</v>
      </c>
      <c r="U385">
        <v>11218.76</v>
      </c>
      <c r="V385">
        <v>0</v>
      </c>
      <c r="W385" t="s">
        <v>434</v>
      </c>
      <c r="X385">
        <v>824</v>
      </c>
      <c r="Y385">
        <v>506985904</v>
      </c>
    </row>
    <row r="386" spans="1:25" x14ac:dyDescent="0.25">
      <c r="A386">
        <v>6125</v>
      </c>
      <c r="B386" t="s">
        <v>378</v>
      </c>
      <c r="C386">
        <v>625321</v>
      </c>
      <c r="D386">
        <v>1930000</v>
      </c>
      <c r="E386">
        <v>3810000</v>
      </c>
      <c r="F386">
        <v>0.67600000000000005</v>
      </c>
      <c r="G386">
        <v>0.32400000000000001</v>
      </c>
      <c r="H386">
        <v>1000</v>
      </c>
      <c r="I386">
        <v>1722650</v>
      </c>
      <c r="J386">
        <v>37206881.729999997</v>
      </c>
      <c r="K386">
        <v>0.63700000000000001</v>
      </c>
      <c r="L386">
        <v>0.36299999999999999</v>
      </c>
      <c r="M386">
        <v>9765.59</v>
      </c>
      <c r="N386">
        <v>754823</v>
      </c>
      <c r="O386">
        <v>0</v>
      </c>
      <c r="P386">
        <v>0.1716</v>
      </c>
      <c r="Q386">
        <v>0.82840000000000003</v>
      </c>
      <c r="R386">
        <v>0</v>
      </c>
      <c r="S386">
        <v>0.64059999999999995</v>
      </c>
      <c r="T386">
        <v>10765.59</v>
      </c>
      <c r="U386">
        <v>10765.59</v>
      </c>
      <c r="V386">
        <v>0</v>
      </c>
      <c r="W386" t="s">
        <v>434</v>
      </c>
      <c r="X386">
        <v>3810</v>
      </c>
      <c r="Y386">
        <v>2382471987</v>
      </c>
    </row>
    <row r="387" spans="1:25" x14ac:dyDescent="0.25">
      <c r="A387">
        <v>6174</v>
      </c>
      <c r="B387" t="s">
        <v>379</v>
      </c>
      <c r="C387">
        <v>971781</v>
      </c>
      <c r="D387">
        <v>1930000</v>
      </c>
      <c r="E387">
        <v>12140000</v>
      </c>
      <c r="F387">
        <v>0.4965</v>
      </c>
      <c r="G387">
        <v>0.50349999999999995</v>
      </c>
      <c r="H387">
        <v>1000</v>
      </c>
      <c r="I387">
        <v>1722650</v>
      </c>
      <c r="J387">
        <v>119360480</v>
      </c>
      <c r="K387">
        <v>0.43590000000000001</v>
      </c>
      <c r="L387">
        <v>0.56410000000000005</v>
      </c>
      <c r="M387">
        <v>9832</v>
      </c>
      <c r="N387">
        <v>754823</v>
      </c>
      <c r="O387">
        <v>1685850.17</v>
      </c>
      <c r="P387">
        <v>-0.28739999999999999</v>
      </c>
      <c r="Q387">
        <v>1.2874000000000001</v>
      </c>
      <c r="R387">
        <v>138.87</v>
      </c>
      <c r="S387">
        <v>0.43219999999999997</v>
      </c>
      <c r="T387">
        <v>10970.87</v>
      </c>
      <c r="U387">
        <v>10970.87</v>
      </c>
      <c r="V387">
        <v>0</v>
      </c>
      <c r="W387" t="s">
        <v>434</v>
      </c>
      <c r="X387">
        <v>12140</v>
      </c>
      <c r="Y387">
        <v>11797415578</v>
      </c>
    </row>
    <row r="388" spans="1:25" x14ac:dyDescent="0.25">
      <c r="A388">
        <v>6181</v>
      </c>
      <c r="B388" t="s">
        <v>380</v>
      </c>
      <c r="C388">
        <v>807042</v>
      </c>
      <c r="D388">
        <v>1930000</v>
      </c>
      <c r="E388">
        <v>4262000</v>
      </c>
      <c r="F388">
        <v>0.58179999999999998</v>
      </c>
      <c r="G388">
        <v>0.41820000000000002</v>
      </c>
      <c r="H388">
        <v>1000</v>
      </c>
      <c r="I388">
        <v>1722650</v>
      </c>
      <c r="J388">
        <v>41903984</v>
      </c>
      <c r="K388">
        <v>0.53149999999999997</v>
      </c>
      <c r="L388">
        <v>0.46850000000000003</v>
      </c>
      <c r="M388">
        <v>9832</v>
      </c>
      <c r="N388">
        <v>754823</v>
      </c>
      <c r="O388">
        <v>12712237.85</v>
      </c>
      <c r="P388">
        <v>-6.9199999999999998E-2</v>
      </c>
      <c r="Q388">
        <v>1.0691999999999999</v>
      </c>
      <c r="R388">
        <v>2982.69</v>
      </c>
      <c r="S388">
        <v>0.40550000000000003</v>
      </c>
      <c r="T388">
        <v>13814.69</v>
      </c>
      <c r="U388">
        <v>13814.69</v>
      </c>
      <c r="V388">
        <v>0</v>
      </c>
      <c r="W388" t="s">
        <v>434</v>
      </c>
      <c r="X388">
        <v>4262</v>
      </c>
      <c r="Y388">
        <v>3439612448</v>
      </c>
    </row>
    <row r="389" spans="1:25" x14ac:dyDescent="0.25">
      <c r="A389">
        <v>6195</v>
      </c>
      <c r="B389" t="s">
        <v>381</v>
      </c>
      <c r="C389">
        <v>840077</v>
      </c>
      <c r="D389">
        <v>1930000</v>
      </c>
      <c r="E389">
        <v>2109000</v>
      </c>
      <c r="F389">
        <v>0.56469999999999998</v>
      </c>
      <c r="G389">
        <v>0.43530000000000002</v>
      </c>
      <c r="H389">
        <v>1000</v>
      </c>
      <c r="I389">
        <v>1722650</v>
      </c>
      <c r="J389">
        <v>20735688</v>
      </c>
      <c r="K389">
        <v>0.51229999999999998</v>
      </c>
      <c r="L389">
        <v>0.48770000000000002</v>
      </c>
      <c r="M389">
        <v>9832</v>
      </c>
      <c r="N389">
        <v>754823</v>
      </c>
      <c r="O389">
        <v>873122.98</v>
      </c>
      <c r="P389">
        <v>-0.1129</v>
      </c>
      <c r="Q389">
        <v>1.1129</v>
      </c>
      <c r="R389">
        <v>414</v>
      </c>
      <c r="S389">
        <v>0.49399999999999999</v>
      </c>
      <c r="T389">
        <v>11246</v>
      </c>
      <c r="U389">
        <v>11246</v>
      </c>
      <c r="V389">
        <v>0</v>
      </c>
      <c r="W389" t="s">
        <v>434</v>
      </c>
      <c r="X389">
        <v>2109</v>
      </c>
      <c r="Y389">
        <v>1771722517</v>
      </c>
    </row>
    <row r="390" spans="1:25" x14ac:dyDescent="0.25">
      <c r="A390">
        <v>6216</v>
      </c>
      <c r="B390" t="s">
        <v>382</v>
      </c>
      <c r="C390">
        <v>557593</v>
      </c>
      <c r="D390">
        <v>1930000</v>
      </c>
      <c r="E390">
        <v>2151000</v>
      </c>
      <c r="F390">
        <v>0.71109999999999995</v>
      </c>
      <c r="G390">
        <v>0.28889999999999999</v>
      </c>
      <c r="H390">
        <v>1000</v>
      </c>
      <c r="I390">
        <v>1722650</v>
      </c>
      <c r="J390">
        <v>21148632</v>
      </c>
      <c r="K390">
        <v>0.67630000000000001</v>
      </c>
      <c r="L390">
        <v>0.32369999999999999</v>
      </c>
      <c r="M390">
        <v>9832</v>
      </c>
      <c r="N390">
        <v>754823</v>
      </c>
      <c r="O390">
        <v>347310.16</v>
      </c>
      <c r="P390">
        <v>0.26129999999999998</v>
      </c>
      <c r="Q390">
        <v>0.73870000000000002</v>
      </c>
      <c r="R390">
        <v>161.46</v>
      </c>
      <c r="S390">
        <v>0.6734</v>
      </c>
      <c r="T390">
        <v>10993.46</v>
      </c>
      <c r="U390">
        <v>10993.46</v>
      </c>
      <c r="V390">
        <v>0</v>
      </c>
      <c r="W390" t="s">
        <v>434</v>
      </c>
      <c r="X390">
        <v>2151</v>
      </c>
      <c r="Y390">
        <v>1199381519</v>
      </c>
    </row>
    <row r="391" spans="1:25" x14ac:dyDescent="0.25">
      <c r="A391">
        <v>6223</v>
      </c>
      <c r="B391" t="s">
        <v>383</v>
      </c>
      <c r="C391">
        <v>551876</v>
      </c>
      <c r="D391">
        <v>1930000</v>
      </c>
      <c r="E391">
        <v>8436000</v>
      </c>
      <c r="F391">
        <v>0.71409999999999996</v>
      </c>
      <c r="G391">
        <v>0.28589999999999999</v>
      </c>
      <c r="H391">
        <v>1000</v>
      </c>
      <c r="I391">
        <v>1722650</v>
      </c>
      <c r="J391">
        <v>82942752</v>
      </c>
      <c r="K391">
        <v>0.67959999999999998</v>
      </c>
      <c r="L391">
        <v>0.32040000000000002</v>
      </c>
      <c r="M391">
        <v>9832</v>
      </c>
      <c r="N391">
        <v>754823</v>
      </c>
      <c r="O391">
        <v>3864101.72</v>
      </c>
      <c r="P391">
        <v>0.26889999999999997</v>
      </c>
      <c r="Q391">
        <v>0.73109999999999997</v>
      </c>
      <c r="R391">
        <v>458.05</v>
      </c>
      <c r="S391">
        <v>0.66600000000000004</v>
      </c>
      <c r="T391">
        <v>11290.05</v>
      </c>
      <c r="U391">
        <v>11290.05</v>
      </c>
      <c r="V391">
        <v>0</v>
      </c>
      <c r="W391" t="s">
        <v>434</v>
      </c>
      <c r="X391">
        <v>8436</v>
      </c>
      <c r="Y391">
        <v>4655624820</v>
      </c>
    </row>
    <row r="392" spans="1:25" x14ac:dyDescent="0.25">
      <c r="A392">
        <v>6230</v>
      </c>
      <c r="B392" t="s">
        <v>384</v>
      </c>
      <c r="C392">
        <v>1812118</v>
      </c>
      <c r="D392">
        <v>1930000</v>
      </c>
      <c r="E392">
        <v>395000</v>
      </c>
      <c r="F392">
        <v>6.1100000000000002E-2</v>
      </c>
      <c r="G392">
        <v>0.93889999999999996</v>
      </c>
      <c r="H392">
        <v>1000</v>
      </c>
      <c r="I392">
        <v>1722650</v>
      </c>
      <c r="J392">
        <v>3883640</v>
      </c>
      <c r="K392">
        <v>-5.1900000000000002E-2</v>
      </c>
      <c r="L392">
        <v>1.0519000000000001</v>
      </c>
      <c r="M392">
        <v>9832</v>
      </c>
      <c r="N392">
        <v>754823</v>
      </c>
      <c r="O392">
        <v>329109.01</v>
      </c>
      <c r="P392">
        <v>-1.4007000000000001</v>
      </c>
      <c r="Q392">
        <v>2.4007000000000001</v>
      </c>
      <c r="R392">
        <v>833.19</v>
      </c>
      <c r="S392">
        <v>5.1999999999999998E-3</v>
      </c>
      <c r="T392">
        <v>11665.19</v>
      </c>
      <c r="U392">
        <v>11665.19</v>
      </c>
      <c r="V392">
        <v>0</v>
      </c>
      <c r="W392" t="s">
        <v>434</v>
      </c>
      <c r="X392">
        <v>395</v>
      </c>
      <c r="Y392">
        <v>715786693</v>
      </c>
    </row>
    <row r="393" spans="1:25" x14ac:dyDescent="0.25">
      <c r="A393">
        <v>6237</v>
      </c>
      <c r="B393" t="s">
        <v>385</v>
      </c>
      <c r="C393">
        <v>869264</v>
      </c>
      <c r="D393">
        <v>1930000</v>
      </c>
      <c r="E393">
        <v>1367000</v>
      </c>
      <c r="F393">
        <v>0.54959999999999998</v>
      </c>
      <c r="G393">
        <v>0.45040000000000002</v>
      </c>
      <c r="H393">
        <v>1000</v>
      </c>
      <c r="I393">
        <v>1722650</v>
      </c>
      <c r="J393">
        <v>13440344</v>
      </c>
      <c r="K393">
        <v>0.49540000000000001</v>
      </c>
      <c r="L393">
        <v>0.50460000000000005</v>
      </c>
      <c r="M393">
        <v>9832</v>
      </c>
      <c r="N393">
        <v>754823</v>
      </c>
      <c r="O393">
        <v>978710.48</v>
      </c>
      <c r="P393">
        <v>-0.15160000000000001</v>
      </c>
      <c r="Q393">
        <v>1.1516</v>
      </c>
      <c r="R393">
        <v>715.95</v>
      </c>
      <c r="S393">
        <v>0.46</v>
      </c>
      <c r="T393">
        <v>11547.95</v>
      </c>
      <c r="U393">
        <v>11547.95</v>
      </c>
      <c r="V393">
        <v>0</v>
      </c>
      <c r="W393" t="s">
        <v>434</v>
      </c>
      <c r="X393">
        <v>1367</v>
      </c>
      <c r="Y393">
        <v>1188283350</v>
      </c>
    </row>
    <row r="394" spans="1:25" x14ac:dyDescent="0.25">
      <c r="A394">
        <v>6244</v>
      </c>
      <c r="B394" t="s">
        <v>386</v>
      </c>
      <c r="C394">
        <v>1187788</v>
      </c>
      <c r="D394">
        <v>1930000</v>
      </c>
      <c r="E394">
        <v>6114000</v>
      </c>
      <c r="F394">
        <v>0.3846</v>
      </c>
      <c r="G394">
        <v>0.61539999999999995</v>
      </c>
      <c r="H394">
        <v>1000</v>
      </c>
      <c r="I394">
        <v>1722650</v>
      </c>
      <c r="J394">
        <v>55281166.5</v>
      </c>
      <c r="K394">
        <v>0.3105</v>
      </c>
      <c r="L394">
        <v>0.6895</v>
      </c>
      <c r="M394">
        <v>9041.73</v>
      </c>
      <c r="N394">
        <v>754823</v>
      </c>
      <c r="O394">
        <v>0</v>
      </c>
      <c r="P394">
        <v>-0.5736</v>
      </c>
      <c r="Q394">
        <v>1.5736000000000001</v>
      </c>
      <c r="R394">
        <v>0</v>
      </c>
      <c r="S394">
        <v>0.31790000000000002</v>
      </c>
      <c r="T394">
        <v>10041.73</v>
      </c>
      <c r="U394">
        <v>10041.73</v>
      </c>
      <c r="V394">
        <v>0</v>
      </c>
      <c r="W394" t="s">
        <v>434</v>
      </c>
      <c r="X394">
        <v>6114</v>
      </c>
      <c r="Y394">
        <v>7262137400</v>
      </c>
    </row>
    <row r="395" spans="1:25" x14ac:dyDescent="0.25">
      <c r="A395">
        <v>6251</v>
      </c>
      <c r="B395" t="s">
        <v>387</v>
      </c>
      <c r="C395">
        <v>418724</v>
      </c>
      <c r="D395">
        <v>1930000</v>
      </c>
      <c r="E395">
        <v>244000</v>
      </c>
      <c r="F395">
        <v>0.78300000000000003</v>
      </c>
      <c r="G395">
        <v>0.217</v>
      </c>
      <c r="H395">
        <v>1000</v>
      </c>
      <c r="I395">
        <v>1722650</v>
      </c>
      <c r="J395">
        <v>2399008</v>
      </c>
      <c r="K395">
        <v>0.75690000000000002</v>
      </c>
      <c r="L395">
        <v>0.24310000000000001</v>
      </c>
      <c r="M395">
        <v>9832</v>
      </c>
      <c r="N395">
        <v>754823</v>
      </c>
      <c r="O395">
        <v>768110.32</v>
      </c>
      <c r="P395">
        <v>0.44529999999999997</v>
      </c>
      <c r="Q395">
        <v>0.55469999999999997</v>
      </c>
      <c r="R395">
        <v>3147.99</v>
      </c>
      <c r="S395">
        <v>0.68859999999999999</v>
      </c>
      <c r="T395">
        <v>13979.99</v>
      </c>
      <c r="U395">
        <v>13979.99</v>
      </c>
      <c r="V395">
        <v>0</v>
      </c>
      <c r="W395" t="s">
        <v>434</v>
      </c>
      <c r="X395">
        <v>244</v>
      </c>
      <c r="Y395">
        <v>102168777</v>
      </c>
    </row>
    <row r="396" spans="1:25" x14ac:dyDescent="0.25">
      <c r="A396">
        <v>6293</v>
      </c>
      <c r="B396" t="s">
        <v>388</v>
      </c>
      <c r="C396">
        <v>2492223</v>
      </c>
      <c r="D396">
        <v>1930000</v>
      </c>
      <c r="E396">
        <v>619000</v>
      </c>
      <c r="F396">
        <v>-0.2913</v>
      </c>
      <c r="G396">
        <v>1.2912999999999999</v>
      </c>
      <c r="H396">
        <v>1000</v>
      </c>
      <c r="I396">
        <v>1722650</v>
      </c>
      <c r="J396">
        <v>6086008</v>
      </c>
      <c r="K396">
        <v>-0.44669999999999999</v>
      </c>
      <c r="L396">
        <v>1.4467000000000001</v>
      </c>
      <c r="M396">
        <v>9832</v>
      </c>
      <c r="N396">
        <v>754823</v>
      </c>
      <c r="O396">
        <v>791908.98</v>
      </c>
      <c r="P396">
        <v>-2.3016999999999999</v>
      </c>
      <c r="Q396">
        <v>3.3016999999999999</v>
      </c>
      <c r="R396">
        <v>1279.3399999999999</v>
      </c>
      <c r="S396">
        <v>0</v>
      </c>
      <c r="T396">
        <v>12111.34</v>
      </c>
      <c r="U396">
        <v>12111.34</v>
      </c>
      <c r="V396">
        <v>0</v>
      </c>
      <c r="W396" t="s">
        <v>434</v>
      </c>
      <c r="X396">
        <v>619</v>
      </c>
      <c r="Y396">
        <v>1542686189</v>
      </c>
    </row>
    <row r="397" spans="1:25" x14ac:dyDescent="0.25">
      <c r="A397">
        <v>6300</v>
      </c>
      <c r="B397" t="s">
        <v>389</v>
      </c>
      <c r="C397">
        <v>655800</v>
      </c>
      <c r="D397">
        <v>1930000</v>
      </c>
      <c r="E397">
        <v>8156000</v>
      </c>
      <c r="F397">
        <v>0.66020000000000001</v>
      </c>
      <c r="G397">
        <v>0.33979999999999999</v>
      </c>
      <c r="H397">
        <v>1000</v>
      </c>
      <c r="I397">
        <v>1722650</v>
      </c>
      <c r="J397">
        <v>80130842.120000005</v>
      </c>
      <c r="K397">
        <v>0.61929999999999996</v>
      </c>
      <c r="L397">
        <v>0.38069999999999998</v>
      </c>
      <c r="M397">
        <v>9824.77</v>
      </c>
      <c r="N397">
        <v>754823</v>
      </c>
      <c r="O397">
        <v>0</v>
      </c>
      <c r="P397">
        <v>0.13120000000000001</v>
      </c>
      <c r="Q397">
        <v>0.86880000000000002</v>
      </c>
      <c r="R397">
        <v>0</v>
      </c>
      <c r="S397">
        <v>0.62309999999999999</v>
      </c>
      <c r="T397">
        <v>10824.77</v>
      </c>
      <c r="U397">
        <v>10824.77</v>
      </c>
      <c r="V397">
        <v>0</v>
      </c>
      <c r="W397" t="s">
        <v>434</v>
      </c>
      <c r="X397">
        <v>8156</v>
      </c>
      <c r="Y397">
        <v>5348708466</v>
      </c>
    </row>
    <row r="398" spans="1:25" x14ac:dyDescent="0.25">
      <c r="A398">
        <v>6307</v>
      </c>
      <c r="B398" t="s">
        <v>390</v>
      </c>
      <c r="C398">
        <v>922047</v>
      </c>
      <c r="D398">
        <v>1930000</v>
      </c>
      <c r="E398">
        <v>6491000</v>
      </c>
      <c r="F398">
        <v>0.52229999999999999</v>
      </c>
      <c r="G398">
        <v>0.47770000000000001</v>
      </c>
      <c r="H398">
        <v>1000</v>
      </c>
      <c r="I398">
        <v>1722650</v>
      </c>
      <c r="J398">
        <v>63819512</v>
      </c>
      <c r="K398">
        <v>0.46479999999999999</v>
      </c>
      <c r="L398">
        <v>0.53520000000000001</v>
      </c>
      <c r="M398">
        <v>9832</v>
      </c>
      <c r="N398">
        <v>754823</v>
      </c>
      <c r="O398">
        <v>10797570.32</v>
      </c>
      <c r="P398">
        <v>-0.2215</v>
      </c>
      <c r="Q398">
        <v>1.2215</v>
      </c>
      <c r="R398">
        <v>1663.47</v>
      </c>
      <c r="S398">
        <v>0.378</v>
      </c>
      <c r="T398">
        <v>12495.47</v>
      </c>
      <c r="U398">
        <v>12495.47</v>
      </c>
      <c r="V398">
        <v>0</v>
      </c>
      <c r="W398" t="s">
        <v>434</v>
      </c>
      <c r="X398">
        <v>6491</v>
      </c>
      <c r="Y398">
        <v>5985008788</v>
      </c>
    </row>
    <row r="399" spans="1:25" x14ac:dyDescent="0.25">
      <c r="A399">
        <v>6328</v>
      </c>
      <c r="B399" t="s">
        <v>392</v>
      </c>
      <c r="C399">
        <v>651903</v>
      </c>
      <c r="D399">
        <v>1930000</v>
      </c>
      <c r="E399">
        <v>3861000</v>
      </c>
      <c r="F399">
        <v>0.66220000000000001</v>
      </c>
      <c r="G399">
        <v>0.33779999999999999</v>
      </c>
      <c r="H399">
        <v>1000</v>
      </c>
      <c r="I399">
        <v>1722650</v>
      </c>
      <c r="J399">
        <v>37961352</v>
      </c>
      <c r="K399">
        <v>0.62160000000000004</v>
      </c>
      <c r="L399">
        <v>0.37840000000000001</v>
      </c>
      <c r="M399">
        <v>9832</v>
      </c>
      <c r="N399">
        <v>754823</v>
      </c>
      <c r="O399">
        <v>10714966.210000001</v>
      </c>
      <c r="P399">
        <v>0.1363</v>
      </c>
      <c r="Q399">
        <v>0.86370000000000002</v>
      </c>
      <c r="R399">
        <v>2775.18</v>
      </c>
      <c r="S399">
        <v>0.52559999999999996</v>
      </c>
      <c r="T399">
        <v>13607.18</v>
      </c>
      <c r="U399">
        <v>13607.18</v>
      </c>
      <c r="V399">
        <v>0</v>
      </c>
      <c r="W399" t="s">
        <v>434</v>
      </c>
      <c r="X399">
        <v>3861</v>
      </c>
      <c r="Y399">
        <v>2516995786</v>
      </c>
    </row>
    <row r="400" spans="1:25" x14ac:dyDescent="0.25">
      <c r="A400">
        <v>6370</v>
      </c>
      <c r="B400" t="s">
        <v>395</v>
      </c>
      <c r="C400">
        <v>602593</v>
      </c>
      <c r="D400">
        <v>1930000</v>
      </c>
      <c r="E400">
        <v>1808000</v>
      </c>
      <c r="F400">
        <v>0.68779999999999997</v>
      </c>
      <c r="G400">
        <v>0.31219999999999998</v>
      </c>
      <c r="H400">
        <v>1000</v>
      </c>
      <c r="I400">
        <v>1722650</v>
      </c>
      <c r="J400">
        <v>17776256</v>
      </c>
      <c r="K400">
        <v>0.6502</v>
      </c>
      <c r="L400">
        <v>0.3498</v>
      </c>
      <c r="M400">
        <v>9832</v>
      </c>
      <c r="N400">
        <v>754823</v>
      </c>
      <c r="O400">
        <v>2455566.31</v>
      </c>
      <c r="P400">
        <v>0.20169999999999999</v>
      </c>
      <c r="Q400">
        <v>0.79830000000000001</v>
      </c>
      <c r="R400">
        <v>1358.17</v>
      </c>
      <c r="S400">
        <v>0.60329999999999995</v>
      </c>
      <c r="T400">
        <v>12190.17</v>
      </c>
      <c r="U400">
        <v>12190.17</v>
      </c>
      <c r="V400">
        <v>0</v>
      </c>
      <c r="W400" t="s">
        <v>434</v>
      </c>
      <c r="X400">
        <v>1808</v>
      </c>
      <c r="Y400">
        <v>1089487438</v>
      </c>
    </row>
    <row r="401" spans="1:25" x14ac:dyDescent="0.25">
      <c r="A401">
        <v>6321</v>
      </c>
      <c r="B401" t="s">
        <v>391</v>
      </c>
      <c r="C401">
        <v>537239</v>
      </c>
      <c r="D401">
        <v>1930000</v>
      </c>
      <c r="E401">
        <v>1138000</v>
      </c>
      <c r="F401">
        <v>0.72160000000000002</v>
      </c>
      <c r="G401">
        <v>0.27839999999999998</v>
      </c>
      <c r="H401">
        <v>1000</v>
      </c>
      <c r="I401">
        <v>1722650</v>
      </c>
      <c r="J401">
        <v>11188816</v>
      </c>
      <c r="K401">
        <v>0.68810000000000004</v>
      </c>
      <c r="L401">
        <v>0.31190000000000001</v>
      </c>
      <c r="M401">
        <v>9832</v>
      </c>
      <c r="N401">
        <v>754823</v>
      </c>
      <c r="O401">
        <v>3029490.87</v>
      </c>
      <c r="P401">
        <v>0.2883</v>
      </c>
      <c r="Q401">
        <v>0.7117</v>
      </c>
      <c r="R401">
        <v>2662.12</v>
      </c>
      <c r="S401">
        <v>0.61170000000000002</v>
      </c>
      <c r="T401">
        <v>13494.12</v>
      </c>
      <c r="U401">
        <v>13494.12</v>
      </c>
      <c r="V401" s="52">
        <v>1.8189889999999999E-12</v>
      </c>
      <c r="W401" t="s">
        <v>434</v>
      </c>
      <c r="X401">
        <v>1138</v>
      </c>
      <c r="Y401">
        <v>611378157</v>
      </c>
    </row>
    <row r="402" spans="1:25" x14ac:dyDescent="0.25">
      <c r="A402">
        <v>6335</v>
      </c>
      <c r="B402" t="s">
        <v>393</v>
      </c>
      <c r="C402">
        <v>1038442</v>
      </c>
      <c r="D402">
        <v>1930000</v>
      </c>
      <c r="E402">
        <v>1164000</v>
      </c>
      <c r="F402">
        <v>0.46189999999999998</v>
      </c>
      <c r="G402">
        <v>0.53810000000000002</v>
      </c>
      <c r="H402">
        <v>1000</v>
      </c>
      <c r="I402">
        <v>1722650</v>
      </c>
      <c r="J402">
        <v>10751537.039999999</v>
      </c>
      <c r="K402">
        <v>0.3972</v>
      </c>
      <c r="L402">
        <v>0.6028</v>
      </c>
      <c r="M402">
        <v>9236.7199999999993</v>
      </c>
      <c r="N402">
        <v>754823</v>
      </c>
      <c r="O402">
        <v>0</v>
      </c>
      <c r="P402">
        <v>-0.37569999999999998</v>
      </c>
      <c r="Q402">
        <v>1.3756999999999999</v>
      </c>
      <c r="R402">
        <v>0</v>
      </c>
      <c r="S402">
        <v>0.40350000000000003</v>
      </c>
      <c r="T402">
        <v>10236.719999999999</v>
      </c>
      <c r="U402">
        <v>10236.719999999999</v>
      </c>
      <c r="V402">
        <v>0</v>
      </c>
      <c r="W402" t="s">
        <v>434</v>
      </c>
      <c r="X402">
        <v>1164</v>
      </c>
      <c r="Y402">
        <v>1208746784</v>
      </c>
    </row>
    <row r="403" spans="1:25" x14ac:dyDescent="0.25">
      <c r="A403">
        <v>6354</v>
      </c>
      <c r="B403" t="s">
        <v>394</v>
      </c>
      <c r="C403">
        <v>637949</v>
      </c>
      <c r="D403">
        <v>1930000</v>
      </c>
      <c r="E403">
        <v>303000</v>
      </c>
      <c r="F403">
        <v>0.66949999999999998</v>
      </c>
      <c r="G403">
        <v>0.33050000000000002</v>
      </c>
      <c r="H403">
        <v>1000</v>
      </c>
      <c r="I403">
        <v>1722650</v>
      </c>
      <c r="J403">
        <v>2979096</v>
      </c>
      <c r="K403">
        <v>0.62970000000000004</v>
      </c>
      <c r="L403">
        <v>0.37030000000000002</v>
      </c>
      <c r="M403">
        <v>9832</v>
      </c>
      <c r="N403">
        <v>754823</v>
      </c>
      <c r="O403">
        <v>321060.67</v>
      </c>
      <c r="P403">
        <v>0.15479999999999999</v>
      </c>
      <c r="Q403">
        <v>0.84519999999999995</v>
      </c>
      <c r="R403">
        <v>1059.6099999999999</v>
      </c>
      <c r="S403">
        <v>0.5907</v>
      </c>
      <c r="T403">
        <v>11891.61</v>
      </c>
      <c r="U403">
        <v>11891.61</v>
      </c>
      <c r="V403">
        <v>0</v>
      </c>
      <c r="W403" t="s">
        <v>434</v>
      </c>
      <c r="X403">
        <v>303</v>
      </c>
      <c r="Y403">
        <v>193298655</v>
      </c>
    </row>
    <row r="404" spans="1:25" x14ac:dyDescent="0.25">
      <c r="A404">
        <v>6384</v>
      </c>
      <c r="B404" t="s">
        <v>396</v>
      </c>
      <c r="C404">
        <v>908966</v>
      </c>
      <c r="D404">
        <v>1930000</v>
      </c>
      <c r="E404">
        <v>843000</v>
      </c>
      <c r="F404">
        <v>0.52900000000000003</v>
      </c>
      <c r="G404">
        <v>0.47099999999999997</v>
      </c>
      <c r="H404">
        <v>1000</v>
      </c>
      <c r="I404">
        <v>1722650</v>
      </c>
      <c r="J404">
        <v>8288376</v>
      </c>
      <c r="K404">
        <v>0.4723</v>
      </c>
      <c r="L404">
        <v>0.52769999999999995</v>
      </c>
      <c r="M404">
        <v>9832</v>
      </c>
      <c r="N404">
        <v>754823</v>
      </c>
      <c r="O404">
        <v>568708.93000000005</v>
      </c>
      <c r="P404">
        <v>-0.20419999999999999</v>
      </c>
      <c r="Q404">
        <v>1.2041999999999999</v>
      </c>
      <c r="R404">
        <v>674.63</v>
      </c>
      <c r="S404">
        <v>0.43759999999999999</v>
      </c>
      <c r="T404">
        <v>11506.63</v>
      </c>
      <c r="U404">
        <v>11506.63</v>
      </c>
      <c r="V404">
        <v>0</v>
      </c>
      <c r="W404" t="s">
        <v>434</v>
      </c>
      <c r="X404">
        <v>843</v>
      </c>
      <c r="Y404">
        <v>766258128</v>
      </c>
    </row>
    <row r="405" spans="1:25" x14ac:dyDescent="0.25">
      <c r="A405">
        <v>6412</v>
      </c>
      <c r="B405" t="s">
        <v>397</v>
      </c>
      <c r="C405">
        <v>1190796</v>
      </c>
      <c r="D405">
        <v>2895000</v>
      </c>
      <c r="E405">
        <v>457000</v>
      </c>
      <c r="F405">
        <v>0.5887</v>
      </c>
      <c r="G405">
        <v>0.4113</v>
      </c>
      <c r="H405">
        <v>1000</v>
      </c>
      <c r="I405">
        <v>2583975</v>
      </c>
      <c r="J405">
        <v>4493224</v>
      </c>
      <c r="K405">
        <v>0.53920000000000001</v>
      </c>
      <c r="L405">
        <v>0.46079999999999999</v>
      </c>
      <c r="M405">
        <v>9832</v>
      </c>
      <c r="N405">
        <v>1132234</v>
      </c>
      <c r="O405">
        <v>832967.29</v>
      </c>
      <c r="P405">
        <v>-5.1700000000000003E-2</v>
      </c>
      <c r="Q405">
        <v>1.0517000000000001</v>
      </c>
      <c r="R405">
        <v>1822.69</v>
      </c>
      <c r="S405">
        <v>0.45800000000000002</v>
      </c>
      <c r="T405">
        <v>12654.69</v>
      </c>
      <c r="U405">
        <v>12654.69</v>
      </c>
      <c r="V405">
        <v>0</v>
      </c>
      <c r="W405" t="s">
        <v>435</v>
      </c>
      <c r="X405">
        <v>457</v>
      </c>
      <c r="Y405">
        <v>544193860</v>
      </c>
    </row>
    <row r="406" spans="1:25" x14ac:dyDescent="0.25">
      <c r="A406">
        <v>6440</v>
      </c>
      <c r="B406" t="s">
        <v>400</v>
      </c>
      <c r="C406">
        <v>1180102</v>
      </c>
      <c r="D406">
        <v>1930000</v>
      </c>
      <c r="E406">
        <v>164000</v>
      </c>
      <c r="F406">
        <v>0.38850000000000001</v>
      </c>
      <c r="G406">
        <v>0.61150000000000004</v>
      </c>
      <c r="H406">
        <v>1000</v>
      </c>
      <c r="I406">
        <v>1722650</v>
      </c>
      <c r="J406">
        <v>1612448</v>
      </c>
      <c r="K406">
        <v>0.31490000000000001</v>
      </c>
      <c r="L406">
        <v>0.68510000000000004</v>
      </c>
      <c r="M406">
        <v>9832</v>
      </c>
      <c r="N406">
        <v>754823</v>
      </c>
      <c r="O406">
        <v>630866.81999999995</v>
      </c>
      <c r="P406">
        <v>-0.56340000000000001</v>
      </c>
      <c r="Q406">
        <v>1.5633999999999999</v>
      </c>
      <c r="R406">
        <v>3846.75</v>
      </c>
      <c r="S406">
        <v>8.9800000000000005E-2</v>
      </c>
      <c r="T406">
        <v>14678.75</v>
      </c>
      <c r="U406">
        <v>14678.75</v>
      </c>
      <c r="V406">
        <v>0</v>
      </c>
      <c r="W406" t="s">
        <v>434</v>
      </c>
      <c r="X406">
        <v>164</v>
      </c>
      <c r="Y406">
        <v>193536717</v>
      </c>
    </row>
    <row r="407" spans="1:25" x14ac:dyDescent="0.25">
      <c r="A407">
        <v>6419</v>
      </c>
      <c r="B407" t="s">
        <v>398</v>
      </c>
      <c r="C407">
        <v>913678</v>
      </c>
      <c r="D407">
        <v>1930000</v>
      </c>
      <c r="E407">
        <v>2758000</v>
      </c>
      <c r="F407">
        <v>0.52659999999999996</v>
      </c>
      <c r="G407">
        <v>0.47339999999999999</v>
      </c>
      <c r="H407">
        <v>1000</v>
      </c>
      <c r="I407">
        <v>1722650</v>
      </c>
      <c r="J407">
        <v>27116656</v>
      </c>
      <c r="K407">
        <v>0.46960000000000002</v>
      </c>
      <c r="L407">
        <v>0.53039999999999998</v>
      </c>
      <c r="M407">
        <v>9832</v>
      </c>
      <c r="N407">
        <v>754823</v>
      </c>
      <c r="O407">
        <v>276671.11</v>
      </c>
      <c r="P407">
        <v>-0.21049999999999999</v>
      </c>
      <c r="Q407">
        <v>1.2104999999999999</v>
      </c>
      <c r="R407">
        <v>100.32</v>
      </c>
      <c r="S407">
        <v>0.46860000000000002</v>
      </c>
      <c r="T407">
        <v>10932.32</v>
      </c>
      <c r="U407">
        <v>10932.32</v>
      </c>
      <c r="V407">
        <v>0</v>
      </c>
      <c r="W407" t="s">
        <v>434</v>
      </c>
      <c r="X407">
        <v>2758</v>
      </c>
      <c r="Y407">
        <v>2519923100</v>
      </c>
    </row>
    <row r="408" spans="1:25" x14ac:dyDescent="0.25">
      <c r="A408">
        <v>6426</v>
      </c>
      <c r="B408" t="s">
        <v>399</v>
      </c>
      <c r="C408">
        <v>460495</v>
      </c>
      <c r="D408">
        <v>1930000</v>
      </c>
      <c r="E408">
        <v>767000</v>
      </c>
      <c r="F408">
        <v>0.76139999999999997</v>
      </c>
      <c r="G408">
        <v>0.23860000000000001</v>
      </c>
      <c r="H408">
        <v>1000</v>
      </c>
      <c r="I408">
        <v>1722650</v>
      </c>
      <c r="J408">
        <v>7541144</v>
      </c>
      <c r="K408">
        <v>0.73270000000000002</v>
      </c>
      <c r="L408">
        <v>0.26729999999999998</v>
      </c>
      <c r="M408">
        <v>9832</v>
      </c>
      <c r="N408">
        <v>754823</v>
      </c>
      <c r="O408">
        <v>626918.34</v>
      </c>
      <c r="P408">
        <v>0.38990000000000002</v>
      </c>
      <c r="Q408">
        <v>0.61009999999999998</v>
      </c>
      <c r="R408">
        <v>817.36</v>
      </c>
      <c r="S408">
        <v>0.71109999999999995</v>
      </c>
      <c r="T408">
        <v>11649.36</v>
      </c>
      <c r="U408">
        <v>11649.36</v>
      </c>
      <c r="V408">
        <v>0</v>
      </c>
      <c r="W408" t="s">
        <v>434</v>
      </c>
      <c r="X408">
        <v>767</v>
      </c>
      <c r="Y408">
        <v>353199538</v>
      </c>
    </row>
    <row r="409" spans="1:25" x14ac:dyDescent="0.25">
      <c r="A409">
        <v>6461</v>
      </c>
      <c r="B409" t="s">
        <v>401</v>
      </c>
      <c r="C409">
        <v>770376</v>
      </c>
      <c r="D409">
        <v>1930000</v>
      </c>
      <c r="E409">
        <v>2156000</v>
      </c>
      <c r="F409">
        <v>0.6008</v>
      </c>
      <c r="G409">
        <v>0.3992</v>
      </c>
      <c r="H409">
        <v>1000</v>
      </c>
      <c r="I409">
        <v>1722650</v>
      </c>
      <c r="J409">
        <v>21197792</v>
      </c>
      <c r="K409">
        <v>0.55279999999999996</v>
      </c>
      <c r="L409">
        <v>0.44719999999999999</v>
      </c>
      <c r="M409">
        <v>9832</v>
      </c>
      <c r="N409">
        <v>754823</v>
      </c>
      <c r="O409">
        <v>2036092.25</v>
      </c>
      <c r="P409">
        <v>-2.06E-2</v>
      </c>
      <c r="Q409">
        <v>1.0206</v>
      </c>
      <c r="R409">
        <v>944.38</v>
      </c>
      <c r="S409">
        <v>0.51090000000000002</v>
      </c>
      <c r="T409">
        <v>11776.38</v>
      </c>
      <c r="U409">
        <v>11776.38</v>
      </c>
      <c r="V409">
        <v>0</v>
      </c>
      <c r="W409" t="s">
        <v>434</v>
      </c>
      <c r="X409">
        <v>2156</v>
      </c>
      <c r="Y409">
        <v>1660930370</v>
      </c>
    </row>
    <row r="410" spans="1:25" x14ac:dyDescent="0.25">
      <c r="A410">
        <v>6470</v>
      </c>
      <c r="B410" t="s">
        <v>402</v>
      </c>
      <c r="C410">
        <v>877964</v>
      </c>
      <c r="D410">
        <v>1930000</v>
      </c>
      <c r="E410">
        <v>2191000</v>
      </c>
      <c r="F410">
        <v>0.54510000000000003</v>
      </c>
      <c r="G410">
        <v>0.45490000000000003</v>
      </c>
      <c r="H410">
        <v>1000</v>
      </c>
      <c r="I410">
        <v>1722650</v>
      </c>
      <c r="J410">
        <v>21541912</v>
      </c>
      <c r="K410">
        <v>0.49030000000000001</v>
      </c>
      <c r="L410">
        <v>0.50970000000000004</v>
      </c>
      <c r="M410">
        <v>9832</v>
      </c>
      <c r="N410">
        <v>754823</v>
      </c>
      <c r="O410">
        <v>922708.61</v>
      </c>
      <c r="P410">
        <v>-0.16309999999999999</v>
      </c>
      <c r="Q410">
        <v>1.1631</v>
      </c>
      <c r="R410">
        <v>421.14</v>
      </c>
      <c r="S410">
        <v>0.4708</v>
      </c>
      <c r="T410">
        <v>11253.14</v>
      </c>
      <c r="U410">
        <v>11253.14</v>
      </c>
      <c r="V410">
        <v>0</v>
      </c>
      <c r="W410" t="s">
        <v>434</v>
      </c>
      <c r="X410">
        <v>2191</v>
      </c>
      <c r="Y410">
        <v>1923619593</v>
      </c>
    </row>
    <row r="411" spans="1:25" x14ac:dyDescent="0.25">
      <c r="A411">
        <v>6475</v>
      </c>
      <c r="B411" t="s">
        <v>403</v>
      </c>
      <c r="C411">
        <v>1515242</v>
      </c>
      <c r="D411">
        <v>1930000</v>
      </c>
      <c r="E411">
        <v>573000</v>
      </c>
      <c r="F411">
        <v>0.21490000000000001</v>
      </c>
      <c r="G411">
        <v>0.78510000000000002</v>
      </c>
      <c r="H411">
        <v>1000</v>
      </c>
      <c r="I411">
        <v>1722650</v>
      </c>
      <c r="J411">
        <v>5633736</v>
      </c>
      <c r="K411">
        <v>0.12039999999999999</v>
      </c>
      <c r="L411">
        <v>0.87960000000000005</v>
      </c>
      <c r="M411">
        <v>9832</v>
      </c>
      <c r="N411">
        <v>754823</v>
      </c>
      <c r="O411">
        <v>58361.91</v>
      </c>
      <c r="P411">
        <v>-1.0074000000000001</v>
      </c>
      <c r="Q411">
        <v>2.0074000000000001</v>
      </c>
      <c r="R411">
        <v>101.85</v>
      </c>
      <c r="S411">
        <v>0.11849999999999999</v>
      </c>
      <c r="T411">
        <v>10933.85</v>
      </c>
      <c r="U411">
        <v>10933.85</v>
      </c>
      <c r="V411">
        <v>0</v>
      </c>
      <c r="W411" t="s">
        <v>434</v>
      </c>
      <c r="X411">
        <v>573</v>
      </c>
      <c r="Y411">
        <v>868233887</v>
      </c>
    </row>
    <row r="412" spans="1:25" x14ac:dyDescent="0.25">
      <c r="A412">
        <v>6482</v>
      </c>
      <c r="B412" t="s">
        <v>404</v>
      </c>
      <c r="C412">
        <v>2600861</v>
      </c>
      <c r="D412">
        <v>1930000</v>
      </c>
      <c r="E412">
        <v>524000</v>
      </c>
      <c r="F412">
        <v>-0.34760000000000002</v>
      </c>
      <c r="G412">
        <v>1.3475999999999999</v>
      </c>
      <c r="H412">
        <v>1000</v>
      </c>
      <c r="I412">
        <v>1722650</v>
      </c>
      <c r="J412">
        <v>5151968</v>
      </c>
      <c r="K412">
        <v>-0.50980000000000003</v>
      </c>
      <c r="L412">
        <v>1.5098</v>
      </c>
      <c r="M412">
        <v>9832</v>
      </c>
      <c r="N412">
        <v>754823</v>
      </c>
      <c r="O412">
        <v>3610991.9</v>
      </c>
      <c r="P412">
        <v>-2.4457</v>
      </c>
      <c r="Q412">
        <v>3.4457</v>
      </c>
      <c r="R412">
        <v>6891.21</v>
      </c>
      <c r="S412">
        <v>0</v>
      </c>
      <c r="T412">
        <v>17723.21</v>
      </c>
      <c r="U412">
        <v>17723.21</v>
      </c>
      <c r="V412">
        <v>0</v>
      </c>
      <c r="W412" t="s">
        <v>434</v>
      </c>
      <c r="X412">
        <v>524</v>
      </c>
      <c r="Y412">
        <v>1362850948</v>
      </c>
    </row>
    <row r="413" spans="1:25" x14ac:dyDescent="0.25">
      <c r="A413">
        <v>6545</v>
      </c>
      <c r="B413" t="s">
        <v>405</v>
      </c>
      <c r="C413">
        <v>2979715</v>
      </c>
      <c r="D413">
        <v>5790000</v>
      </c>
      <c r="E413">
        <v>927000</v>
      </c>
      <c r="F413">
        <v>0.4854</v>
      </c>
      <c r="G413">
        <v>0.51459999999999995</v>
      </c>
      <c r="H413">
        <v>1000</v>
      </c>
      <c r="I413">
        <v>5167950</v>
      </c>
      <c r="J413">
        <v>9114264</v>
      </c>
      <c r="K413">
        <v>0.4234</v>
      </c>
      <c r="L413">
        <v>0.5766</v>
      </c>
      <c r="M413">
        <v>9832</v>
      </c>
      <c r="N413">
        <v>2264469</v>
      </c>
      <c r="O413">
        <v>6730081.3300000001</v>
      </c>
      <c r="P413">
        <v>-0.31590000000000001</v>
      </c>
      <c r="Q413">
        <v>1.3159000000000001</v>
      </c>
      <c r="R413">
        <v>7260.07</v>
      </c>
      <c r="S413">
        <v>0.13020000000000001</v>
      </c>
      <c r="T413">
        <v>18092.07</v>
      </c>
      <c r="U413">
        <v>18092.07</v>
      </c>
      <c r="V413">
        <v>0</v>
      </c>
      <c r="W413" t="s">
        <v>436</v>
      </c>
      <c r="X413">
        <v>927</v>
      </c>
      <c r="Y413">
        <v>2762195692</v>
      </c>
    </row>
    <row r="414" spans="1:25" x14ac:dyDescent="0.25">
      <c r="A414">
        <v>6608</v>
      </c>
      <c r="B414" t="s">
        <v>406</v>
      </c>
      <c r="C414">
        <v>864156</v>
      </c>
      <c r="D414">
        <v>1930000</v>
      </c>
      <c r="E414">
        <v>1565000</v>
      </c>
      <c r="F414">
        <v>0.55230000000000001</v>
      </c>
      <c r="G414">
        <v>0.44769999999999999</v>
      </c>
      <c r="H414">
        <v>1000</v>
      </c>
      <c r="I414">
        <v>1722650</v>
      </c>
      <c r="J414">
        <v>14528943.550000001</v>
      </c>
      <c r="K414">
        <v>0.49840000000000001</v>
      </c>
      <c r="L414">
        <v>0.50160000000000005</v>
      </c>
      <c r="M414">
        <v>9283.67</v>
      </c>
      <c r="N414">
        <v>754823</v>
      </c>
      <c r="O414">
        <v>0</v>
      </c>
      <c r="P414">
        <v>-0.14480000000000001</v>
      </c>
      <c r="Q414">
        <v>1.1448</v>
      </c>
      <c r="R414">
        <v>0</v>
      </c>
      <c r="S414">
        <v>0.50360000000000005</v>
      </c>
      <c r="T414">
        <v>10283.67</v>
      </c>
      <c r="U414">
        <v>10283.67</v>
      </c>
      <c r="V414">
        <v>0</v>
      </c>
      <c r="W414" t="s">
        <v>434</v>
      </c>
      <c r="X414">
        <v>1565</v>
      </c>
      <c r="Y414">
        <v>1352403421</v>
      </c>
    </row>
    <row r="415" spans="1:25" x14ac:dyDescent="0.25">
      <c r="A415">
        <v>6615</v>
      </c>
      <c r="B415" t="s">
        <v>407</v>
      </c>
      <c r="C415">
        <v>1829176</v>
      </c>
      <c r="D415">
        <v>1930000</v>
      </c>
      <c r="E415">
        <v>277000</v>
      </c>
      <c r="F415">
        <v>5.2200000000000003E-2</v>
      </c>
      <c r="G415">
        <v>0.94779999999999998</v>
      </c>
      <c r="H415">
        <v>1000</v>
      </c>
      <c r="I415">
        <v>1722650</v>
      </c>
      <c r="J415">
        <v>2418046.17</v>
      </c>
      <c r="K415">
        <v>-6.1800000000000001E-2</v>
      </c>
      <c r="L415">
        <v>1.0618000000000001</v>
      </c>
      <c r="M415">
        <v>8729.41</v>
      </c>
      <c r="N415">
        <v>754823</v>
      </c>
      <c r="O415">
        <v>0</v>
      </c>
      <c r="P415">
        <v>-1.4233</v>
      </c>
      <c r="Q415">
        <v>2.4232999999999998</v>
      </c>
      <c r="R415">
        <v>0</v>
      </c>
      <c r="S415">
        <v>5.4000000000000003E-3</v>
      </c>
      <c r="T415">
        <v>9729.41</v>
      </c>
      <c r="U415">
        <v>9729.41</v>
      </c>
      <c r="V415">
        <v>0</v>
      </c>
      <c r="W415" t="s">
        <v>434</v>
      </c>
      <c r="X415">
        <v>277</v>
      </c>
      <c r="Y415">
        <v>506681686</v>
      </c>
    </row>
    <row r="416" spans="1:25" x14ac:dyDescent="0.25">
      <c r="A416">
        <v>6678</v>
      </c>
      <c r="B416" t="s">
        <v>408</v>
      </c>
      <c r="C416">
        <v>1419677</v>
      </c>
      <c r="D416">
        <v>1930000</v>
      </c>
      <c r="E416">
        <v>1817000</v>
      </c>
      <c r="F416">
        <v>0.26440000000000002</v>
      </c>
      <c r="G416">
        <v>0.73560000000000003</v>
      </c>
      <c r="H416">
        <v>1000</v>
      </c>
      <c r="I416">
        <v>1722650</v>
      </c>
      <c r="J416">
        <v>17430582.84</v>
      </c>
      <c r="K416">
        <v>0.1759</v>
      </c>
      <c r="L416">
        <v>0.82410000000000005</v>
      </c>
      <c r="M416">
        <v>9593.06</v>
      </c>
      <c r="N416">
        <v>754823</v>
      </c>
      <c r="O416">
        <v>0</v>
      </c>
      <c r="P416">
        <v>-0.88080000000000003</v>
      </c>
      <c r="Q416">
        <v>1.8808</v>
      </c>
      <c r="R416">
        <v>0</v>
      </c>
      <c r="S416">
        <v>0.1842</v>
      </c>
      <c r="T416">
        <v>10593.06</v>
      </c>
      <c r="U416">
        <v>10593.06</v>
      </c>
      <c r="V416">
        <v>0</v>
      </c>
      <c r="W416" t="s">
        <v>434</v>
      </c>
      <c r="X416">
        <v>1817</v>
      </c>
      <c r="Y416">
        <v>2579553764</v>
      </c>
    </row>
    <row r="417" spans="1:25" x14ac:dyDescent="0.25">
      <c r="A417">
        <v>469</v>
      </c>
      <c r="B417" t="s">
        <v>45</v>
      </c>
      <c r="C417">
        <v>1117933</v>
      </c>
      <c r="D417">
        <v>1930000</v>
      </c>
      <c r="E417">
        <v>771000</v>
      </c>
      <c r="F417">
        <v>0.42080000000000001</v>
      </c>
      <c r="G417">
        <v>0.57920000000000005</v>
      </c>
      <c r="H417">
        <v>1000</v>
      </c>
      <c r="I417">
        <v>1722650</v>
      </c>
      <c r="J417">
        <v>7580472</v>
      </c>
      <c r="K417">
        <v>0.35099999999999998</v>
      </c>
      <c r="L417">
        <v>0.64900000000000002</v>
      </c>
      <c r="M417">
        <v>9832</v>
      </c>
      <c r="N417">
        <v>754823</v>
      </c>
      <c r="O417">
        <v>2762829.05</v>
      </c>
      <c r="P417">
        <v>-0.48110000000000003</v>
      </c>
      <c r="Q417">
        <v>1.4811000000000001</v>
      </c>
      <c r="R417">
        <v>3583.44</v>
      </c>
      <c r="S417">
        <v>0.14899999999999999</v>
      </c>
      <c r="T417">
        <v>14415.44</v>
      </c>
      <c r="U417">
        <v>14415.44</v>
      </c>
      <c r="V417">
        <v>0</v>
      </c>
      <c r="W417" t="s">
        <v>434</v>
      </c>
      <c r="X417">
        <v>771</v>
      </c>
      <c r="Y417">
        <v>861926484</v>
      </c>
    </row>
    <row r="418" spans="1:25" x14ac:dyDescent="0.25">
      <c r="A418">
        <v>6685</v>
      </c>
      <c r="B418" t="s">
        <v>409</v>
      </c>
      <c r="C418">
        <v>525460</v>
      </c>
      <c r="D418">
        <v>1930000</v>
      </c>
      <c r="E418">
        <v>5053000</v>
      </c>
      <c r="F418">
        <v>0.72770000000000001</v>
      </c>
      <c r="G418">
        <v>0.27229999999999999</v>
      </c>
      <c r="H418">
        <v>1000</v>
      </c>
      <c r="I418">
        <v>1722650</v>
      </c>
      <c r="J418">
        <v>49681096</v>
      </c>
      <c r="K418">
        <v>0.69499999999999995</v>
      </c>
      <c r="L418">
        <v>0.30499999999999999</v>
      </c>
      <c r="M418">
        <v>9832</v>
      </c>
      <c r="N418">
        <v>754823</v>
      </c>
      <c r="O418">
        <v>7811315.3099999996</v>
      </c>
      <c r="P418">
        <v>0.3039</v>
      </c>
      <c r="Q418">
        <v>0.69610000000000005</v>
      </c>
      <c r="R418">
        <v>1545.88</v>
      </c>
      <c r="S418">
        <v>0.64880000000000004</v>
      </c>
      <c r="T418">
        <v>12377.88</v>
      </c>
      <c r="U418">
        <v>12377.88</v>
      </c>
      <c r="V418" s="52">
        <v>-1.8189900000000001E-12</v>
      </c>
      <c r="W418" t="s">
        <v>434</v>
      </c>
      <c r="X418">
        <v>5053</v>
      </c>
      <c r="Y418">
        <v>2655150724</v>
      </c>
    </row>
    <row r="419" spans="1:25" x14ac:dyDescent="0.25">
      <c r="A419">
        <v>6692</v>
      </c>
      <c r="B419" t="s">
        <v>410</v>
      </c>
      <c r="C419">
        <v>558587</v>
      </c>
      <c r="D419">
        <v>1930000</v>
      </c>
      <c r="E419">
        <v>1094000</v>
      </c>
      <c r="F419">
        <v>0.71060000000000001</v>
      </c>
      <c r="G419">
        <v>0.28939999999999999</v>
      </c>
      <c r="H419">
        <v>1000</v>
      </c>
      <c r="I419">
        <v>1722650</v>
      </c>
      <c r="J419">
        <v>10756208</v>
      </c>
      <c r="K419">
        <v>0.67569999999999997</v>
      </c>
      <c r="L419">
        <v>0.32429999999999998</v>
      </c>
      <c r="M419">
        <v>9832</v>
      </c>
      <c r="N419">
        <v>754823</v>
      </c>
      <c r="O419">
        <v>114558.57</v>
      </c>
      <c r="P419">
        <v>0.26</v>
      </c>
      <c r="Q419">
        <v>0.74</v>
      </c>
      <c r="R419">
        <v>104.72</v>
      </c>
      <c r="S419">
        <v>0.67490000000000006</v>
      </c>
      <c r="T419">
        <v>10936.72</v>
      </c>
      <c r="U419">
        <v>10936.72</v>
      </c>
      <c r="V419">
        <v>0</v>
      </c>
      <c r="W419" t="s">
        <v>434</v>
      </c>
      <c r="X419">
        <v>1094</v>
      </c>
      <c r="Y419">
        <v>611094590</v>
      </c>
    </row>
    <row r="420" spans="1:25" x14ac:dyDescent="0.25">
      <c r="A420">
        <v>6713</v>
      </c>
      <c r="B420" t="s">
        <v>411</v>
      </c>
      <c r="C420">
        <v>786140</v>
      </c>
      <c r="D420">
        <v>1930000</v>
      </c>
      <c r="E420">
        <v>383000</v>
      </c>
      <c r="F420">
        <v>0.5927</v>
      </c>
      <c r="G420">
        <v>0.4073</v>
      </c>
      <c r="H420">
        <v>1000</v>
      </c>
      <c r="I420">
        <v>1722650</v>
      </c>
      <c r="J420">
        <v>3765656</v>
      </c>
      <c r="K420">
        <v>0.54359999999999997</v>
      </c>
      <c r="L420">
        <v>0.45639999999999997</v>
      </c>
      <c r="M420">
        <v>9832</v>
      </c>
      <c r="N420">
        <v>754823</v>
      </c>
      <c r="O420">
        <v>721568.94</v>
      </c>
      <c r="P420">
        <v>-4.1500000000000002E-2</v>
      </c>
      <c r="Q420">
        <v>1.0415000000000001</v>
      </c>
      <c r="R420">
        <v>1883.99</v>
      </c>
      <c r="S420">
        <v>0.46079999999999999</v>
      </c>
      <c r="T420">
        <v>12715.99</v>
      </c>
      <c r="U420">
        <v>12715.99</v>
      </c>
      <c r="V420">
        <v>0</v>
      </c>
      <c r="W420" t="s">
        <v>434</v>
      </c>
      <c r="X420">
        <v>383</v>
      </c>
      <c r="Y420">
        <v>301091748</v>
      </c>
    </row>
    <row r="421" spans="1:25" x14ac:dyDescent="0.25">
      <c r="A421">
        <v>6720</v>
      </c>
      <c r="B421" t="s">
        <v>412</v>
      </c>
      <c r="C421">
        <v>2184749</v>
      </c>
      <c r="D421">
        <v>2895000</v>
      </c>
      <c r="E421">
        <v>477000</v>
      </c>
      <c r="F421">
        <v>0.24529999999999999</v>
      </c>
      <c r="G421">
        <v>0.75470000000000004</v>
      </c>
      <c r="H421">
        <v>1000</v>
      </c>
      <c r="I421">
        <v>2583975</v>
      </c>
      <c r="J421">
        <v>4689864</v>
      </c>
      <c r="K421">
        <v>0.1545</v>
      </c>
      <c r="L421">
        <v>0.84550000000000003</v>
      </c>
      <c r="M421">
        <v>9832</v>
      </c>
      <c r="N421">
        <v>1132234</v>
      </c>
      <c r="O421">
        <v>25161.25</v>
      </c>
      <c r="P421">
        <v>-0.92959999999999998</v>
      </c>
      <c r="Q421">
        <v>1.9296</v>
      </c>
      <c r="R421">
        <v>52.75</v>
      </c>
      <c r="S421">
        <v>0.15759999999999999</v>
      </c>
      <c r="T421">
        <v>10884.75</v>
      </c>
      <c r="U421">
        <v>10884.75</v>
      </c>
      <c r="V421">
        <v>0</v>
      </c>
      <c r="W421" t="s">
        <v>435</v>
      </c>
      <c r="X421">
        <v>477</v>
      </c>
      <c r="Y421">
        <v>1042125300</v>
      </c>
    </row>
    <row r="422" spans="1:25" x14ac:dyDescent="0.25">
      <c r="A422">
        <v>6734</v>
      </c>
      <c r="B422" t="s">
        <v>413</v>
      </c>
      <c r="C422">
        <v>647918</v>
      </c>
      <c r="D422">
        <v>1930000</v>
      </c>
      <c r="E422">
        <v>1355000</v>
      </c>
      <c r="F422">
        <v>0.6643</v>
      </c>
      <c r="G422">
        <v>0.3357</v>
      </c>
      <c r="H422">
        <v>1000</v>
      </c>
      <c r="I422">
        <v>1722650</v>
      </c>
      <c r="J422">
        <v>13322360</v>
      </c>
      <c r="K422">
        <v>0.62390000000000001</v>
      </c>
      <c r="L422">
        <v>0.37609999999999999</v>
      </c>
      <c r="M422">
        <v>9832</v>
      </c>
      <c r="N422">
        <v>754823</v>
      </c>
      <c r="O422">
        <v>2498538.56</v>
      </c>
      <c r="P422">
        <v>0.1416</v>
      </c>
      <c r="Q422">
        <v>0.85840000000000005</v>
      </c>
      <c r="R422">
        <v>1843.94</v>
      </c>
      <c r="S422">
        <v>0.55689999999999995</v>
      </c>
      <c r="T422">
        <v>12675.94</v>
      </c>
      <c r="U422">
        <v>12675.94</v>
      </c>
      <c r="V422">
        <v>0</v>
      </c>
      <c r="W422" t="s">
        <v>434</v>
      </c>
      <c r="X422">
        <v>1355</v>
      </c>
      <c r="Y422">
        <v>877929422</v>
      </c>
    </row>
    <row r="423" spans="1:25" x14ac:dyDescent="0.25">
      <c r="A423">
        <v>6748</v>
      </c>
      <c r="B423" t="s">
        <v>414</v>
      </c>
      <c r="C423">
        <v>1898756</v>
      </c>
      <c r="D423">
        <v>2895000</v>
      </c>
      <c r="E423">
        <v>333000</v>
      </c>
      <c r="F423">
        <v>0.34410000000000002</v>
      </c>
      <c r="G423">
        <v>0.65590000000000004</v>
      </c>
      <c r="H423">
        <v>1000</v>
      </c>
      <c r="I423">
        <v>2583975</v>
      </c>
      <c r="J423">
        <v>3274056</v>
      </c>
      <c r="K423">
        <v>0.26519999999999999</v>
      </c>
      <c r="L423">
        <v>0.73480000000000001</v>
      </c>
      <c r="M423">
        <v>9832</v>
      </c>
      <c r="N423">
        <v>1132234</v>
      </c>
      <c r="O423">
        <v>1561927.22</v>
      </c>
      <c r="P423">
        <v>-0.67700000000000005</v>
      </c>
      <c r="Q423">
        <v>1.677</v>
      </c>
      <c r="R423">
        <v>4690.47</v>
      </c>
      <c r="S423">
        <v>2.2200000000000001E-2</v>
      </c>
      <c r="T423">
        <v>15522.47</v>
      </c>
      <c r="U423">
        <v>15522.47</v>
      </c>
      <c r="V423" s="52">
        <v>-1.8189900000000001E-12</v>
      </c>
      <c r="W423" t="s">
        <v>435</v>
      </c>
      <c r="X423">
        <v>333</v>
      </c>
      <c r="Y423">
        <v>632285746</v>
      </c>
    </row>
    <row r="424" spans="1:25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</row>
    <row r="425" spans="1:25" s="53" customFormat="1" x14ac:dyDescent="0.25">
      <c r="E425" s="53">
        <f>SUM(E2:E424)</f>
        <v>832162950</v>
      </c>
      <c r="J425" s="53">
        <f>SUM(J2:J424)</f>
        <v>8134320739.5600004</v>
      </c>
      <c r="O425" s="53">
        <f>SUM(O2:O424)</f>
        <v>1048342593.2900006</v>
      </c>
      <c r="X425" s="53">
        <f>SUM(X2:X424)</f>
        <v>832086</v>
      </c>
      <c r="Y425" s="53">
        <f>SUM(Y2:Y424)</f>
        <v>668751015027</v>
      </c>
    </row>
    <row r="426" spans="1:25" x14ac:dyDescent="0.25">
      <c r="A426" s="48" t="s">
        <v>3</v>
      </c>
      <c r="B426" s="48" t="s">
        <v>474</v>
      </c>
      <c r="C426" s="48" t="s">
        <v>415</v>
      </c>
      <c r="D426" s="48" t="s">
        <v>416</v>
      </c>
      <c r="E426" s="48" t="s">
        <v>417</v>
      </c>
      <c r="F426" s="48" t="s">
        <v>475</v>
      </c>
      <c r="G426" s="48" t="s">
        <v>418</v>
      </c>
      <c r="H426" s="48" t="s">
        <v>419</v>
      </c>
      <c r="I426" s="48" t="s">
        <v>420</v>
      </c>
      <c r="J426" s="48" t="s">
        <v>421</v>
      </c>
      <c r="K426" s="48" t="s">
        <v>422</v>
      </c>
      <c r="L426" s="48" t="s">
        <v>423</v>
      </c>
      <c r="M426" s="48" t="s">
        <v>424</v>
      </c>
      <c r="N426" s="48" t="s">
        <v>425</v>
      </c>
      <c r="O426" s="48" t="s">
        <v>426</v>
      </c>
      <c r="P426" s="48" t="s">
        <v>427</v>
      </c>
      <c r="Q426" s="48" t="s">
        <v>428</v>
      </c>
      <c r="R426" s="48" t="s">
        <v>429</v>
      </c>
      <c r="S426" s="48" t="s">
        <v>430</v>
      </c>
      <c r="T426" s="48" t="s">
        <v>4</v>
      </c>
      <c r="U426" s="48" t="s">
        <v>431</v>
      </c>
      <c r="V426" s="48" t="s">
        <v>432</v>
      </c>
      <c r="W426" s="48" t="s">
        <v>456</v>
      </c>
      <c r="X426" s="48" t="s">
        <v>476</v>
      </c>
      <c r="Y426" s="48" t="s">
        <v>482</v>
      </c>
    </row>
  </sheetData>
  <sortState xmlns:xlrd2="http://schemas.microsoft.com/office/spreadsheetml/2017/richdata2" ref="A3:AA423">
    <sortCondition ref="B3:B423"/>
  </sortState>
  <phoneticPr fontId="0" type="noConversion"/>
  <pageMargins left="0.18" right="0.17" top="0.35" bottom="0.34" header="0.23" footer="0.21"/>
  <pageSetup paperSize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Equal Aid Tiers</vt:lpstr>
      <vt:lpstr>Data</vt:lpstr>
      <vt:lpstr>'Equal Aid Tiers'!Print_Area</vt:lpstr>
      <vt:lpstr>Data!Print_Titles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07-08 Equalization Aid Tier Explanation</dc:title>
  <dc:subject>Equalization Aid</dc:subject>
  <dc:creator>Karen A. Kucharz</dc:creator>
  <cp:keywords>equalization aid</cp:keywords>
  <dc:description>Bar graphs of the 07-08 Equalization Aid computation by tier.</dc:description>
  <cp:lastModifiedBy>Ben Kopitzke</cp:lastModifiedBy>
  <cp:lastPrinted>2017-10-16T15:31:24Z</cp:lastPrinted>
  <dcterms:created xsi:type="dcterms:W3CDTF">2006-02-24T14:12:43Z</dcterms:created>
  <dcterms:modified xsi:type="dcterms:W3CDTF">2022-10-13T21:27:47Z</dcterms:modified>
  <cp:category>school finance</cp:category>
</cp:coreProperties>
</file>