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Simple Percent Method" sheetId="1" r:id="rId1"/>
    <sheet name="DATA" sheetId="2" r:id="rId2"/>
  </sheets>
  <definedNames>
    <definedName name="EQVALM10">'DATA'!$C$2:$C$426</definedName>
    <definedName name="MEMBER10">'DATA'!$P$2:$P$426</definedName>
    <definedName name="NAME">'DATA'!$B$2:$B$426</definedName>
    <definedName name="P10_TOTAL">'DATA'!$D$2:$D$426</definedName>
    <definedName name="P10S">'DATA'!$E$2:$E$426</definedName>
    <definedName name="PRICSTM">'DATA'!$T$2:$T$426</definedName>
    <definedName name="PRIDPC">'DATA'!$F$2:$F$426</definedName>
    <definedName name="PRIMAR10">'DATA'!$Q$2:$Q$426</definedName>
    <definedName name="_xlnm.Print_Area" localSheetId="0">'Simple Percent Method'!$A$1:$L$51</definedName>
    <definedName name="PRISPC">'DATA'!$G$2:$G$426</definedName>
    <definedName name="S10_TOTAL">'DATA'!$H$2:$H$426</definedName>
    <definedName name="S10S">'DATA'!$I$2:$I$426</definedName>
    <definedName name="SECCSTM">'DATA'!$U$2:$U$426</definedName>
    <definedName name="SECDPC">'DATA'!$J$2:$J$426</definedName>
    <definedName name="SECOND10">'DATA'!$R$2:$R$426</definedName>
    <definedName name="SECSPC">'DATA'!$K$2:$K$426</definedName>
    <definedName name="T10_TOTAL">'DATA'!$L$2:$L$426</definedName>
    <definedName name="T10S">'DATA'!$M$2:$M$426</definedName>
    <definedName name="TERCSTM">'DATA'!$V$2:$V$426</definedName>
    <definedName name="TERDPC">'DATA'!$N$2:$N$426</definedName>
    <definedName name="TERSPC">'DATA'!$O$2:$O$426</definedName>
    <definedName name="TERTIA10">'DATA'!$S$2:$S$426</definedName>
  </definedNames>
  <calcPr fullCalcOnLoad="1"/>
</workbook>
</file>

<file path=xl/sharedStrings.xml><?xml version="1.0" encoding="utf-8"?>
<sst xmlns="http://schemas.openxmlformats.org/spreadsheetml/2006/main" count="580" uniqueCount="483">
  <si>
    <t>Primary Tier</t>
  </si>
  <si>
    <t>Value Per</t>
  </si>
  <si>
    <t>Member</t>
  </si>
  <si>
    <t>Primary</t>
  </si>
  <si>
    <t>Guarantee</t>
  </si>
  <si>
    <t>=</t>
  </si>
  <si>
    <t>x</t>
  </si>
  <si>
    <t>Membership</t>
  </si>
  <si>
    <t>Shared Cost</t>
  </si>
  <si>
    <t>District Aid</t>
  </si>
  <si>
    <t>Primary Guarantee</t>
  </si>
  <si>
    <t>Per Member</t>
  </si>
  <si>
    <t>Percent of</t>
  </si>
  <si>
    <t>Equal Aid</t>
  </si>
  <si>
    <t>CODE</t>
  </si>
  <si>
    <t>NAME</t>
  </si>
  <si>
    <t>PRIDPC</t>
  </si>
  <si>
    <t>PRISPC</t>
  </si>
  <si>
    <t>SECDPC</t>
  </si>
  <si>
    <t>SECSPC</t>
  </si>
  <si>
    <t>TERDPC</t>
  </si>
  <si>
    <t>TERSPC</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</si>
  <si>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</si>
  <si>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</si>
  <si>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</si>
  <si>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</si>
  <si>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</si>
  <si>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</si>
  <si>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</si>
  <si>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</si>
  <si>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</si>
  <si>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</si>
  <si>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</si>
  <si>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</si>
  <si>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</si>
  <si>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</si>
  <si>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</si>
  <si>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</si>
  <si>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</si>
  <si>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</si>
  <si>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</si>
  <si>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</si>
  <si>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</si>
  <si>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</si>
  <si>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</si>
  <si>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</si>
  <si>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</si>
  <si>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</si>
  <si>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</si>
  <si>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</si>
  <si>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</si>
  <si>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</si>
  <si>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</si>
  <si>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</si>
  <si>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</si>
  <si>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</si>
  <si>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</si>
  <si>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</si>
  <si>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</si>
  <si>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</si>
  <si>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</si>
  <si>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</si>
  <si>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</si>
  <si>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</si>
  <si>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</si>
  <si>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</si>
  <si>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</si>
  <si>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</si>
  <si>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</si>
  <si>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</si>
  <si>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</si>
  <si>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</si>
  <si>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</si>
  <si>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</si>
  <si>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</si>
  <si>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</si>
  <si>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</si>
  <si>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</si>
  <si>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</si>
  <si>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</si>
  <si>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</si>
  <si>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</si>
  <si>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</si>
  <si>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</si>
  <si>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</si>
  <si>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</si>
  <si>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</si>
  <si>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</si>
  <si>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</si>
  <si>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</si>
  <si>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</si>
  <si>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</si>
  <si>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</si>
  <si>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</si>
  <si>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</si>
  <si>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</si>
  <si>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</si>
  <si>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</si>
  <si>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</si>
  <si>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</si>
  <si>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</si>
  <si>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</si>
  <si>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</si>
  <si>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</si>
  <si>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</si>
  <si>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</si>
  <si>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</si>
  <si>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</si>
  <si>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</si>
  <si>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</si>
  <si>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</si>
  <si>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</si>
  <si>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</si>
  <si>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</si>
  <si>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</si>
  <si>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</si>
  <si>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</si>
  <si>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</si>
  <si>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</si>
  <si>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</si>
  <si>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</si>
  <si>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</si>
  <si>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</si>
  <si>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</si>
  <si>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</si>
  <si>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</si>
  <si>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</si>
  <si>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</si>
  <si>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</si>
  <si>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</si>
  <si>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</si>
  <si>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</si>
  <si>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</si>
  <si>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</si>
  <si>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</si>
  <si>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</si>
  <si>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</si>
  <si>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</si>
  <si>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</si>
  <si>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</si>
  <si>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</si>
  <si>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</si>
  <si>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</si>
  <si>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</si>
  <si>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</si>
  <si>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</si>
  <si>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</si>
  <si>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</si>
  <si>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</si>
  <si>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</si>
  <si>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</si>
  <si>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</si>
  <si>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</si>
  <si>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</si>
  <si>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</si>
  <si>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</si>
  <si>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</si>
  <si>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</si>
  <si>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</si>
  <si>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</si>
  <si>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</si>
  <si>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</si>
  <si>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</si>
  <si>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</si>
  <si>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</si>
  <si>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</si>
  <si>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</si>
  <si>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</si>
  <si>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</si>
  <si>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</si>
  <si>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</si>
  <si>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</si>
  <si>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</si>
  <si>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</si>
  <si>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</si>
  <si>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</si>
  <si>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</si>
  <si>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</si>
  <si>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</si>
  <si>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</si>
  <si>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</si>
  <si>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</si>
  <si>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</si>
  <si>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</si>
  <si>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</si>
  <si>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</si>
  <si>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</si>
  <si>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</si>
  <si>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</si>
  <si>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</si>
  <si>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</si>
  <si>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</si>
  <si>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</si>
  <si>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</si>
  <si>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</si>
  <si>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</si>
  <si>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</si>
  <si>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</si>
  <si>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</si>
  <si>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</si>
  <si>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</si>
  <si>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</si>
  <si>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</si>
  <si>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</si>
  <si>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</si>
  <si>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</si>
  <si>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</si>
  <si>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</si>
  <si>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</si>
  <si>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</si>
  <si>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</si>
  <si>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</si>
  <si>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</si>
  <si>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</si>
  <si>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</si>
  <si>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</si>
  <si>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</si>
  <si>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</si>
  <si>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</si>
  <si>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</si>
  <si>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</si>
  <si>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</si>
  <si>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</si>
  <si>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</si>
  <si>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</si>
  <si>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</si>
  <si>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</si>
  <si>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</si>
  <si>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</si>
  <si>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</si>
  <si>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</si>
  <si>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</si>
  <si>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</si>
  <si>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</si>
  <si>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</si>
  <si>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</si>
  <si>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</si>
  <si>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</si>
  <si>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</si>
  <si>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</si>
  <si>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</si>
  <si>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</si>
  <si>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</si>
  <si>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</si>
  <si>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</si>
  <si>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</si>
  <si>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</si>
  <si>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</si>
  <si>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</si>
  <si>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</si>
  <si>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</si>
  <si>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</si>
  <si>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</si>
  <si>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</si>
  <si>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</si>
  <si>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</si>
  <si>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</si>
  <si>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</si>
  <si>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</si>
  <si>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</si>
  <si>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</si>
  <si>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</si>
  <si>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</si>
  <si>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</si>
  <si>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</si>
  <si>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</si>
  <si>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</si>
  <si>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</si>
  <si>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</si>
  <si>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</si>
  <si>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</si>
  <si>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</si>
  <si>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</si>
  <si>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</si>
  <si>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</si>
  <si>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</si>
  <si>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</si>
  <si>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</si>
  <si>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</si>
  <si>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</si>
  <si>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</si>
  <si>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</si>
  <si>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</si>
  <si>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</si>
  <si>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</si>
  <si>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</si>
  <si>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</si>
  <si>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</si>
  <si>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</si>
  <si>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</si>
  <si>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</si>
  <si>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</si>
  <si>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</si>
  <si>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</si>
  <si>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</si>
  <si>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</si>
  <si>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</si>
  <si>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</si>
  <si>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</si>
  <si>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</si>
  <si>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</si>
  <si>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</si>
  <si>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</si>
  <si>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</si>
  <si>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</si>
  <si>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</si>
  <si>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</si>
  <si>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</si>
  <si>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</si>
  <si>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</si>
  <si>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</si>
  <si>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</si>
  <si>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</si>
  <si>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</si>
  <si>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</si>
  <si>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</si>
  <si>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</si>
  <si>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</si>
  <si>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</si>
  <si>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</si>
  <si>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</si>
  <si>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</si>
  <si>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</si>
  <si>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</si>
  <si>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</si>
  <si>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</si>
  <si>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</si>
  <si>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</si>
  <si>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</si>
  <si>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</si>
  <si>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</si>
  <si>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</si>
  <si>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</si>
  <si>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</si>
  <si>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</si>
  <si>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</si>
  <si>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</si>
  <si>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</si>
  <si>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</si>
  <si>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</si>
  <si>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</si>
  <si>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</si>
  <si>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</si>
  <si>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</si>
  <si>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</si>
  <si>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</si>
  <si>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</si>
  <si>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</si>
  <si>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</si>
  <si>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</si>
  <si>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</si>
  <si>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</si>
  <si>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</si>
  <si>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</si>
  <si>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</si>
  <si>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</si>
  <si>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</si>
  <si>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</si>
  <si>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</si>
  <si>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</si>
  <si>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t>
  </si>
  <si>
    <t>Stoughton Area</t>
  </si>
  <si>
    <t>Stratford</t>
  </si>
  <si>
    <t>Sturgeon Bay</t>
  </si>
  <si>
    <t>Sun Prairie Area</t>
  </si>
  <si>
    <t>Superior</t>
  </si>
  <si>
    <t>Suring</t>
  </si>
  <si>
    <t>Swallow</t>
  </si>
  <si>
    <t>Thorp</t>
  </si>
  <si>
    <t>Three Lakes</t>
  </si>
  <si>
    <t>Tigerton</t>
  </si>
  <si>
    <t>Tomah Area</t>
  </si>
  <si>
    <t>Tomahawk</t>
  </si>
  <si>
    <t>Tomorrow River</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</si>
  <si>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</si>
  <si>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</si>
  <si>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</si>
  <si>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</si>
  <si>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</si>
  <si>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</si>
  <si>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</si>
  <si>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</si>
  <si>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</si>
  <si>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</si>
  <si>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</si>
  <si>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</si>
  <si>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</si>
  <si>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</si>
  <si>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</si>
  <si>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</si>
  <si>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</si>
  <si>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</si>
  <si>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</si>
  <si>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</si>
  <si>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</si>
  <si>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</si>
  <si>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</si>
  <si>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</si>
  <si>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</si>
  <si>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</si>
  <si>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</si>
  <si>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</si>
  <si>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</si>
  <si>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</si>
  <si>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</si>
  <si>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</si>
  <si>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</si>
  <si>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</si>
  <si>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</si>
  <si>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</si>
  <si>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</si>
  <si>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</si>
  <si>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</si>
  <si>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</si>
  <si>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</si>
  <si>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</si>
  <si>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</si>
  <si>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</si>
  <si>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</si>
  <si>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</si>
  <si>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</si>
  <si>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</si>
  <si>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</si>
  <si>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</si>
  <si>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</si>
  <si>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</si>
  <si>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</si>
  <si>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</si>
  <si>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</si>
  <si>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</si>
  <si>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Use arrow at right to select district.</t>
  </si>
  <si>
    <t xml:space="preserve"> </t>
  </si>
  <si>
    <t>Aid</t>
  </si>
  <si>
    <t>Secondary Tier</t>
  </si>
  <si>
    <t>Secondary</t>
  </si>
  <si>
    <t>Tertiary Tier</t>
  </si>
  <si>
    <t>Tertiary</t>
  </si>
  <si>
    <t>PRICSTM</t>
  </si>
  <si>
    <t>SECCSTM</t>
  </si>
  <si>
    <t>TERCSTM</t>
  </si>
  <si>
    <t>District Portion</t>
  </si>
  <si>
    <t>State Portion</t>
  </si>
  <si>
    <t>Total Shared Cost for This District:</t>
  </si>
  <si>
    <t xml:space="preserve">     (Sum of the per-member cost at each level, multiplied by membership.)</t>
  </si>
  <si>
    <t xml:space="preserve">     (Sum of the "State Portion" amount at each level.)</t>
  </si>
  <si>
    <t>Aid Percentage for This District:</t>
  </si>
  <si>
    <t xml:space="preserve">     (Equalization Aid ÷ Shared Cost)</t>
  </si>
  <si>
    <t xml:space="preserve">     (Certain exceptions apply for certain districts generating negative aid amounts.)</t>
  </si>
  <si>
    <t>Tertiary Tier**</t>
  </si>
  <si>
    <t>Secondary Guarantee</t>
  </si>
  <si>
    <t>Tertiary Guarantee</t>
  </si>
  <si>
    <t xml:space="preserve">   value per member is 125% of the Tertiary Guarantee, every dollar of tertiary cost in the formula would cost the taxpayers </t>
  </si>
  <si>
    <t xml:space="preserve">   $1.25.</t>
  </si>
  <si>
    <t>North Lakeland</t>
  </si>
  <si>
    <t>Trevor-Wilmot Consolidat</t>
  </si>
  <si>
    <t>Gresham</t>
  </si>
  <si>
    <t>Shawano</t>
  </si>
  <si>
    <t>** Negative aid is generated when a district's value per member exceeds the state guarantee at any tier. So, if the district's</t>
  </si>
  <si>
    <t>Chequamegon</t>
  </si>
  <si>
    <t>Ladysmith</t>
  </si>
  <si>
    <t>Ripon Area</t>
  </si>
  <si>
    <t>Total Equalization Aid for This District:**</t>
  </si>
  <si>
    <t>* Aid amounts and shared cost calculated here may differ slightly from the amount shown on the October 15 certification (seems to be exacerbated the larger the district). The "percentage" method of calculating Equalization Aid is not the official method prescribed in statute; however, this exercise/calculation can be a valuable tool in gaining a conceptual understanding about how the formula works.</t>
  </si>
  <si>
    <t>Chetek-Weyerhaeuser</t>
  </si>
  <si>
    <t>EQVALM</t>
  </si>
  <si>
    <t>P_TOTAL</t>
  </si>
  <si>
    <t>PS</t>
  </si>
  <si>
    <t>S_TOTAL</t>
  </si>
  <si>
    <t>SS</t>
  </si>
  <si>
    <t>T_TOTAL</t>
  </si>
  <si>
    <t>TS</t>
  </si>
  <si>
    <t>MEMBER</t>
  </si>
  <si>
    <t>PRIMAR</t>
  </si>
  <si>
    <t>SECOND</t>
  </si>
  <si>
    <t>TERTIA</t>
  </si>
  <si>
    <t>Simplified Percentage Method*</t>
  </si>
  <si>
    <r>
      <t xml:space="preserve">** The Milwaukee Parental Choice Program and the Milwaukee [Independent] Charter School Programs are funded through lapses from the general school aid appropriation. All districts' official October 15 Aid Certification worksheets will show a "below-the-line" reduction on their worksheets as part of the Independent Charter Program lapse (MPS will show an additional reduction for the Milwaukee Parental Choice Program). Aid numbers appearing on this sheet DO NOT include those reductions, as this tool is meant to show the intricacies of the tiers in the formula; that is, the amounts in this worksheet reflect </t>
    </r>
    <r>
      <rPr>
        <u val="single"/>
        <sz val="10"/>
        <rFont val="Arial"/>
        <family val="2"/>
      </rPr>
      <t>gross</t>
    </r>
    <r>
      <rPr>
        <sz val="10"/>
        <rFont val="Arial"/>
        <family val="2"/>
      </rPr>
      <t xml:space="preserve"> equalization aid eligibility.</t>
    </r>
  </si>
  <si>
    <t>Durand-Arkansaw</t>
  </si>
  <si>
    <t>Herman-Neosho-Rubicon</t>
  </si>
  <si>
    <t>De Soto Area</t>
  </si>
  <si>
    <t>Gale-Ettrick-Trempealeau</t>
  </si>
  <si>
    <t>October 15, 2019 Certification of 2019-20 Equalization Aid</t>
  </si>
  <si>
    <t>Holy Hill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</si>
</sst>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00%"/>
    <numFmt numFmtId="168" formatCode="0.0000%"/>
    <numFmt numFmtId="169" formatCode="&quot;$&quot;#,##0.000"/>
    <numFmt numFmtId="170" formatCode="&quot;$&quot;#,##0.0000"/>
    <numFmt numFmtId="171" formatCode="0.0%"/>
  </numFmts>
  <fonts count="49">
    <font>
      <sz val="10"/>
      <name val="Arial"/>
      <family val="0"/>
    </font>
    <font>
      <sz val="8"/>
      <name val="Arial"/>
      <family val="2"/>
    </font>
    <font>
      <b/>
      <sz val="14"/>
      <name val="Arial"/>
      <family val="2"/>
    </font>
    <font>
      <u val="single"/>
      <sz val="10"/>
      <color indexed="12"/>
      <name val="Arial"/>
      <family val="2"/>
    </font>
    <font>
      <u val="single"/>
      <sz val="10"/>
      <color indexed="36"/>
      <name val="Arial"/>
      <family val="2"/>
    </font>
    <font>
      <b/>
      <sz val="10"/>
      <name val="Arial"/>
      <family val="2"/>
    </font>
    <font>
      <sz val="11"/>
      <name val="Arial"/>
      <family val="2"/>
    </font>
    <font>
      <b/>
      <u val="single"/>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color indexed="9"/>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0" xfId="0" applyNumberFormat="1" applyBorder="1" applyAlignment="1">
      <alignment/>
    </xf>
    <xf numFmtId="0" fontId="0" fillId="0" borderId="0" xfId="0" applyBorder="1" applyAlignment="1" quotePrefix="1">
      <alignment horizontal="center"/>
    </xf>
    <xf numFmtId="1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164" fontId="0" fillId="0" borderId="13" xfId="0" applyNumberFormat="1" applyBorder="1" applyAlignment="1">
      <alignment/>
    </xf>
    <xf numFmtId="0" fontId="0" fillId="0" borderId="14" xfId="0" applyBorder="1" applyAlignment="1">
      <alignment/>
    </xf>
    <xf numFmtId="3" fontId="0" fillId="0" borderId="15" xfId="0" applyNumberFormat="1" applyBorder="1" applyAlignment="1">
      <alignment/>
    </xf>
    <xf numFmtId="0" fontId="0" fillId="0" borderId="15" xfId="0" applyBorder="1" applyAlignment="1" quotePrefix="1">
      <alignment horizontal="center"/>
    </xf>
    <xf numFmtId="10" fontId="0" fillId="0" borderId="15" xfId="0" applyNumberFormat="1" applyBorder="1" applyAlignment="1">
      <alignment/>
    </xf>
    <xf numFmtId="164" fontId="0" fillId="0" borderId="15" xfId="0" applyNumberFormat="1" applyBorder="1" applyAlignment="1">
      <alignment/>
    </xf>
    <xf numFmtId="165" fontId="0" fillId="0" borderId="15" xfId="0" applyNumberFormat="1" applyBorder="1" applyAlignment="1">
      <alignment/>
    </xf>
    <xf numFmtId="164" fontId="0" fillId="0" borderId="16" xfId="0" applyNumberFormat="1" applyBorder="1" applyAlignment="1">
      <alignment/>
    </xf>
    <xf numFmtId="0" fontId="0" fillId="0" borderId="10" xfId="0" applyBorder="1" applyAlignment="1">
      <alignment horizontal="center"/>
    </xf>
    <xf numFmtId="164" fontId="0" fillId="33" borderId="13" xfId="0" applyNumberFormat="1" applyFill="1"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3" fontId="0" fillId="0" borderId="0" xfId="0" applyNumberFormat="1" applyAlignment="1">
      <alignment/>
    </xf>
    <xf numFmtId="164" fontId="0" fillId="0" borderId="0" xfId="0" applyNumberFormat="1" applyAlignment="1">
      <alignment/>
    </xf>
    <xf numFmtId="0" fontId="0" fillId="0" borderId="0" xfId="0" applyAlignment="1" quotePrefix="1">
      <alignment/>
    </xf>
    <xf numFmtId="164" fontId="5" fillId="0" borderId="0" xfId="0" applyNumberFormat="1" applyFont="1" applyAlignment="1">
      <alignment horizontal="center"/>
    </xf>
    <xf numFmtId="171" fontId="5" fillId="0" borderId="0" xfId="0" applyNumberFormat="1" applyFont="1" applyAlignment="1">
      <alignment horizontal="center"/>
    </xf>
    <xf numFmtId="0" fontId="0" fillId="33" borderId="12" xfId="0" applyFill="1" applyBorder="1" applyAlignment="1">
      <alignment/>
    </xf>
    <xf numFmtId="3" fontId="0" fillId="33" borderId="0" xfId="0" applyNumberFormat="1" applyFill="1" applyBorder="1" applyAlignment="1">
      <alignment/>
    </xf>
    <xf numFmtId="0" fontId="0" fillId="33" borderId="0" xfId="0" applyFill="1" applyBorder="1" applyAlignment="1" quotePrefix="1">
      <alignment horizontal="center"/>
    </xf>
    <xf numFmtId="10" fontId="0" fillId="33" borderId="0" xfId="0" applyNumberFormat="1" applyFill="1" applyBorder="1" applyAlignment="1">
      <alignment/>
    </xf>
    <xf numFmtId="164" fontId="0" fillId="33" borderId="0" xfId="0" applyNumberFormat="1" applyFill="1" applyBorder="1" applyAlignment="1">
      <alignment/>
    </xf>
    <xf numFmtId="165" fontId="0" fillId="33" borderId="0" xfId="0" applyNumberFormat="1" applyFill="1" applyBorder="1" applyAlignment="1">
      <alignment/>
    </xf>
    <xf numFmtId="0" fontId="6" fillId="0" borderId="0" xfId="0" applyFont="1" applyAlignment="1">
      <alignment vertical="top" wrapText="1"/>
    </xf>
    <xf numFmtId="0" fontId="0" fillId="0" borderId="20" xfId="0" applyBorder="1" applyAlignment="1">
      <alignment/>
    </xf>
    <xf numFmtId="0" fontId="7" fillId="0" borderId="0" xfId="0" applyFont="1" applyAlignment="1">
      <alignment/>
    </xf>
    <xf numFmtId="0" fontId="0" fillId="0" borderId="0" xfId="0" applyFill="1" applyAlignment="1">
      <alignment/>
    </xf>
    <xf numFmtId="0" fontId="0" fillId="0" borderId="0" xfId="0" applyNumberFormat="1" applyFill="1" applyAlignment="1" quotePrefix="1">
      <alignment/>
    </xf>
    <xf numFmtId="0" fontId="0" fillId="0" borderId="0" xfId="0" applyFont="1" applyAlignment="1">
      <alignment horizontal="center"/>
    </xf>
    <xf numFmtId="165" fontId="0" fillId="0" borderId="0" xfId="0" applyNumberFormat="1" applyAlignment="1">
      <alignment/>
    </xf>
    <xf numFmtId="0" fontId="26" fillId="0" borderId="0" xfId="0" applyFont="1" applyAlignment="1">
      <alignment/>
    </xf>
    <xf numFmtId="0" fontId="26" fillId="0" borderId="0" xfId="0" applyNumberFormat="1" applyFont="1" applyAlignment="1" quotePrefix="1">
      <alignment/>
    </xf>
    <xf numFmtId="3" fontId="26" fillId="0" borderId="0" xfId="0" applyNumberFormat="1" applyFont="1" applyAlignment="1" quotePrefix="1">
      <alignment horizontal="center"/>
    </xf>
    <xf numFmtId="10" fontId="26" fillId="0" borderId="0" xfId="0" applyNumberFormat="1" applyFont="1" applyAlignment="1" quotePrefix="1">
      <alignment horizontal="center"/>
    </xf>
    <xf numFmtId="1" fontId="26" fillId="0" borderId="0" xfId="0" applyNumberFormat="1" applyFont="1" applyAlignment="1">
      <alignment/>
    </xf>
    <xf numFmtId="3" fontId="26" fillId="0" borderId="0" xfId="0" applyNumberFormat="1" applyFont="1" applyAlignment="1">
      <alignment/>
    </xf>
    <xf numFmtId="10" fontId="26" fillId="0" borderId="0" xfId="0" applyNumberFormat="1" applyFont="1" applyAlignment="1">
      <alignment/>
    </xf>
    <xf numFmtId="0" fontId="47" fillId="0" borderId="0" xfId="0" applyFont="1" applyAlignment="1">
      <alignment/>
    </xf>
    <xf numFmtId="164" fontId="47" fillId="0" borderId="0" xfId="0" applyNumberFormat="1" applyFont="1" applyAlignment="1">
      <alignment/>
    </xf>
    <xf numFmtId="164" fontId="48" fillId="0" borderId="0" xfId="0" applyNumberFormat="1" applyFont="1" applyAlignment="1">
      <alignment horizontal="center"/>
    </xf>
    <xf numFmtId="11" fontId="26" fillId="0" borderId="0" xfId="0" applyNumberFormat="1" applyFont="1" applyAlignment="1">
      <alignment/>
    </xf>
    <xf numFmtId="0" fontId="2" fillId="0" borderId="0" xfId="0" applyFont="1" applyAlignment="1">
      <alignment horizontal="center"/>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80" zoomScaleNormal="80" zoomScalePageLayoutView="75" workbookViewId="0" topLeftCell="A1">
      <pane ySplit="5" topLeftCell="A6" activePane="bottomLeft" state="frozen"/>
      <selection pane="topLeft" activeCell="A1" sqref="A1"/>
      <selection pane="bottomLeft" activeCell="J43" sqref="J43"/>
    </sheetView>
  </sheetViews>
  <sheetFormatPr defaultColWidth="9.140625" defaultRowHeight="12.75"/>
  <cols>
    <col min="1" max="1" width="19.7109375" style="0" customWidth="1"/>
    <col min="2" max="2" width="10.7109375" style="0" bestFit="1" customWidth="1"/>
    <col min="3" max="3" width="2.140625" style="0" bestFit="1" customWidth="1"/>
    <col min="4" max="4" width="10.57421875" style="0" bestFit="1" customWidth="1"/>
    <col min="5" max="5" width="2.00390625" style="0" bestFit="1" customWidth="1"/>
    <col min="6" max="6" width="11.421875" style="0" bestFit="1" customWidth="1"/>
    <col min="7" max="7" width="2.140625" style="0" bestFit="1" customWidth="1"/>
    <col min="8" max="8" width="11.7109375" style="0" bestFit="1" customWidth="1"/>
    <col min="9" max="9" width="2.00390625" style="0" bestFit="1" customWidth="1"/>
    <col min="10" max="10" width="14.421875" style="0" customWidth="1"/>
    <col min="11" max="11" width="2.140625" style="0" bestFit="1" customWidth="1"/>
    <col min="12" max="12" width="16.28125" style="0" customWidth="1"/>
    <col min="13" max="13" width="9.00390625" style="0" customWidth="1"/>
    <col min="14" max="14" width="21.57421875" style="0" customWidth="1"/>
    <col min="15" max="15" width="9.00390625" style="0" customWidth="1"/>
    <col min="16" max="16" width="11.00390625" style="0" bestFit="1" customWidth="1"/>
    <col min="17" max="17" width="9.28125" style="42" bestFit="1" customWidth="1"/>
    <col min="18" max="18" width="14.8515625" style="42" bestFit="1" customWidth="1"/>
  </cols>
  <sheetData>
    <row r="1" spans="1:12" ht="18">
      <c r="A1" s="57" t="s">
        <v>481</v>
      </c>
      <c r="B1" s="57"/>
      <c r="C1" s="57"/>
      <c r="D1" s="57"/>
      <c r="E1" s="57"/>
      <c r="F1" s="57"/>
      <c r="G1" s="57"/>
      <c r="H1" s="57"/>
      <c r="I1" s="57"/>
      <c r="J1" s="57"/>
      <c r="K1" s="57"/>
      <c r="L1" s="57"/>
    </row>
    <row r="2" spans="1:12" ht="18">
      <c r="A2" s="57" t="s">
        <v>475</v>
      </c>
      <c r="B2" s="57"/>
      <c r="C2" s="57"/>
      <c r="D2" s="57"/>
      <c r="E2" s="57"/>
      <c r="F2" s="57"/>
      <c r="G2" s="57"/>
      <c r="H2" s="57"/>
      <c r="I2" s="57"/>
      <c r="J2" s="57"/>
      <c r="K2" s="57"/>
      <c r="L2" s="57"/>
    </row>
    <row r="3" spans="1:12" ht="18">
      <c r="A3" s="57" t="str">
        <f>INDEX(NAME,DATA!A1)</f>
        <v>Use arrow at right to select district.</v>
      </c>
      <c r="B3" s="57"/>
      <c r="C3" s="57"/>
      <c r="D3" s="57"/>
      <c r="E3" s="57"/>
      <c r="F3" s="57"/>
      <c r="G3" s="57"/>
      <c r="H3" s="57"/>
      <c r="I3" s="57"/>
      <c r="J3" s="57"/>
      <c r="K3" s="57"/>
      <c r="L3" s="57"/>
    </row>
    <row r="4" ht="12.75"/>
    <row r="5" ht="13.5" thickBot="1"/>
    <row r="6" spans="1:17" ht="18.75" thickBot="1">
      <c r="A6" s="25" t="s">
        <v>0</v>
      </c>
      <c r="B6" s="2"/>
      <c r="C6" s="2"/>
      <c r="D6" s="2"/>
      <c r="E6" s="2"/>
      <c r="F6" s="2"/>
      <c r="G6" s="2"/>
      <c r="H6" s="2"/>
      <c r="I6" s="2"/>
      <c r="J6" s="2"/>
      <c r="K6" s="2"/>
      <c r="L6" s="3"/>
      <c r="Q6" s="43"/>
    </row>
    <row r="7" spans="1:19" s="1" customFormat="1" ht="12.75">
      <c r="A7" s="4"/>
      <c r="B7" s="5"/>
      <c r="C7" s="5"/>
      <c r="D7" s="5"/>
      <c r="E7" s="5"/>
      <c r="F7" s="5" t="s">
        <v>3</v>
      </c>
      <c r="G7" s="5"/>
      <c r="H7" s="5"/>
      <c r="I7" s="5"/>
      <c r="J7" s="5"/>
      <c r="K7" s="5"/>
      <c r="L7" s="6" t="s">
        <v>431</v>
      </c>
      <c r="Q7" s="43"/>
      <c r="R7" s="43"/>
      <c r="S7" s="44"/>
    </row>
    <row r="8" spans="1:19" s="1" customFormat="1" ht="12.75">
      <c r="A8" s="4"/>
      <c r="B8" s="5" t="s">
        <v>1</v>
      </c>
      <c r="C8" s="5"/>
      <c r="D8" s="5" t="s">
        <v>12</v>
      </c>
      <c r="E8" s="5"/>
      <c r="F8" s="5" t="s">
        <v>8</v>
      </c>
      <c r="G8" s="5"/>
      <c r="H8" s="5" t="s">
        <v>13</v>
      </c>
      <c r="I8" s="5"/>
      <c r="J8" s="5" t="s">
        <v>9</v>
      </c>
      <c r="K8" s="5"/>
      <c r="L8" s="6" t="s">
        <v>0</v>
      </c>
      <c r="Q8" s="43"/>
      <c r="R8" s="43"/>
      <c r="S8" s="44"/>
    </row>
    <row r="9" spans="1:19" s="1" customFormat="1" ht="12.75">
      <c r="A9" s="4"/>
      <c r="B9" s="5" t="s">
        <v>2</v>
      </c>
      <c r="C9" s="5"/>
      <c r="D9" s="5" t="s">
        <v>4</v>
      </c>
      <c r="E9" s="5"/>
      <c r="F9" s="5" t="s">
        <v>11</v>
      </c>
      <c r="G9" s="5"/>
      <c r="H9" s="5" t="s">
        <v>11</v>
      </c>
      <c r="I9" s="5"/>
      <c r="J9" s="5" t="s">
        <v>7</v>
      </c>
      <c r="K9" s="5"/>
      <c r="L9" s="6" t="s">
        <v>432</v>
      </c>
      <c r="Q9" s="43"/>
      <c r="R9" s="43"/>
      <c r="S9" s="44"/>
    </row>
    <row r="10" spans="1:19" ht="12.75">
      <c r="A10" s="7"/>
      <c r="B10" s="8"/>
      <c r="C10" s="8"/>
      <c r="D10" s="8"/>
      <c r="E10" s="8"/>
      <c r="F10" s="8"/>
      <c r="G10" s="8"/>
      <c r="H10" s="8"/>
      <c r="I10" s="8"/>
      <c r="J10" s="8"/>
      <c r="K10" s="8"/>
      <c r="L10" s="9"/>
      <c r="Q10" s="43"/>
      <c r="R10" s="43"/>
      <c r="S10" s="44"/>
    </row>
    <row r="11" spans="1:19" ht="12.75">
      <c r="A11" s="7" t="s">
        <v>440</v>
      </c>
      <c r="B11" s="10">
        <f>INDEX(DATA!C$2:C$426,DATA!$A$1)</f>
        <v>0</v>
      </c>
      <c r="C11" s="11" t="s">
        <v>5</v>
      </c>
      <c r="D11" s="12">
        <f>INDEX(DATA!F$2:F$426,DATA!$A$1)</f>
        <v>0</v>
      </c>
      <c r="E11" s="11" t="s">
        <v>6</v>
      </c>
      <c r="F11" s="13">
        <f>INDEX(DATA!T$2:T$426,DATA!$A$1)</f>
        <v>0</v>
      </c>
      <c r="G11" s="11" t="s">
        <v>5</v>
      </c>
      <c r="H11" s="14">
        <f>F11*D11</f>
        <v>0</v>
      </c>
      <c r="I11" s="11" t="s">
        <v>6</v>
      </c>
      <c r="J11" s="10">
        <f>INDEX(DATA!P$2:P$426,DATA!$A$1)</f>
        <v>0</v>
      </c>
      <c r="K11" s="11" t="s">
        <v>5</v>
      </c>
      <c r="L11" s="15">
        <f>ROUND(H11*J11,0)</f>
        <v>0</v>
      </c>
      <c r="M11" s="45"/>
      <c r="P11" s="28"/>
      <c r="Q11" s="43"/>
      <c r="R11" s="43"/>
      <c r="S11" s="44"/>
    </row>
    <row r="12" spans="1:19" ht="12.75">
      <c r="A12" s="33" t="s">
        <v>441</v>
      </c>
      <c r="B12" s="34">
        <f>INDEX(DATA!E$2:E$426,DATA!$A$1)</f>
        <v>0</v>
      </c>
      <c r="C12" s="35" t="s">
        <v>5</v>
      </c>
      <c r="D12" s="36">
        <f>INDEX(DATA!G$2:G$426,DATA!$A$1)</f>
        <v>0</v>
      </c>
      <c r="E12" s="35" t="s">
        <v>6</v>
      </c>
      <c r="F12" s="37">
        <f>INDEX(DATA!T$2:T$426,DATA!$A$1)</f>
        <v>0</v>
      </c>
      <c r="G12" s="35" t="s">
        <v>5</v>
      </c>
      <c r="H12" s="38">
        <f>F12*D12</f>
        <v>0</v>
      </c>
      <c r="I12" s="35" t="s">
        <v>6</v>
      </c>
      <c r="J12" s="34">
        <f>INDEX(DATA!P$2:P$426,DATA!$A$1)</f>
        <v>0</v>
      </c>
      <c r="K12" s="35" t="s">
        <v>5</v>
      </c>
      <c r="L12" s="24">
        <f>ROUND(H12*J12,0)</f>
        <v>0</v>
      </c>
      <c r="M12" s="45"/>
      <c r="P12" s="28"/>
      <c r="Q12" s="43"/>
      <c r="R12" s="43"/>
      <c r="S12" s="44"/>
    </row>
    <row r="13" spans="1:19" ht="13.5" thickBot="1">
      <c r="A13" s="16" t="s">
        <v>10</v>
      </c>
      <c r="B13" s="17">
        <f>INDEX(DATA!D$2:D$426,DATA!$A$1)</f>
        <v>0</v>
      </c>
      <c r="C13" s="18" t="s">
        <v>5</v>
      </c>
      <c r="D13" s="19">
        <f>SUM(D11:D12)</f>
        <v>0</v>
      </c>
      <c r="E13" s="18" t="s">
        <v>6</v>
      </c>
      <c r="F13" s="20">
        <f>INDEX(DATA!T$2:T$426,DATA!$A$1)</f>
        <v>0</v>
      </c>
      <c r="G13" s="18" t="s">
        <v>5</v>
      </c>
      <c r="H13" s="21">
        <f>SUM(H11:H12)</f>
        <v>0</v>
      </c>
      <c r="I13" s="18" t="s">
        <v>6</v>
      </c>
      <c r="J13" s="17">
        <f>INDEX(DATA!P$2:P$426,DATA!$A$1)</f>
        <v>0</v>
      </c>
      <c r="K13" s="18" t="s">
        <v>5</v>
      </c>
      <c r="L13" s="22">
        <f>ROUND(H13*J13,0)</f>
        <v>0</v>
      </c>
      <c r="M13" s="45"/>
      <c r="P13" s="28"/>
      <c r="Q13" s="43"/>
      <c r="R13" s="43"/>
      <c r="S13" s="44"/>
    </row>
    <row r="14" spans="11:19" ht="13.5" thickBot="1">
      <c r="K14" s="1"/>
      <c r="P14" s="28"/>
      <c r="Q14" s="43"/>
      <c r="R14" s="43"/>
      <c r="S14" s="44"/>
    </row>
    <row r="15" spans="1:19" ht="18.75" thickBot="1">
      <c r="A15" s="26" t="s">
        <v>433</v>
      </c>
      <c r="B15" s="27"/>
      <c r="C15" s="2"/>
      <c r="D15" s="2"/>
      <c r="E15" s="2"/>
      <c r="F15" s="2"/>
      <c r="G15" s="2"/>
      <c r="H15" s="2"/>
      <c r="I15" s="2"/>
      <c r="J15" s="2"/>
      <c r="K15" s="23"/>
      <c r="L15" s="3"/>
      <c r="P15" s="28"/>
      <c r="Q15" s="43"/>
      <c r="R15" s="43"/>
      <c r="S15" s="44"/>
    </row>
    <row r="16" spans="1:19" ht="12.75">
      <c r="A16" s="4"/>
      <c r="B16" s="5"/>
      <c r="C16" s="5"/>
      <c r="D16" s="5"/>
      <c r="E16" s="5"/>
      <c r="F16" s="5" t="s">
        <v>434</v>
      </c>
      <c r="G16" s="5"/>
      <c r="H16" s="5"/>
      <c r="I16" s="5"/>
      <c r="J16" s="5"/>
      <c r="K16" s="5"/>
      <c r="L16" s="6" t="s">
        <v>431</v>
      </c>
      <c r="Q16" s="43"/>
      <c r="R16" s="43"/>
      <c r="S16" s="44"/>
    </row>
    <row r="17" spans="1:19" ht="12.75">
      <c r="A17" s="4"/>
      <c r="B17" s="5" t="s">
        <v>1</v>
      </c>
      <c r="C17" s="5"/>
      <c r="D17" s="5" t="s">
        <v>12</v>
      </c>
      <c r="E17" s="5"/>
      <c r="F17" s="5" t="s">
        <v>8</v>
      </c>
      <c r="G17" s="5"/>
      <c r="H17" s="5" t="s">
        <v>13</v>
      </c>
      <c r="I17" s="5"/>
      <c r="J17" s="5" t="s">
        <v>9</v>
      </c>
      <c r="K17" s="5"/>
      <c r="L17" s="6" t="s">
        <v>433</v>
      </c>
      <c r="Q17" s="43"/>
      <c r="R17" s="43"/>
      <c r="S17" s="44"/>
    </row>
    <row r="18" spans="1:19" ht="12.75">
      <c r="A18" s="4"/>
      <c r="B18" s="5" t="s">
        <v>2</v>
      </c>
      <c r="C18" s="5"/>
      <c r="D18" s="5" t="s">
        <v>4</v>
      </c>
      <c r="E18" s="5"/>
      <c r="F18" s="5" t="s">
        <v>11</v>
      </c>
      <c r="G18" s="5"/>
      <c r="H18" s="5" t="s">
        <v>11</v>
      </c>
      <c r="I18" s="5"/>
      <c r="J18" s="5" t="s">
        <v>7</v>
      </c>
      <c r="K18" s="5"/>
      <c r="L18" s="6" t="s">
        <v>432</v>
      </c>
      <c r="Q18" s="43"/>
      <c r="R18" s="43"/>
      <c r="S18" s="44"/>
    </row>
    <row r="19" spans="1:19" ht="12.75">
      <c r="A19" s="7"/>
      <c r="B19" s="8"/>
      <c r="C19" s="8"/>
      <c r="D19" s="8"/>
      <c r="E19" s="8"/>
      <c r="F19" s="8"/>
      <c r="G19" s="8"/>
      <c r="H19" s="8"/>
      <c r="I19" s="8"/>
      <c r="J19" s="8"/>
      <c r="K19" s="5"/>
      <c r="L19" s="9"/>
      <c r="Q19" s="43"/>
      <c r="R19" s="43"/>
      <c r="S19" s="44"/>
    </row>
    <row r="20" spans="1:19" ht="12.75">
      <c r="A20" s="7" t="s">
        <v>440</v>
      </c>
      <c r="B20" s="10">
        <f>INDEX(DATA!C$2:C$426,DATA!$A$1)</f>
        <v>0</v>
      </c>
      <c r="C20" s="11" t="s">
        <v>5</v>
      </c>
      <c r="D20" s="12">
        <f>INDEX(DATA!J$2:J$426,DATA!$A$1)</f>
        <v>0</v>
      </c>
      <c r="E20" s="11" t="s">
        <v>6</v>
      </c>
      <c r="F20" s="13">
        <f>INDEX(DATA!U$2:U$426,DATA!$A$1)</f>
        <v>0</v>
      </c>
      <c r="G20" s="11" t="s">
        <v>5</v>
      </c>
      <c r="H20" s="14">
        <f>F20*D20</f>
        <v>0</v>
      </c>
      <c r="I20" s="11" t="s">
        <v>6</v>
      </c>
      <c r="J20" s="10">
        <f>INDEX(DATA!P$2:P$426,DATA!$A$1)</f>
        <v>0</v>
      </c>
      <c r="K20" s="11" t="s">
        <v>5</v>
      </c>
      <c r="L20" s="15">
        <f>ROUND(H20*J20,0)</f>
        <v>0</v>
      </c>
      <c r="Q20" s="43"/>
      <c r="R20" s="43"/>
      <c r="S20" s="44"/>
    </row>
    <row r="21" spans="1:19" ht="12.75">
      <c r="A21" s="33" t="s">
        <v>441</v>
      </c>
      <c r="B21" s="34">
        <f>INDEX(DATA!I$2:I$426,DATA!$A$1)</f>
        <v>0</v>
      </c>
      <c r="C21" s="35" t="s">
        <v>5</v>
      </c>
      <c r="D21" s="36">
        <f>INDEX(DATA!K$2:K$426,DATA!$A$1)</f>
        <v>0</v>
      </c>
      <c r="E21" s="35" t="s">
        <v>6</v>
      </c>
      <c r="F21" s="37">
        <f>INDEX(DATA!U$2:U$426,DATA!$A$1)</f>
        <v>0</v>
      </c>
      <c r="G21" s="35" t="s">
        <v>5</v>
      </c>
      <c r="H21" s="38">
        <f>F21*D21</f>
        <v>0</v>
      </c>
      <c r="I21" s="35" t="s">
        <v>6</v>
      </c>
      <c r="J21" s="34">
        <f>INDEX(DATA!P$2:P$426,DATA!$A$1)</f>
        <v>0</v>
      </c>
      <c r="K21" s="35" t="s">
        <v>5</v>
      </c>
      <c r="L21" s="24">
        <f>ROUND(H21*J21,0)</f>
        <v>0</v>
      </c>
      <c r="P21" s="28"/>
      <c r="R21" s="43"/>
      <c r="S21" s="44"/>
    </row>
    <row r="22" spans="1:19" ht="13.5" thickBot="1">
      <c r="A22" s="16" t="s">
        <v>449</v>
      </c>
      <c r="B22" s="17">
        <f>INDEX(DATA!H$2:H$426,DATA!$A$1)</f>
        <v>0</v>
      </c>
      <c r="C22" s="18" t="s">
        <v>5</v>
      </c>
      <c r="D22" s="19">
        <f>SUM(D20:D21)</f>
        <v>0</v>
      </c>
      <c r="E22" s="18" t="s">
        <v>6</v>
      </c>
      <c r="F22" s="20">
        <f>INDEX(DATA!U$2:U$426,DATA!$A$1)</f>
        <v>0</v>
      </c>
      <c r="G22" s="18" t="s">
        <v>5</v>
      </c>
      <c r="H22" s="21">
        <f>SUM(H20:H21)</f>
        <v>0</v>
      </c>
      <c r="I22" s="18" t="s">
        <v>6</v>
      </c>
      <c r="J22" s="17">
        <f>INDEX(DATA!P$2:P$426,DATA!$A$1)</f>
        <v>0</v>
      </c>
      <c r="K22" s="18" t="s">
        <v>5</v>
      </c>
      <c r="L22" s="22">
        <f>ROUND(H22*J22,0)</f>
        <v>0</v>
      </c>
      <c r="Q22" s="43"/>
      <c r="R22" s="43"/>
      <c r="S22" s="44"/>
    </row>
    <row r="23" spans="11:19" ht="13.5" thickBot="1">
      <c r="K23" s="1"/>
      <c r="N23" s="53"/>
      <c r="Q23" s="43"/>
      <c r="R23" s="43"/>
      <c r="S23" s="44"/>
    </row>
    <row r="24" spans="1:19" ht="18.75" thickBot="1">
      <c r="A24" s="26" t="s">
        <v>448</v>
      </c>
      <c r="B24" s="27"/>
      <c r="C24" s="40"/>
      <c r="D24" s="2"/>
      <c r="E24" s="2"/>
      <c r="F24" s="2"/>
      <c r="G24" s="2"/>
      <c r="H24" s="2"/>
      <c r="I24" s="2"/>
      <c r="J24" s="2"/>
      <c r="K24" s="23"/>
      <c r="L24" s="3"/>
      <c r="N24" s="53"/>
      <c r="Q24" s="43"/>
      <c r="R24" s="43"/>
      <c r="S24" s="44"/>
    </row>
    <row r="25" spans="1:19" ht="12.75">
      <c r="A25" s="4"/>
      <c r="B25" s="5"/>
      <c r="C25" s="5"/>
      <c r="D25" s="5"/>
      <c r="E25" s="5"/>
      <c r="F25" s="5" t="s">
        <v>436</v>
      </c>
      <c r="G25" s="5"/>
      <c r="H25" s="5"/>
      <c r="I25" s="5"/>
      <c r="J25" s="5"/>
      <c r="K25" s="5"/>
      <c r="L25" s="6" t="s">
        <v>431</v>
      </c>
      <c r="N25" s="53">
        <f>IF(AND($L$12&gt;0,$L$21&gt;0,$L$30&lt;0),1,IF(AND(L12&gt;0,L21&gt;0,L30&gt;0),2,IF(AND(L12&gt;0,L21&gt;0,L30=0),3,IF(AND(L12&gt;0,L21&lt;0,L30&lt;=0),4,5))))</f>
        <v>5</v>
      </c>
      <c r="Q25" s="43"/>
      <c r="R25" s="43"/>
      <c r="S25" s="44"/>
    </row>
    <row r="26" spans="1:19" ht="12.75">
      <c r="A26" s="4"/>
      <c r="B26" s="5" t="s">
        <v>1</v>
      </c>
      <c r="C26" s="5"/>
      <c r="D26" s="5" t="s">
        <v>12</v>
      </c>
      <c r="E26" s="5"/>
      <c r="F26" s="5" t="s">
        <v>8</v>
      </c>
      <c r="G26" s="5"/>
      <c r="H26" s="5" t="s">
        <v>13</v>
      </c>
      <c r="I26" s="5"/>
      <c r="J26" s="5" t="s">
        <v>9</v>
      </c>
      <c r="K26" s="5"/>
      <c r="L26" s="6" t="s">
        <v>435</v>
      </c>
      <c r="N26" s="53"/>
      <c r="Q26" s="43"/>
      <c r="R26" s="43"/>
      <c r="S26" s="44"/>
    </row>
    <row r="27" spans="1:14" ht="12.75">
      <c r="A27" s="4"/>
      <c r="B27" s="5" t="s">
        <v>2</v>
      </c>
      <c r="C27" s="5"/>
      <c r="D27" s="5" t="s">
        <v>4</v>
      </c>
      <c r="E27" s="5"/>
      <c r="F27" s="5" t="s">
        <v>11</v>
      </c>
      <c r="G27" s="5"/>
      <c r="H27" s="5" t="s">
        <v>11</v>
      </c>
      <c r="I27" s="5"/>
      <c r="J27" s="5" t="s">
        <v>7</v>
      </c>
      <c r="K27" s="5"/>
      <c r="L27" s="6" t="s">
        <v>432</v>
      </c>
      <c r="N27" s="53"/>
    </row>
    <row r="28" spans="1:14" ht="12.75">
      <c r="A28" s="7"/>
      <c r="B28" s="8"/>
      <c r="C28" s="8"/>
      <c r="D28" s="8"/>
      <c r="E28" s="8"/>
      <c r="F28" s="8"/>
      <c r="G28" s="8"/>
      <c r="H28" s="8"/>
      <c r="I28" s="8"/>
      <c r="J28" s="8"/>
      <c r="K28" s="5"/>
      <c r="L28" s="9"/>
      <c r="N28" s="53" t="s">
        <v>431</v>
      </c>
    </row>
    <row r="29" spans="1:17" ht="12.75">
      <c r="A29" s="7" t="s">
        <v>440</v>
      </c>
      <c r="B29" s="10">
        <f>INDEX(DATA!C$2:C$426,DATA!$A$1)</f>
        <v>0</v>
      </c>
      <c r="C29" s="11" t="s">
        <v>5</v>
      </c>
      <c r="D29" s="12">
        <f>INDEX(DATA!N$2:N$426,DATA!$A$1)</f>
        <v>0</v>
      </c>
      <c r="E29" s="11" t="s">
        <v>6</v>
      </c>
      <c r="F29" s="13">
        <f>INDEX(DATA!V$2:V$426,DATA!$A$1)</f>
        <v>0</v>
      </c>
      <c r="G29" s="11" t="s">
        <v>5</v>
      </c>
      <c r="H29" s="14">
        <f>F29*D29</f>
        <v>0</v>
      </c>
      <c r="I29" s="11" t="s">
        <v>6</v>
      </c>
      <c r="J29" s="10">
        <f>INDEX(DATA!P$2:P$426,DATA!$A$1)</f>
        <v>0</v>
      </c>
      <c r="K29" s="11" t="s">
        <v>5</v>
      </c>
      <c r="L29" s="15">
        <f>ROUND(H29*J29,0)</f>
        <v>0</v>
      </c>
      <c r="N29" s="53"/>
      <c r="Q29" s="43"/>
    </row>
    <row r="30" spans="1:16" ht="12.75">
      <c r="A30" s="33" t="s">
        <v>441</v>
      </c>
      <c r="B30" s="34">
        <f>INDEX(DATA!M$2:M$426,DATA!$A$1)</f>
        <v>0</v>
      </c>
      <c r="C30" s="35" t="s">
        <v>5</v>
      </c>
      <c r="D30" s="36">
        <f>INDEX(DATA!O$2:O$426,DATA!$A$1)</f>
        <v>0</v>
      </c>
      <c r="E30" s="35" t="s">
        <v>6</v>
      </c>
      <c r="F30" s="37">
        <f>INDEX(DATA!V$2:V$426,DATA!$A$1)</f>
        <v>0</v>
      </c>
      <c r="G30" s="35" t="s">
        <v>5</v>
      </c>
      <c r="H30" s="38">
        <f>F30*D30</f>
        <v>0</v>
      </c>
      <c r="I30" s="35" t="s">
        <v>6</v>
      </c>
      <c r="J30" s="34">
        <f>INDEX(DATA!P$2:P$426,DATA!$A$1)</f>
        <v>0</v>
      </c>
      <c r="K30" s="35" t="s">
        <v>5</v>
      </c>
      <c r="L30" s="24">
        <f>ROUND(H30*J30,0)</f>
        <v>0</v>
      </c>
      <c r="N30" s="53"/>
      <c r="P30" s="28"/>
    </row>
    <row r="31" spans="1:14" ht="13.5" thickBot="1">
      <c r="A31" s="16" t="s">
        <v>450</v>
      </c>
      <c r="B31" s="17">
        <f>INDEX(DATA!L$2:L$426,DATA!$A$1)</f>
        <v>0</v>
      </c>
      <c r="C31" s="18" t="s">
        <v>5</v>
      </c>
      <c r="D31" s="19">
        <f>SUM(D29:D30)</f>
        <v>0</v>
      </c>
      <c r="E31" s="18" t="s">
        <v>6</v>
      </c>
      <c r="F31" s="20">
        <f>INDEX(DATA!V$2:V$426,DATA!$A$1)</f>
        <v>0</v>
      </c>
      <c r="G31" s="18" t="s">
        <v>5</v>
      </c>
      <c r="H31" s="21">
        <f>SUM(H29:H30)</f>
        <v>0</v>
      </c>
      <c r="I31" s="18" t="s">
        <v>6</v>
      </c>
      <c r="J31" s="17">
        <f>INDEX(DATA!P$2:P$426,DATA!$A$1)</f>
        <v>0</v>
      </c>
      <c r="K31" s="18" t="s">
        <v>5</v>
      </c>
      <c r="L31" s="22">
        <f>ROUND(H31*J31,0)</f>
        <v>0</v>
      </c>
      <c r="N31" s="53"/>
    </row>
    <row r="32" spans="6:16" ht="12.75">
      <c r="F32" s="45"/>
      <c r="N32" s="53"/>
      <c r="P32" s="29"/>
    </row>
    <row r="33" spans="1:14" ht="12.75">
      <c r="A33" t="s">
        <v>457</v>
      </c>
      <c r="N33" s="53"/>
    </row>
    <row r="34" spans="1:14" ht="12.75">
      <c r="A34" t="s">
        <v>451</v>
      </c>
      <c r="N34" s="53"/>
    </row>
    <row r="35" spans="1:14" ht="12.75">
      <c r="A35" t="s">
        <v>452</v>
      </c>
      <c r="N35" s="54" t="e">
        <f>N37-J38</f>
        <v>#VALUE!</v>
      </c>
    </row>
    <row r="36" ht="12.75">
      <c r="N36" s="53"/>
    </row>
    <row r="37" spans="13:16" ht="12.75">
      <c r="M37" s="29"/>
      <c r="N37" s="55">
        <f>IF((AND(L12+L21+L30&lt;0,L12&gt;0)),L12,IF(L12&lt;0,0,L12+L21+L30))</f>
        <v>0</v>
      </c>
      <c r="P37" s="29"/>
    </row>
    <row r="38" spans="1:14" ht="12.75">
      <c r="A38" s="41" t="s">
        <v>461</v>
      </c>
      <c r="J38" s="31" t="str">
        <f>IF(N25=5,"This district receives no Equalization Aid.",IF(N25=3,L12+L21+L30,IF(N25=2,L12+L21+L30,IF(AND(N25=4,L21+L30&lt;L12),L12,IF(AND(N25=1,(ABS(L30)&gt;L12+L21)),L12,IF(AND(N25=1,(L21+L30&lt;L12)),L12+L21+L30,IF(AND(N25=1,(L21+L30&gt;L12)),L12+L21+L30)))))))</f>
        <v>This district receives no Equalization Aid.</v>
      </c>
      <c r="N38" s="53"/>
    </row>
    <row r="39" spans="1:14" ht="12.75">
      <c r="A39" t="s">
        <v>444</v>
      </c>
      <c r="F39" s="29"/>
      <c r="H39" s="30"/>
      <c r="N39" s="53"/>
    </row>
    <row r="40" spans="1:8" ht="12.75">
      <c r="A40" t="s">
        <v>447</v>
      </c>
      <c r="F40" s="29"/>
      <c r="H40" s="30"/>
    </row>
    <row r="41" spans="1:10" ht="12.75">
      <c r="A41" s="41" t="s">
        <v>442</v>
      </c>
      <c r="D41" s="28"/>
      <c r="J41" s="31">
        <f>(F13+F22+F31)*J31</f>
        <v>0</v>
      </c>
    </row>
    <row r="42" ht="12.75">
      <c r="A42" t="s">
        <v>443</v>
      </c>
    </row>
    <row r="43" spans="1:10" ht="12.75">
      <c r="A43" s="41" t="s">
        <v>445</v>
      </c>
      <c r="J43" s="32" t="e">
        <f>IF(L12&lt;0,0,J38/J41)</f>
        <v>#VALUE!</v>
      </c>
    </row>
    <row r="44" ht="12.75">
      <c r="A44" t="s">
        <v>446</v>
      </c>
    </row>
    <row r="47" ht="13.5" thickBot="1"/>
    <row r="48" spans="1:12" ht="55.5" customHeight="1" thickBot="1">
      <c r="A48" s="58" t="s">
        <v>462</v>
      </c>
      <c r="B48" s="59"/>
      <c r="C48" s="59"/>
      <c r="D48" s="59"/>
      <c r="E48" s="59"/>
      <c r="F48" s="59"/>
      <c r="G48" s="59"/>
      <c r="H48" s="59"/>
      <c r="I48" s="59"/>
      <c r="J48" s="59"/>
      <c r="K48" s="59"/>
      <c r="L48" s="60"/>
    </row>
    <row r="49" spans="1:12" ht="12.75" customHeight="1">
      <c r="A49" s="39"/>
      <c r="B49" s="39"/>
      <c r="C49" s="39"/>
      <c r="D49" s="39"/>
      <c r="E49" s="39"/>
      <c r="F49" s="39"/>
      <c r="G49" s="39"/>
      <c r="H49" s="39"/>
      <c r="I49" s="39"/>
      <c r="J49" s="39"/>
      <c r="K49" s="39"/>
      <c r="L49" s="39"/>
    </row>
    <row r="50" ht="13.5" thickBot="1"/>
    <row r="51" spans="1:12" ht="81" customHeight="1" thickBot="1">
      <c r="A51" s="61" t="s">
        <v>476</v>
      </c>
      <c r="B51" s="59"/>
      <c r="C51" s="59"/>
      <c r="D51" s="59"/>
      <c r="E51" s="59"/>
      <c r="F51" s="59"/>
      <c r="G51" s="59"/>
      <c r="H51" s="59"/>
      <c r="I51" s="59"/>
      <c r="J51" s="59"/>
      <c r="K51" s="59"/>
      <c r="L51" s="60"/>
    </row>
  </sheetData>
  <sheetProtection/>
  <mergeCells count="5">
    <mergeCell ref="A1:L1"/>
    <mergeCell ref="A2:L2"/>
    <mergeCell ref="A3:L3"/>
    <mergeCell ref="A48:L48"/>
    <mergeCell ref="A51:L51"/>
  </mergeCells>
  <printOptions/>
  <pageMargins left="0.33" right="0.16" top="0.49" bottom="0.49" header="0.24" footer="0.24"/>
  <pageSetup fitToHeight="1" fitToWidth="1" horizontalDpi="600" verticalDpi="600" orientation="portrait" scale="92" r:id="rId2"/>
  <legacyDrawing r:id="rId1"/>
</worksheet>
</file>

<file path=xl/worksheets/sheet2.xml><?xml version="1.0" encoding="utf-8"?>
<worksheet xmlns="http://schemas.openxmlformats.org/spreadsheetml/2006/main" xmlns:r="http://schemas.openxmlformats.org/officeDocument/2006/relationships">
  <dimension ref="A1:V428"/>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3" sqref="A3:V423"/>
    </sheetView>
  </sheetViews>
  <sheetFormatPr defaultColWidth="9.140625" defaultRowHeight="12.75"/>
  <cols>
    <col min="1" max="1" width="6.28125" style="46" bestFit="1" customWidth="1"/>
    <col min="2" max="2" width="30.7109375" style="46" bestFit="1" customWidth="1"/>
    <col min="3" max="3" width="11.00390625" style="51" bestFit="1" customWidth="1"/>
    <col min="4" max="4" width="11.140625" style="51" bestFit="1" customWidth="1"/>
    <col min="5" max="5" width="10.7109375" style="51" bestFit="1" customWidth="1"/>
    <col min="6" max="6" width="10.8515625" style="52" customWidth="1"/>
    <col min="7" max="7" width="8.8515625" style="52" bestFit="1" customWidth="1"/>
    <col min="8" max="8" width="11.140625" style="51" bestFit="1" customWidth="1"/>
    <col min="9" max="9" width="10.7109375" style="51" bestFit="1" customWidth="1"/>
    <col min="10" max="11" width="8.8515625" style="52" bestFit="1" customWidth="1"/>
    <col min="12" max="12" width="11.140625" style="51" bestFit="1" customWidth="1"/>
    <col min="13" max="13" width="10.7109375" style="51" bestFit="1" customWidth="1"/>
    <col min="14" max="15" width="8.8515625" style="52" bestFit="1" customWidth="1"/>
    <col min="16" max="16" width="11.28125" style="51" bestFit="1" customWidth="1"/>
    <col min="17" max="17" width="10.140625" style="51" bestFit="1" customWidth="1"/>
    <col min="18" max="19" width="12.00390625" style="51" bestFit="1" customWidth="1"/>
    <col min="20" max="20" width="9.140625" style="51" customWidth="1"/>
    <col min="21" max="21" width="10.00390625" style="51" bestFit="1" customWidth="1"/>
    <col min="22" max="22" width="9.7109375" style="51" bestFit="1" customWidth="1"/>
    <col min="23" max="16384" width="9.140625" style="46" customWidth="1"/>
  </cols>
  <sheetData>
    <row r="1" spans="1:22" ht="11.25">
      <c r="A1" s="46">
        <v>1</v>
      </c>
      <c r="B1" s="47" t="s">
        <v>15</v>
      </c>
      <c r="C1" s="48" t="s">
        <v>464</v>
      </c>
      <c r="D1" s="48" t="s">
        <v>465</v>
      </c>
      <c r="E1" s="48" t="s">
        <v>466</v>
      </c>
      <c r="F1" s="49" t="s">
        <v>16</v>
      </c>
      <c r="G1" s="49" t="s">
        <v>17</v>
      </c>
      <c r="H1" s="48" t="s">
        <v>467</v>
      </c>
      <c r="I1" s="48" t="s">
        <v>468</v>
      </c>
      <c r="J1" s="49" t="s">
        <v>18</v>
      </c>
      <c r="K1" s="49" t="s">
        <v>19</v>
      </c>
      <c r="L1" s="48" t="s">
        <v>469</v>
      </c>
      <c r="M1" s="48" t="s">
        <v>470</v>
      </c>
      <c r="N1" s="49" t="s">
        <v>20</v>
      </c>
      <c r="O1" s="49" t="s">
        <v>21</v>
      </c>
      <c r="P1" s="48" t="s">
        <v>471</v>
      </c>
      <c r="Q1" s="48" t="s">
        <v>472</v>
      </c>
      <c r="R1" s="48" t="s">
        <v>473</v>
      </c>
      <c r="S1" s="48" t="s">
        <v>474</v>
      </c>
      <c r="T1" s="48" t="s">
        <v>437</v>
      </c>
      <c r="U1" s="48" t="s">
        <v>438</v>
      </c>
      <c r="V1" s="48" t="s">
        <v>439</v>
      </c>
    </row>
    <row r="2" spans="1:22" ht="11.25">
      <c r="A2" s="47" t="s">
        <v>14</v>
      </c>
      <c r="B2" s="46" t="s">
        <v>430</v>
      </c>
      <c r="C2" s="50">
        <v>0</v>
      </c>
      <c r="D2" s="50">
        <v>0</v>
      </c>
      <c r="E2" s="50">
        <v>0</v>
      </c>
      <c r="F2" s="50">
        <v>0</v>
      </c>
      <c r="G2" s="50">
        <v>0</v>
      </c>
      <c r="H2" s="50">
        <v>0</v>
      </c>
      <c r="I2" s="50">
        <v>0</v>
      </c>
      <c r="J2" s="50">
        <v>0</v>
      </c>
      <c r="K2" s="50">
        <v>0</v>
      </c>
      <c r="L2" s="50">
        <v>0</v>
      </c>
      <c r="M2" s="50">
        <v>0</v>
      </c>
      <c r="N2" s="50">
        <v>0</v>
      </c>
      <c r="O2" s="50">
        <v>0</v>
      </c>
      <c r="P2" s="50">
        <v>0</v>
      </c>
      <c r="Q2" s="50">
        <v>0</v>
      </c>
      <c r="R2" s="50">
        <v>0</v>
      </c>
      <c r="S2" s="50">
        <v>0</v>
      </c>
      <c r="T2" s="50">
        <v>0</v>
      </c>
      <c r="U2" s="50">
        <v>0</v>
      </c>
      <c r="V2" s="50">
        <v>0</v>
      </c>
    </row>
    <row r="3" spans="1:22" ht="11.25">
      <c r="A3" s="46">
        <v>7</v>
      </c>
      <c r="B3" s="46" t="s">
        <v>22</v>
      </c>
      <c r="C3" s="46">
        <v>272683</v>
      </c>
      <c r="D3" s="46">
        <v>1930000</v>
      </c>
      <c r="E3" s="46">
        <v>1657317</v>
      </c>
      <c r="F3" s="46">
        <v>0.14128653</v>
      </c>
      <c r="G3" s="46">
        <v>0.85871347</v>
      </c>
      <c r="H3" s="46">
        <v>1329139</v>
      </c>
      <c r="I3" s="46">
        <v>1056456</v>
      </c>
      <c r="J3" s="46">
        <v>0.20515762</v>
      </c>
      <c r="K3" s="46">
        <v>0.79484238</v>
      </c>
      <c r="L3" s="46">
        <v>621416</v>
      </c>
      <c r="M3" s="46">
        <v>348733</v>
      </c>
      <c r="N3" s="46">
        <v>0.43880911</v>
      </c>
      <c r="O3" s="46">
        <v>0.56119089</v>
      </c>
      <c r="P3" s="46">
        <v>767</v>
      </c>
      <c r="Q3" s="46">
        <v>767000</v>
      </c>
      <c r="R3" s="46">
        <v>6735794</v>
      </c>
      <c r="S3" s="46">
        <v>709608.6</v>
      </c>
      <c r="T3" s="46">
        <v>1000</v>
      </c>
      <c r="U3" s="46">
        <v>8782</v>
      </c>
      <c r="V3" s="46">
        <v>925.17</v>
      </c>
    </row>
    <row r="4" spans="1:22" ht="11.25">
      <c r="A4" s="46">
        <v>14</v>
      </c>
      <c r="B4" s="46" t="s">
        <v>23</v>
      </c>
      <c r="C4" s="46">
        <v>864096</v>
      </c>
      <c r="D4" s="46">
        <v>1930000</v>
      </c>
      <c r="E4" s="46">
        <v>1065904</v>
      </c>
      <c r="F4" s="46">
        <v>0.44771813</v>
      </c>
      <c r="G4" s="46">
        <v>0.55228187</v>
      </c>
      <c r="H4" s="46">
        <v>1329139</v>
      </c>
      <c r="I4" s="46">
        <v>465043</v>
      </c>
      <c r="J4" s="46">
        <v>0.65011711</v>
      </c>
      <c r="K4" s="46">
        <v>0.34988289</v>
      </c>
      <c r="L4" s="46">
        <v>621416</v>
      </c>
      <c r="M4" s="46">
        <v>-242680</v>
      </c>
      <c r="N4" s="46">
        <v>1.39052744</v>
      </c>
      <c r="O4" s="46">
        <v>-0.39052744</v>
      </c>
      <c r="P4" s="46">
        <v>1606</v>
      </c>
      <c r="Q4" s="46">
        <v>1606000</v>
      </c>
      <c r="R4" s="46">
        <v>14103892</v>
      </c>
      <c r="S4" s="46">
        <v>251239.93</v>
      </c>
      <c r="T4" s="46">
        <v>1000</v>
      </c>
      <c r="U4" s="46">
        <v>8782</v>
      </c>
      <c r="V4" s="46">
        <v>156.44</v>
      </c>
    </row>
    <row r="5" spans="1:22" ht="11.25">
      <c r="A5" s="46">
        <v>63</v>
      </c>
      <c r="B5" s="46" t="s">
        <v>24</v>
      </c>
      <c r="C5" s="46">
        <v>544229</v>
      </c>
      <c r="D5" s="46">
        <v>1930000</v>
      </c>
      <c r="E5" s="46">
        <v>1385771</v>
      </c>
      <c r="F5" s="46">
        <v>0.28198394</v>
      </c>
      <c r="G5" s="46">
        <v>0.71801606</v>
      </c>
      <c r="H5" s="46">
        <v>1329139</v>
      </c>
      <c r="I5" s="46">
        <v>784910</v>
      </c>
      <c r="J5" s="46">
        <v>0.40945981</v>
      </c>
      <c r="K5" s="46">
        <v>0.59054019</v>
      </c>
      <c r="L5" s="46">
        <v>621416</v>
      </c>
      <c r="M5" s="46">
        <v>77187</v>
      </c>
      <c r="N5" s="46">
        <v>0.87578852</v>
      </c>
      <c r="O5" s="46">
        <v>0.12421148</v>
      </c>
      <c r="P5" s="46">
        <v>449</v>
      </c>
      <c r="Q5" s="46">
        <v>449000</v>
      </c>
      <c r="R5" s="46">
        <v>3943118</v>
      </c>
      <c r="S5" s="46">
        <v>791772.99</v>
      </c>
      <c r="T5" s="46">
        <v>1000</v>
      </c>
      <c r="U5" s="46">
        <v>8782</v>
      </c>
      <c r="V5" s="46">
        <v>1763.41</v>
      </c>
    </row>
    <row r="6" spans="1:22" ht="11.25">
      <c r="A6" s="46">
        <v>70</v>
      </c>
      <c r="B6" s="46" t="s">
        <v>25</v>
      </c>
      <c r="C6" s="46">
        <v>491835</v>
      </c>
      <c r="D6" s="46">
        <v>1930000</v>
      </c>
      <c r="E6" s="46">
        <v>1438165</v>
      </c>
      <c r="F6" s="46">
        <v>0.25483679</v>
      </c>
      <c r="G6" s="46">
        <v>0.74516321</v>
      </c>
      <c r="H6" s="46">
        <v>1329139</v>
      </c>
      <c r="I6" s="46">
        <v>837304</v>
      </c>
      <c r="J6" s="46">
        <v>0.3700403</v>
      </c>
      <c r="K6" s="46">
        <v>0.6299597</v>
      </c>
      <c r="L6" s="46">
        <v>621416</v>
      </c>
      <c r="M6" s="46">
        <v>129581</v>
      </c>
      <c r="N6" s="46">
        <v>0.79147463</v>
      </c>
      <c r="O6" s="46">
        <v>0.20852537</v>
      </c>
      <c r="P6" s="46">
        <v>750</v>
      </c>
      <c r="Q6" s="46">
        <v>750000</v>
      </c>
      <c r="R6" s="46">
        <v>6538961.14</v>
      </c>
      <c r="S6" s="46">
        <v>0</v>
      </c>
      <c r="T6" s="46">
        <v>1000</v>
      </c>
      <c r="U6" s="46">
        <v>8718.61</v>
      </c>
      <c r="V6" s="46">
        <v>0</v>
      </c>
    </row>
    <row r="7" spans="1:22" ht="11.25">
      <c r="A7" s="46">
        <v>84</v>
      </c>
      <c r="B7" s="46" t="s">
        <v>26</v>
      </c>
      <c r="C7" s="46">
        <v>816851</v>
      </c>
      <c r="D7" s="46">
        <v>1930000</v>
      </c>
      <c r="E7" s="46">
        <v>1113149</v>
      </c>
      <c r="F7" s="46">
        <v>0.42323886</v>
      </c>
      <c r="G7" s="46">
        <v>0.57676114</v>
      </c>
      <c r="H7" s="46">
        <v>1329139</v>
      </c>
      <c r="I7" s="46">
        <v>512288</v>
      </c>
      <c r="J7" s="46">
        <v>0.61457154</v>
      </c>
      <c r="K7" s="46">
        <v>0.38542846</v>
      </c>
      <c r="L7" s="46">
        <v>621416</v>
      </c>
      <c r="M7" s="46">
        <v>-195435</v>
      </c>
      <c r="N7" s="46">
        <v>1.31449947</v>
      </c>
      <c r="O7" s="46">
        <v>-0.31449947</v>
      </c>
      <c r="P7" s="46">
        <v>223</v>
      </c>
      <c r="Q7" s="46">
        <v>223000</v>
      </c>
      <c r="R7" s="46">
        <v>1958386</v>
      </c>
      <c r="S7" s="46">
        <v>433946.36</v>
      </c>
      <c r="T7" s="46">
        <v>1000</v>
      </c>
      <c r="U7" s="46">
        <v>8782</v>
      </c>
      <c r="V7" s="46">
        <v>1945.95</v>
      </c>
    </row>
    <row r="8" spans="1:22" ht="11.25">
      <c r="A8" s="46">
        <v>91</v>
      </c>
      <c r="B8" s="46" t="s">
        <v>27</v>
      </c>
      <c r="C8" s="46">
        <v>410413</v>
      </c>
      <c r="D8" s="46">
        <v>1930000</v>
      </c>
      <c r="E8" s="46">
        <v>1519587</v>
      </c>
      <c r="F8" s="46">
        <v>0.21264922</v>
      </c>
      <c r="G8" s="46">
        <v>0.78735078</v>
      </c>
      <c r="H8" s="46">
        <v>1329139</v>
      </c>
      <c r="I8" s="46">
        <v>918726</v>
      </c>
      <c r="J8" s="46">
        <v>0.3087811</v>
      </c>
      <c r="K8" s="46">
        <v>0.6912189</v>
      </c>
      <c r="L8" s="46">
        <v>621416</v>
      </c>
      <c r="M8" s="46">
        <v>211003</v>
      </c>
      <c r="N8" s="46">
        <v>0.66044807</v>
      </c>
      <c r="O8" s="46">
        <v>0.33955193</v>
      </c>
      <c r="P8" s="46">
        <v>569</v>
      </c>
      <c r="Q8" s="46">
        <v>569000</v>
      </c>
      <c r="R8" s="46">
        <v>4996958</v>
      </c>
      <c r="S8" s="46">
        <v>1076002.5</v>
      </c>
      <c r="T8" s="46">
        <v>1000</v>
      </c>
      <c r="U8" s="46">
        <v>8782</v>
      </c>
      <c r="V8" s="46">
        <v>1891.04</v>
      </c>
    </row>
    <row r="9" spans="1:22" ht="11.25">
      <c r="A9" s="46">
        <v>105</v>
      </c>
      <c r="B9" s="46" t="s">
        <v>28</v>
      </c>
      <c r="C9" s="46">
        <v>418623</v>
      </c>
      <c r="D9" s="46">
        <v>1930000</v>
      </c>
      <c r="E9" s="46">
        <v>1511377</v>
      </c>
      <c r="F9" s="46">
        <v>0.21690311</v>
      </c>
      <c r="G9" s="46">
        <v>0.78309689</v>
      </c>
      <c r="H9" s="46">
        <v>1329139</v>
      </c>
      <c r="I9" s="46">
        <v>910516</v>
      </c>
      <c r="J9" s="46">
        <v>0.31495803</v>
      </c>
      <c r="K9" s="46">
        <v>0.68504197</v>
      </c>
      <c r="L9" s="46">
        <v>621416</v>
      </c>
      <c r="M9" s="46">
        <v>202793</v>
      </c>
      <c r="N9" s="46">
        <v>0.67365983</v>
      </c>
      <c r="O9" s="46">
        <v>0.32634017</v>
      </c>
      <c r="P9" s="46">
        <v>452</v>
      </c>
      <c r="Q9" s="46">
        <v>452000</v>
      </c>
      <c r="R9" s="46">
        <v>3969464</v>
      </c>
      <c r="S9" s="46">
        <v>218413.66</v>
      </c>
      <c r="T9" s="46">
        <v>1000</v>
      </c>
      <c r="U9" s="46">
        <v>8782</v>
      </c>
      <c r="V9" s="46">
        <v>483.22</v>
      </c>
    </row>
    <row r="10" spans="1:22" ht="11.25">
      <c r="A10" s="46">
        <v>112</v>
      </c>
      <c r="B10" s="46" t="s">
        <v>29</v>
      </c>
      <c r="C10" s="46">
        <v>408370</v>
      </c>
      <c r="D10" s="46">
        <v>1930000</v>
      </c>
      <c r="E10" s="46">
        <v>1521630</v>
      </c>
      <c r="F10" s="46">
        <v>0.21159067</v>
      </c>
      <c r="G10" s="46">
        <v>0.78840933</v>
      </c>
      <c r="H10" s="46">
        <v>1329139</v>
      </c>
      <c r="I10" s="46">
        <v>920769</v>
      </c>
      <c r="J10" s="46">
        <v>0.30724401</v>
      </c>
      <c r="K10" s="46">
        <v>0.69275599</v>
      </c>
      <c r="L10" s="46">
        <v>621416</v>
      </c>
      <c r="M10" s="46">
        <v>213046</v>
      </c>
      <c r="N10" s="46">
        <v>0.65716042</v>
      </c>
      <c r="O10" s="46">
        <v>0.34283958</v>
      </c>
      <c r="P10" s="46">
        <v>1517</v>
      </c>
      <c r="Q10" s="46">
        <v>1517000</v>
      </c>
      <c r="R10" s="46">
        <v>13322294</v>
      </c>
      <c r="S10" s="46">
        <v>1952363.81</v>
      </c>
      <c r="T10" s="46">
        <v>1000</v>
      </c>
      <c r="U10" s="46">
        <v>8782</v>
      </c>
      <c r="V10" s="46">
        <v>1286.99</v>
      </c>
    </row>
    <row r="11" spans="1:22" ht="11.25">
      <c r="A11" s="46">
        <v>119</v>
      </c>
      <c r="B11" s="46" t="s">
        <v>30</v>
      </c>
      <c r="C11" s="46">
        <v>556384</v>
      </c>
      <c r="D11" s="46">
        <v>1930000</v>
      </c>
      <c r="E11" s="46">
        <v>1373616</v>
      </c>
      <c r="F11" s="46">
        <v>0.28828187</v>
      </c>
      <c r="G11" s="46">
        <v>0.71171813</v>
      </c>
      <c r="H11" s="46">
        <v>1329139</v>
      </c>
      <c r="I11" s="46">
        <v>772755</v>
      </c>
      <c r="J11" s="46">
        <v>0.41860483</v>
      </c>
      <c r="K11" s="46">
        <v>0.58139517</v>
      </c>
      <c r="L11" s="46">
        <v>621416</v>
      </c>
      <c r="M11" s="46">
        <v>65032</v>
      </c>
      <c r="N11" s="46">
        <v>0.89534869</v>
      </c>
      <c r="O11" s="46">
        <v>0.10465131</v>
      </c>
      <c r="P11" s="46">
        <v>1653</v>
      </c>
      <c r="Q11" s="46">
        <v>1653000</v>
      </c>
      <c r="R11" s="46">
        <v>14516646</v>
      </c>
      <c r="S11" s="46">
        <v>2018910.13</v>
      </c>
      <c r="T11" s="46">
        <v>1000</v>
      </c>
      <c r="U11" s="46">
        <v>8782</v>
      </c>
      <c r="V11" s="46">
        <v>1221.36</v>
      </c>
    </row>
    <row r="12" spans="1:22" ht="11.25">
      <c r="A12" s="46">
        <v>140</v>
      </c>
      <c r="B12" s="46" t="s">
        <v>31</v>
      </c>
      <c r="C12" s="46">
        <v>468134</v>
      </c>
      <c r="D12" s="46">
        <v>1930000</v>
      </c>
      <c r="E12" s="46">
        <v>1461866</v>
      </c>
      <c r="F12" s="46">
        <v>0.24255648</v>
      </c>
      <c r="G12" s="46">
        <v>0.75744352</v>
      </c>
      <c r="H12" s="46">
        <v>1329139</v>
      </c>
      <c r="I12" s="46">
        <v>861005</v>
      </c>
      <c r="J12" s="46">
        <v>0.35220846</v>
      </c>
      <c r="K12" s="46">
        <v>0.64779154</v>
      </c>
      <c r="L12" s="46">
        <v>621416</v>
      </c>
      <c r="M12" s="46">
        <v>153282</v>
      </c>
      <c r="N12" s="46">
        <v>0.75333432</v>
      </c>
      <c r="O12" s="46">
        <v>0.24666568</v>
      </c>
      <c r="P12" s="46">
        <v>2383</v>
      </c>
      <c r="Q12" s="46">
        <v>2383000</v>
      </c>
      <c r="R12" s="46">
        <v>20927506</v>
      </c>
      <c r="S12" s="46">
        <v>242165.44</v>
      </c>
      <c r="T12" s="46">
        <v>1000</v>
      </c>
      <c r="U12" s="46">
        <v>8782</v>
      </c>
      <c r="V12" s="46">
        <v>101.62</v>
      </c>
    </row>
    <row r="13" spans="1:22" ht="11.25">
      <c r="A13" s="46">
        <v>147</v>
      </c>
      <c r="B13" s="46" t="s">
        <v>32</v>
      </c>
      <c r="C13" s="46">
        <v>513191</v>
      </c>
      <c r="D13" s="46">
        <v>1930000</v>
      </c>
      <c r="E13" s="46">
        <v>1416809</v>
      </c>
      <c r="F13" s="46">
        <v>0.26590207</v>
      </c>
      <c r="G13" s="46">
        <v>0.73409793</v>
      </c>
      <c r="H13" s="46">
        <v>1329139</v>
      </c>
      <c r="I13" s="46">
        <v>815948</v>
      </c>
      <c r="J13" s="46">
        <v>0.38610785</v>
      </c>
      <c r="K13" s="46">
        <v>0.61389215</v>
      </c>
      <c r="L13" s="46">
        <v>621416</v>
      </c>
      <c r="M13" s="46">
        <v>108225</v>
      </c>
      <c r="N13" s="46">
        <v>0.8258413</v>
      </c>
      <c r="O13" s="46">
        <v>0.1741587</v>
      </c>
      <c r="P13" s="46">
        <v>15486</v>
      </c>
      <c r="Q13" s="46">
        <v>15486000</v>
      </c>
      <c r="R13" s="46">
        <v>135998052</v>
      </c>
      <c r="S13" s="46">
        <v>1931043.08</v>
      </c>
      <c r="T13" s="46">
        <v>1000</v>
      </c>
      <c r="U13" s="46">
        <v>8782</v>
      </c>
      <c r="V13" s="46">
        <v>124.7</v>
      </c>
    </row>
    <row r="14" spans="1:22" ht="11.25">
      <c r="A14" s="46">
        <v>154</v>
      </c>
      <c r="B14" s="46" t="s">
        <v>33</v>
      </c>
      <c r="C14" s="46">
        <v>323898</v>
      </c>
      <c r="D14" s="46">
        <v>1930000</v>
      </c>
      <c r="E14" s="46">
        <v>1606102</v>
      </c>
      <c r="F14" s="46">
        <v>0.1678228</v>
      </c>
      <c r="G14" s="46">
        <v>0.8321772</v>
      </c>
      <c r="H14" s="46">
        <v>1329139</v>
      </c>
      <c r="I14" s="46">
        <v>1005241</v>
      </c>
      <c r="J14" s="46">
        <v>0.24369009</v>
      </c>
      <c r="K14" s="46">
        <v>0.75630991</v>
      </c>
      <c r="L14" s="46">
        <v>621416</v>
      </c>
      <c r="M14" s="46">
        <v>297518</v>
      </c>
      <c r="N14" s="46">
        <v>0.52122572</v>
      </c>
      <c r="O14" s="46">
        <v>0.47877428</v>
      </c>
      <c r="P14" s="46">
        <v>1324</v>
      </c>
      <c r="Q14" s="46">
        <v>1324000</v>
      </c>
      <c r="R14" s="46">
        <v>11627368</v>
      </c>
      <c r="S14" s="46">
        <v>2075304.74</v>
      </c>
      <c r="T14" s="46">
        <v>1000</v>
      </c>
      <c r="U14" s="46">
        <v>8782</v>
      </c>
      <c r="V14" s="46">
        <v>1567.45</v>
      </c>
    </row>
    <row r="15" spans="1:22" ht="11.25">
      <c r="A15" s="46">
        <v>161</v>
      </c>
      <c r="B15" s="46" t="s">
        <v>34</v>
      </c>
      <c r="C15" s="46">
        <v>494314</v>
      </c>
      <c r="D15" s="46">
        <v>1930000</v>
      </c>
      <c r="E15" s="46">
        <v>1435686</v>
      </c>
      <c r="F15" s="46">
        <v>0.25612124</v>
      </c>
      <c r="G15" s="46">
        <v>0.74387876</v>
      </c>
      <c r="H15" s="46">
        <v>1329139</v>
      </c>
      <c r="I15" s="46">
        <v>834825</v>
      </c>
      <c r="J15" s="46">
        <v>0.37190542</v>
      </c>
      <c r="K15" s="46">
        <v>0.62809458</v>
      </c>
      <c r="L15" s="46">
        <v>621416</v>
      </c>
      <c r="M15" s="46">
        <v>127102</v>
      </c>
      <c r="N15" s="46">
        <v>0.79546391</v>
      </c>
      <c r="O15" s="46">
        <v>0.20453609</v>
      </c>
      <c r="P15" s="46">
        <v>298</v>
      </c>
      <c r="Q15" s="46">
        <v>298000</v>
      </c>
      <c r="R15" s="46">
        <v>2617036</v>
      </c>
      <c r="S15" s="46">
        <v>761405.46</v>
      </c>
      <c r="T15" s="46">
        <v>1000</v>
      </c>
      <c r="U15" s="46">
        <v>8782</v>
      </c>
      <c r="V15" s="46">
        <v>2555.05</v>
      </c>
    </row>
    <row r="16" spans="1:22" ht="11.25">
      <c r="A16" s="46">
        <v>2450</v>
      </c>
      <c r="B16" s="46" t="s">
        <v>35</v>
      </c>
      <c r="C16" s="46">
        <v>2892742</v>
      </c>
      <c r="D16" s="46">
        <v>5790000</v>
      </c>
      <c r="E16" s="46">
        <v>2897258</v>
      </c>
      <c r="F16" s="46">
        <v>0.49961002</v>
      </c>
      <c r="G16" s="46">
        <v>0.50038998</v>
      </c>
      <c r="H16" s="46">
        <v>3987417</v>
      </c>
      <c r="I16" s="46">
        <v>1094675</v>
      </c>
      <c r="J16" s="46">
        <v>0.72546764</v>
      </c>
      <c r="K16" s="46">
        <v>0.27453236</v>
      </c>
      <c r="L16" s="46">
        <v>1864248</v>
      </c>
      <c r="M16" s="46">
        <v>-1028494</v>
      </c>
      <c r="N16" s="46">
        <v>1.55169377</v>
      </c>
      <c r="O16" s="46">
        <v>-0.55169377</v>
      </c>
      <c r="P16" s="46">
        <v>2095</v>
      </c>
      <c r="Q16" s="46">
        <v>2095000</v>
      </c>
      <c r="R16" s="46">
        <v>18398290</v>
      </c>
      <c r="S16" s="46">
        <v>2257356.08</v>
      </c>
      <c r="T16" s="46">
        <v>1000</v>
      </c>
      <c r="U16" s="46">
        <v>8782</v>
      </c>
      <c r="V16" s="46">
        <v>1077.5</v>
      </c>
    </row>
    <row r="17" spans="1:22" ht="11.25">
      <c r="A17" s="46">
        <v>170</v>
      </c>
      <c r="B17" s="46" t="s">
        <v>36</v>
      </c>
      <c r="C17" s="46">
        <v>338109</v>
      </c>
      <c r="D17" s="46">
        <v>1930000</v>
      </c>
      <c r="E17" s="46">
        <v>1591891</v>
      </c>
      <c r="F17" s="46">
        <v>0.17518601</v>
      </c>
      <c r="G17" s="46">
        <v>0.82481399</v>
      </c>
      <c r="H17" s="46">
        <v>1329139</v>
      </c>
      <c r="I17" s="46">
        <v>991030</v>
      </c>
      <c r="J17" s="46">
        <v>0.25438197</v>
      </c>
      <c r="K17" s="46">
        <v>0.74561803</v>
      </c>
      <c r="L17" s="46">
        <v>621416</v>
      </c>
      <c r="M17" s="46">
        <v>283307</v>
      </c>
      <c r="N17" s="46">
        <v>0.54409446</v>
      </c>
      <c r="O17" s="46">
        <v>0.45590554</v>
      </c>
      <c r="P17" s="46">
        <v>2212</v>
      </c>
      <c r="Q17" s="46">
        <v>2212000</v>
      </c>
      <c r="R17" s="46">
        <v>19425784</v>
      </c>
      <c r="S17" s="46">
        <v>1790293.88</v>
      </c>
      <c r="T17" s="46">
        <v>1000</v>
      </c>
      <c r="U17" s="46">
        <v>8782</v>
      </c>
      <c r="V17" s="46">
        <v>809.36</v>
      </c>
    </row>
    <row r="18" spans="1:22" ht="11.25">
      <c r="A18" s="46">
        <v>182</v>
      </c>
      <c r="B18" s="46" t="s">
        <v>37</v>
      </c>
      <c r="C18" s="46">
        <v>866160</v>
      </c>
      <c r="D18" s="46">
        <v>1930000</v>
      </c>
      <c r="E18" s="46">
        <v>1063840</v>
      </c>
      <c r="F18" s="46">
        <v>0.44878756</v>
      </c>
      <c r="G18" s="46">
        <v>0.55121244</v>
      </c>
      <c r="H18" s="46">
        <v>1329139</v>
      </c>
      <c r="I18" s="46">
        <v>462979</v>
      </c>
      <c r="J18" s="46">
        <v>0.65166999</v>
      </c>
      <c r="K18" s="46">
        <v>0.34833001</v>
      </c>
      <c r="L18" s="46">
        <v>621416</v>
      </c>
      <c r="M18" s="46">
        <v>-244744</v>
      </c>
      <c r="N18" s="46">
        <v>1.39384889</v>
      </c>
      <c r="O18" s="46">
        <v>-0.39384889</v>
      </c>
      <c r="P18" s="46">
        <v>2302</v>
      </c>
      <c r="Q18" s="46">
        <v>2302000</v>
      </c>
      <c r="R18" s="46">
        <v>20216164</v>
      </c>
      <c r="S18" s="46">
        <v>3498129.52</v>
      </c>
      <c r="T18" s="46">
        <v>1000</v>
      </c>
      <c r="U18" s="46">
        <v>8782</v>
      </c>
      <c r="V18" s="46">
        <v>1519.6</v>
      </c>
    </row>
    <row r="19" spans="1:22" ht="11.25">
      <c r="A19" s="46">
        <v>196</v>
      </c>
      <c r="B19" s="46" t="s">
        <v>38</v>
      </c>
      <c r="C19" s="46">
        <v>497497</v>
      </c>
      <c r="D19" s="46">
        <v>1930000</v>
      </c>
      <c r="E19" s="46">
        <v>1432503</v>
      </c>
      <c r="F19" s="46">
        <v>0.25777047</v>
      </c>
      <c r="G19" s="46">
        <v>0.74222953</v>
      </c>
      <c r="H19" s="46">
        <v>1329139</v>
      </c>
      <c r="I19" s="46">
        <v>831642</v>
      </c>
      <c r="J19" s="46">
        <v>0.3743002</v>
      </c>
      <c r="K19" s="46">
        <v>0.6256998</v>
      </c>
      <c r="L19" s="46">
        <v>621416</v>
      </c>
      <c r="M19" s="46">
        <v>123919</v>
      </c>
      <c r="N19" s="46">
        <v>0.80058608</v>
      </c>
      <c r="O19" s="46">
        <v>0.19941392</v>
      </c>
      <c r="P19" s="46">
        <v>428</v>
      </c>
      <c r="Q19" s="46">
        <v>428000</v>
      </c>
      <c r="R19" s="46">
        <v>3758696</v>
      </c>
      <c r="S19" s="46">
        <v>773184.69</v>
      </c>
      <c r="T19" s="46">
        <v>1000</v>
      </c>
      <c r="U19" s="46">
        <v>8782</v>
      </c>
      <c r="V19" s="46">
        <v>1806.51</v>
      </c>
    </row>
    <row r="20" spans="1:22" ht="11.25">
      <c r="A20" s="46">
        <v>203</v>
      </c>
      <c r="B20" s="46" t="s">
        <v>39</v>
      </c>
      <c r="C20" s="46">
        <v>394939</v>
      </c>
      <c r="D20" s="46">
        <v>1930000</v>
      </c>
      <c r="E20" s="46">
        <v>1535061</v>
      </c>
      <c r="F20" s="46">
        <v>0.20463161</v>
      </c>
      <c r="G20" s="46">
        <v>0.79536839</v>
      </c>
      <c r="H20" s="46">
        <v>1329139</v>
      </c>
      <c r="I20" s="46">
        <v>934200</v>
      </c>
      <c r="J20" s="46">
        <v>0.29713897</v>
      </c>
      <c r="K20" s="46">
        <v>0.70286103</v>
      </c>
      <c r="L20" s="46">
        <v>621416</v>
      </c>
      <c r="M20" s="46">
        <v>226477</v>
      </c>
      <c r="N20" s="46">
        <v>0.63554688</v>
      </c>
      <c r="O20" s="46">
        <v>0.36445312</v>
      </c>
      <c r="P20" s="46">
        <v>773</v>
      </c>
      <c r="Q20" s="46">
        <v>773000</v>
      </c>
      <c r="R20" s="46">
        <v>6788486</v>
      </c>
      <c r="S20" s="46">
        <v>792784.83</v>
      </c>
      <c r="T20" s="46">
        <v>1000</v>
      </c>
      <c r="U20" s="46">
        <v>8782</v>
      </c>
      <c r="V20" s="46">
        <v>1025.59</v>
      </c>
    </row>
    <row r="21" spans="1:22" ht="11.25">
      <c r="A21" s="46">
        <v>217</v>
      </c>
      <c r="B21" s="46" t="s">
        <v>40</v>
      </c>
      <c r="C21" s="46">
        <v>506378</v>
      </c>
      <c r="D21" s="46">
        <v>1930000</v>
      </c>
      <c r="E21" s="46">
        <v>1423622</v>
      </c>
      <c r="F21" s="46">
        <v>0.26237202</v>
      </c>
      <c r="G21" s="46">
        <v>0.73762798</v>
      </c>
      <c r="H21" s="46">
        <v>1329139</v>
      </c>
      <c r="I21" s="46">
        <v>822761</v>
      </c>
      <c r="J21" s="46">
        <v>0.38098197</v>
      </c>
      <c r="K21" s="46">
        <v>0.61901803</v>
      </c>
      <c r="L21" s="46">
        <v>621416</v>
      </c>
      <c r="M21" s="46">
        <v>115038</v>
      </c>
      <c r="N21" s="46">
        <v>0.81487763</v>
      </c>
      <c r="O21" s="46">
        <v>0.18512237</v>
      </c>
      <c r="P21" s="46">
        <v>609</v>
      </c>
      <c r="Q21" s="46">
        <v>609000</v>
      </c>
      <c r="R21" s="46">
        <v>5348238</v>
      </c>
      <c r="S21" s="46">
        <v>1366456.73</v>
      </c>
      <c r="T21" s="46">
        <v>1000</v>
      </c>
      <c r="U21" s="46">
        <v>8782</v>
      </c>
      <c r="V21" s="46">
        <v>2243.77</v>
      </c>
    </row>
    <row r="22" spans="1:22" ht="11.25">
      <c r="A22" s="46">
        <v>231</v>
      </c>
      <c r="B22" s="46" t="s">
        <v>41</v>
      </c>
      <c r="C22" s="46">
        <v>394255</v>
      </c>
      <c r="D22" s="46">
        <v>1930000</v>
      </c>
      <c r="E22" s="46">
        <v>1535745</v>
      </c>
      <c r="F22" s="46">
        <v>0.2042772</v>
      </c>
      <c r="G22" s="46">
        <v>0.7957228</v>
      </c>
      <c r="H22" s="46">
        <v>1329139</v>
      </c>
      <c r="I22" s="46">
        <v>934884</v>
      </c>
      <c r="J22" s="46">
        <v>0.29662436</v>
      </c>
      <c r="K22" s="46">
        <v>0.70337564</v>
      </c>
      <c r="L22" s="46">
        <v>621416</v>
      </c>
      <c r="M22" s="46">
        <v>227161</v>
      </c>
      <c r="N22" s="46">
        <v>0.63444617</v>
      </c>
      <c r="O22" s="46">
        <v>0.36555383</v>
      </c>
      <c r="P22" s="46">
        <v>1712</v>
      </c>
      <c r="Q22" s="46">
        <v>1712000</v>
      </c>
      <c r="R22" s="46">
        <v>15034784</v>
      </c>
      <c r="S22" s="46">
        <v>789543.71</v>
      </c>
      <c r="T22" s="46">
        <v>1000</v>
      </c>
      <c r="U22" s="46">
        <v>8782</v>
      </c>
      <c r="V22" s="46">
        <v>461.18</v>
      </c>
    </row>
    <row r="23" spans="1:22" ht="11.25">
      <c r="A23" s="46">
        <v>245</v>
      </c>
      <c r="B23" s="46" t="s">
        <v>42</v>
      </c>
      <c r="C23" s="46">
        <v>488196</v>
      </c>
      <c r="D23" s="46">
        <v>1930000</v>
      </c>
      <c r="E23" s="46">
        <v>1441804</v>
      </c>
      <c r="F23" s="46">
        <v>0.2529513</v>
      </c>
      <c r="G23" s="46">
        <v>0.7470487</v>
      </c>
      <c r="H23" s="46">
        <v>1329139</v>
      </c>
      <c r="I23" s="46">
        <v>840943</v>
      </c>
      <c r="J23" s="46">
        <v>0.36730244</v>
      </c>
      <c r="K23" s="46">
        <v>0.63269756</v>
      </c>
      <c r="L23" s="46">
        <v>621416</v>
      </c>
      <c r="M23" s="46">
        <v>133220</v>
      </c>
      <c r="N23" s="46">
        <v>0.78561865</v>
      </c>
      <c r="O23" s="46">
        <v>0.21438135</v>
      </c>
      <c r="P23" s="46">
        <v>606</v>
      </c>
      <c r="Q23" s="46">
        <v>606000</v>
      </c>
      <c r="R23" s="46">
        <v>5321892</v>
      </c>
      <c r="S23" s="46">
        <v>1033273.14</v>
      </c>
      <c r="T23" s="46">
        <v>1000</v>
      </c>
      <c r="U23" s="46">
        <v>8782</v>
      </c>
      <c r="V23" s="46">
        <v>1705.07</v>
      </c>
    </row>
    <row r="24" spans="1:22" ht="11.25">
      <c r="A24" s="46">
        <v>280</v>
      </c>
      <c r="B24" s="46" t="s">
        <v>43</v>
      </c>
      <c r="C24" s="46">
        <v>561246</v>
      </c>
      <c r="D24" s="46">
        <v>1930000</v>
      </c>
      <c r="E24" s="46">
        <v>1368754</v>
      </c>
      <c r="F24" s="46">
        <v>0.29080104</v>
      </c>
      <c r="G24" s="46">
        <v>0.70919896</v>
      </c>
      <c r="H24" s="46">
        <v>1329139</v>
      </c>
      <c r="I24" s="46">
        <v>767893</v>
      </c>
      <c r="J24" s="46">
        <v>0.42226283</v>
      </c>
      <c r="K24" s="46">
        <v>0.57773717</v>
      </c>
      <c r="L24" s="46">
        <v>621416</v>
      </c>
      <c r="M24" s="46">
        <v>60170</v>
      </c>
      <c r="N24" s="46">
        <v>0.90317275</v>
      </c>
      <c r="O24" s="46">
        <v>0.09682725</v>
      </c>
      <c r="P24" s="46">
        <v>3031</v>
      </c>
      <c r="Q24" s="46">
        <v>3031000</v>
      </c>
      <c r="R24" s="46">
        <v>26618242</v>
      </c>
      <c r="S24" s="46">
        <v>509861.5</v>
      </c>
      <c r="T24" s="46">
        <v>1000</v>
      </c>
      <c r="U24" s="46">
        <v>8782</v>
      </c>
      <c r="V24" s="46">
        <v>168.22</v>
      </c>
    </row>
    <row r="25" spans="1:22" ht="11.25">
      <c r="A25" s="46">
        <v>287</v>
      </c>
      <c r="B25" s="46" t="s">
        <v>44</v>
      </c>
      <c r="C25" s="46">
        <v>549909</v>
      </c>
      <c r="D25" s="46">
        <v>1930000</v>
      </c>
      <c r="E25" s="46">
        <v>1380091</v>
      </c>
      <c r="F25" s="46">
        <v>0.28492694</v>
      </c>
      <c r="G25" s="46">
        <v>0.71507306</v>
      </c>
      <c r="H25" s="46">
        <v>1329139</v>
      </c>
      <c r="I25" s="46">
        <v>779230</v>
      </c>
      <c r="J25" s="46">
        <v>0.41373325</v>
      </c>
      <c r="K25" s="46">
        <v>0.58626675</v>
      </c>
      <c r="L25" s="46">
        <v>621416</v>
      </c>
      <c r="M25" s="46">
        <v>71507</v>
      </c>
      <c r="N25" s="46">
        <v>0.88492894</v>
      </c>
      <c r="O25" s="46">
        <v>0.11507106</v>
      </c>
      <c r="P25" s="46">
        <v>413</v>
      </c>
      <c r="Q25" s="46">
        <v>413000</v>
      </c>
      <c r="R25" s="46">
        <v>3626966</v>
      </c>
      <c r="S25" s="46">
        <v>809864.12</v>
      </c>
      <c r="T25" s="46">
        <v>1000</v>
      </c>
      <c r="U25" s="46">
        <v>8782</v>
      </c>
      <c r="V25" s="46">
        <v>1960.93</v>
      </c>
    </row>
    <row r="26" spans="1:22" ht="11.25">
      <c r="A26" s="46">
        <v>308</v>
      </c>
      <c r="B26" s="46" t="s">
        <v>45</v>
      </c>
      <c r="C26" s="46">
        <v>330787</v>
      </c>
      <c r="D26" s="46">
        <v>1930000</v>
      </c>
      <c r="E26" s="46">
        <v>1599213</v>
      </c>
      <c r="F26" s="46">
        <v>0.17139223</v>
      </c>
      <c r="G26" s="46">
        <v>0.82860777</v>
      </c>
      <c r="H26" s="46">
        <v>1329139</v>
      </c>
      <c r="I26" s="46">
        <v>998352</v>
      </c>
      <c r="J26" s="46">
        <v>0.24887314</v>
      </c>
      <c r="K26" s="46">
        <v>0.75112686</v>
      </c>
      <c r="L26" s="46">
        <v>621416</v>
      </c>
      <c r="M26" s="46">
        <v>290629</v>
      </c>
      <c r="N26" s="46">
        <v>0.53231169</v>
      </c>
      <c r="O26" s="46">
        <v>0.46768831</v>
      </c>
      <c r="P26" s="46">
        <v>1431</v>
      </c>
      <c r="Q26" s="46">
        <v>1431000</v>
      </c>
      <c r="R26" s="46">
        <v>12567042</v>
      </c>
      <c r="S26" s="46">
        <v>1825687.29</v>
      </c>
      <c r="T26" s="46">
        <v>1000</v>
      </c>
      <c r="U26" s="46">
        <v>8782</v>
      </c>
      <c r="V26" s="46">
        <v>1275.81</v>
      </c>
    </row>
    <row r="27" spans="1:22" ht="11.25">
      <c r="A27" s="46">
        <v>315</v>
      </c>
      <c r="B27" s="46" t="s">
        <v>46</v>
      </c>
      <c r="C27" s="46">
        <v>1297695</v>
      </c>
      <c r="D27" s="46">
        <v>1930000</v>
      </c>
      <c r="E27" s="46">
        <v>632305</v>
      </c>
      <c r="F27" s="46">
        <v>0.67238083</v>
      </c>
      <c r="G27" s="46">
        <v>0.32761917</v>
      </c>
      <c r="H27" s="46">
        <v>1329139</v>
      </c>
      <c r="I27" s="46">
        <v>31444</v>
      </c>
      <c r="J27" s="46">
        <v>0.97634258</v>
      </c>
      <c r="K27" s="46">
        <v>0.02365742</v>
      </c>
      <c r="L27" s="46">
        <v>621416</v>
      </c>
      <c r="M27" s="46">
        <v>-676279</v>
      </c>
      <c r="N27" s="46">
        <v>2.08828707</v>
      </c>
      <c r="O27" s="46">
        <v>-1.08828707</v>
      </c>
      <c r="P27" s="46">
        <v>440</v>
      </c>
      <c r="Q27" s="46">
        <v>440000</v>
      </c>
      <c r="R27" s="46">
        <v>3864080</v>
      </c>
      <c r="S27" s="46">
        <v>2142985.72</v>
      </c>
      <c r="T27" s="46">
        <v>1000</v>
      </c>
      <c r="U27" s="46">
        <v>8782</v>
      </c>
      <c r="V27" s="46">
        <v>4870.42</v>
      </c>
    </row>
    <row r="28" spans="1:22" ht="11.25">
      <c r="A28" s="46">
        <v>336</v>
      </c>
      <c r="B28" s="46" t="s">
        <v>47</v>
      </c>
      <c r="C28" s="46">
        <v>471002</v>
      </c>
      <c r="D28" s="46">
        <v>1930000</v>
      </c>
      <c r="E28" s="46">
        <v>1458998</v>
      </c>
      <c r="F28" s="46">
        <v>0.24404249</v>
      </c>
      <c r="G28" s="46">
        <v>0.75595751</v>
      </c>
      <c r="H28" s="46">
        <v>1329139</v>
      </c>
      <c r="I28" s="46">
        <v>858137</v>
      </c>
      <c r="J28" s="46">
        <v>0.35436625</v>
      </c>
      <c r="K28" s="46">
        <v>0.64563375</v>
      </c>
      <c r="L28" s="46">
        <v>621416</v>
      </c>
      <c r="M28" s="46">
        <v>150414</v>
      </c>
      <c r="N28" s="46">
        <v>0.75794959</v>
      </c>
      <c r="O28" s="46">
        <v>0.24205041</v>
      </c>
      <c r="P28" s="46">
        <v>3497</v>
      </c>
      <c r="Q28" s="46">
        <v>3497000</v>
      </c>
      <c r="R28" s="46">
        <v>30710654</v>
      </c>
      <c r="S28" s="46">
        <v>2163339.17</v>
      </c>
      <c r="T28" s="46">
        <v>1000</v>
      </c>
      <c r="U28" s="46">
        <v>8782</v>
      </c>
      <c r="V28" s="46">
        <v>618.63</v>
      </c>
    </row>
    <row r="29" spans="1:22" ht="11.25">
      <c r="A29" s="46">
        <v>4263</v>
      </c>
      <c r="B29" s="46" t="s">
        <v>48</v>
      </c>
      <c r="C29" s="46">
        <v>1080070</v>
      </c>
      <c r="D29" s="46">
        <v>1930000</v>
      </c>
      <c r="E29" s="46">
        <v>849930</v>
      </c>
      <c r="F29" s="46">
        <v>0.55962176</v>
      </c>
      <c r="G29" s="46">
        <v>0.44037824</v>
      </c>
      <c r="H29" s="46">
        <v>1329139</v>
      </c>
      <c r="I29" s="46">
        <v>249069</v>
      </c>
      <c r="J29" s="46">
        <v>0.81260876</v>
      </c>
      <c r="K29" s="46">
        <v>0.18739124</v>
      </c>
      <c r="L29" s="46">
        <v>621416</v>
      </c>
      <c r="M29" s="46">
        <v>-458654</v>
      </c>
      <c r="N29" s="46">
        <v>1.73807884</v>
      </c>
      <c r="O29" s="46">
        <v>-0.73807884</v>
      </c>
      <c r="P29" s="46">
        <v>237</v>
      </c>
      <c r="Q29" s="46">
        <v>237000</v>
      </c>
      <c r="R29" s="46">
        <v>2081334</v>
      </c>
      <c r="S29" s="46">
        <v>1025188.06</v>
      </c>
      <c r="T29" s="46">
        <v>1000</v>
      </c>
      <c r="U29" s="46">
        <v>8782</v>
      </c>
      <c r="V29" s="46">
        <v>4325.69</v>
      </c>
    </row>
    <row r="30" spans="1:22" ht="11.25">
      <c r="A30" s="46">
        <v>350</v>
      </c>
      <c r="B30" s="46" t="s">
        <v>49</v>
      </c>
      <c r="C30" s="46">
        <v>592633</v>
      </c>
      <c r="D30" s="46">
        <v>1930000</v>
      </c>
      <c r="E30" s="46">
        <v>1337367</v>
      </c>
      <c r="F30" s="46">
        <v>0.30706373</v>
      </c>
      <c r="G30" s="46">
        <v>0.69293627</v>
      </c>
      <c r="H30" s="46">
        <v>1329139</v>
      </c>
      <c r="I30" s="46">
        <v>736506</v>
      </c>
      <c r="J30" s="46">
        <v>0.44587737</v>
      </c>
      <c r="K30" s="46">
        <v>0.55412263</v>
      </c>
      <c r="L30" s="46">
        <v>621416</v>
      </c>
      <c r="M30" s="46">
        <v>28783</v>
      </c>
      <c r="N30" s="46">
        <v>0.95368159</v>
      </c>
      <c r="O30" s="46">
        <v>0.04631841</v>
      </c>
      <c r="P30" s="46">
        <v>960</v>
      </c>
      <c r="Q30" s="46">
        <v>960000</v>
      </c>
      <c r="R30" s="46">
        <v>8430720</v>
      </c>
      <c r="S30" s="46">
        <v>1684379.38</v>
      </c>
      <c r="T30" s="46">
        <v>1000</v>
      </c>
      <c r="U30" s="46">
        <v>8782</v>
      </c>
      <c r="V30" s="46">
        <v>1754.56</v>
      </c>
    </row>
    <row r="31" spans="1:22" ht="11.25">
      <c r="A31" s="46">
        <v>364</v>
      </c>
      <c r="B31" s="46" t="s">
        <v>50</v>
      </c>
      <c r="C31" s="46">
        <v>476151</v>
      </c>
      <c r="D31" s="46">
        <v>1930000</v>
      </c>
      <c r="E31" s="46">
        <v>1453849</v>
      </c>
      <c r="F31" s="46">
        <v>0.24671036</v>
      </c>
      <c r="G31" s="46">
        <v>0.75328964</v>
      </c>
      <c r="H31" s="46">
        <v>1329139</v>
      </c>
      <c r="I31" s="46">
        <v>852988</v>
      </c>
      <c r="J31" s="46">
        <v>0.35824018</v>
      </c>
      <c r="K31" s="46">
        <v>0.64175982</v>
      </c>
      <c r="L31" s="46">
        <v>621416</v>
      </c>
      <c r="M31" s="46">
        <v>145265</v>
      </c>
      <c r="N31" s="46">
        <v>0.7662355</v>
      </c>
      <c r="O31" s="46">
        <v>0.2337645</v>
      </c>
      <c r="P31" s="46">
        <v>376</v>
      </c>
      <c r="Q31" s="46">
        <v>376000</v>
      </c>
      <c r="R31" s="46">
        <v>3302032</v>
      </c>
      <c r="S31" s="46">
        <v>131961.91</v>
      </c>
      <c r="T31" s="46">
        <v>1000</v>
      </c>
      <c r="U31" s="46">
        <v>8782</v>
      </c>
      <c r="V31" s="46">
        <v>350.96</v>
      </c>
    </row>
    <row r="32" spans="1:22" ht="11.25">
      <c r="A32" s="46">
        <v>413</v>
      </c>
      <c r="B32" s="46" t="s">
        <v>51</v>
      </c>
      <c r="C32" s="46">
        <v>202596</v>
      </c>
      <c r="D32" s="46">
        <v>1930000</v>
      </c>
      <c r="E32" s="46">
        <v>1727404</v>
      </c>
      <c r="F32" s="46">
        <v>0.10497202</v>
      </c>
      <c r="G32" s="46">
        <v>0.89502798</v>
      </c>
      <c r="H32" s="46">
        <v>1329139</v>
      </c>
      <c r="I32" s="46">
        <v>1126543</v>
      </c>
      <c r="J32" s="46">
        <v>0.1524265</v>
      </c>
      <c r="K32" s="46">
        <v>0.8475735</v>
      </c>
      <c r="L32" s="46">
        <v>621416</v>
      </c>
      <c r="M32" s="46">
        <v>418820</v>
      </c>
      <c r="N32" s="46">
        <v>0.32602315</v>
      </c>
      <c r="O32" s="46">
        <v>0.67397685</v>
      </c>
      <c r="P32" s="46">
        <v>7224</v>
      </c>
      <c r="Q32" s="46">
        <v>7224000</v>
      </c>
      <c r="R32" s="46">
        <v>63441168</v>
      </c>
      <c r="S32" s="46">
        <v>12559663.63</v>
      </c>
      <c r="T32" s="46">
        <v>1000</v>
      </c>
      <c r="U32" s="46">
        <v>8782</v>
      </c>
      <c r="V32" s="46">
        <v>1738.6</v>
      </c>
    </row>
    <row r="33" spans="1:22" ht="11.25">
      <c r="A33" s="46">
        <v>422</v>
      </c>
      <c r="B33" s="46" t="s">
        <v>52</v>
      </c>
      <c r="C33" s="46">
        <v>403950</v>
      </c>
      <c r="D33" s="46">
        <v>1930000</v>
      </c>
      <c r="E33" s="46">
        <v>1526050</v>
      </c>
      <c r="F33" s="46">
        <v>0.20930052</v>
      </c>
      <c r="G33" s="46">
        <v>0.79069948</v>
      </c>
      <c r="H33" s="46">
        <v>1329139</v>
      </c>
      <c r="I33" s="46">
        <v>925189</v>
      </c>
      <c r="J33" s="46">
        <v>0.30391855</v>
      </c>
      <c r="K33" s="46">
        <v>0.69608145</v>
      </c>
      <c r="L33" s="46">
        <v>621416</v>
      </c>
      <c r="M33" s="46">
        <v>217466</v>
      </c>
      <c r="N33" s="46">
        <v>0.65004763</v>
      </c>
      <c r="O33" s="46">
        <v>0.34995237</v>
      </c>
      <c r="P33" s="46">
        <v>1202</v>
      </c>
      <c r="Q33" s="46">
        <v>1202000</v>
      </c>
      <c r="R33" s="46">
        <v>10555964</v>
      </c>
      <c r="S33" s="46">
        <v>2054591.16</v>
      </c>
      <c r="T33" s="46">
        <v>1000</v>
      </c>
      <c r="U33" s="46">
        <v>8782</v>
      </c>
      <c r="V33" s="46">
        <v>1709.31</v>
      </c>
    </row>
    <row r="34" spans="1:22" ht="11.25">
      <c r="A34" s="46">
        <v>427</v>
      </c>
      <c r="B34" s="46" t="s">
        <v>53</v>
      </c>
      <c r="C34" s="46">
        <v>381346</v>
      </c>
      <c r="D34" s="46">
        <v>1930000</v>
      </c>
      <c r="E34" s="46">
        <v>1548654</v>
      </c>
      <c r="F34" s="46">
        <v>0.1975886</v>
      </c>
      <c r="G34" s="46">
        <v>0.8024114</v>
      </c>
      <c r="H34" s="46">
        <v>1329139</v>
      </c>
      <c r="I34" s="46">
        <v>947793</v>
      </c>
      <c r="J34" s="46">
        <v>0.28691205</v>
      </c>
      <c r="K34" s="46">
        <v>0.71308795</v>
      </c>
      <c r="L34" s="46">
        <v>621416</v>
      </c>
      <c r="M34" s="46">
        <v>240070</v>
      </c>
      <c r="N34" s="46">
        <v>0.61367264</v>
      </c>
      <c r="O34" s="46">
        <v>0.38632736</v>
      </c>
      <c r="P34" s="46">
        <v>235</v>
      </c>
      <c r="Q34" s="46">
        <v>235000</v>
      </c>
      <c r="R34" s="46">
        <v>2063770</v>
      </c>
      <c r="S34" s="46">
        <v>787642.33</v>
      </c>
      <c r="T34" s="46">
        <v>1000</v>
      </c>
      <c r="U34" s="46">
        <v>8782</v>
      </c>
      <c r="V34" s="46">
        <v>3351.67</v>
      </c>
    </row>
    <row r="35" spans="1:22" ht="11.25">
      <c r="A35" s="46">
        <v>434</v>
      </c>
      <c r="B35" s="46" t="s">
        <v>54</v>
      </c>
      <c r="C35" s="46">
        <v>426187</v>
      </c>
      <c r="D35" s="46">
        <v>1930000</v>
      </c>
      <c r="E35" s="46">
        <v>1503813</v>
      </c>
      <c r="F35" s="46">
        <v>0.22082228</v>
      </c>
      <c r="G35" s="46">
        <v>0.77917772</v>
      </c>
      <c r="H35" s="46">
        <v>1329139</v>
      </c>
      <c r="I35" s="46">
        <v>902952</v>
      </c>
      <c r="J35" s="46">
        <v>0.32064893</v>
      </c>
      <c r="K35" s="46">
        <v>0.67935107</v>
      </c>
      <c r="L35" s="46">
        <v>621416</v>
      </c>
      <c r="M35" s="46">
        <v>195229</v>
      </c>
      <c r="N35" s="46">
        <v>0.68583204</v>
      </c>
      <c r="O35" s="46">
        <v>0.31416796</v>
      </c>
      <c r="P35" s="46">
        <v>1631</v>
      </c>
      <c r="Q35" s="46">
        <v>1631000</v>
      </c>
      <c r="R35" s="46">
        <v>14323442</v>
      </c>
      <c r="S35" s="46">
        <v>897480.45</v>
      </c>
      <c r="T35" s="46">
        <v>1000</v>
      </c>
      <c r="U35" s="46">
        <v>8782</v>
      </c>
      <c r="V35" s="46">
        <v>550.26</v>
      </c>
    </row>
    <row r="36" spans="1:22" ht="11.25">
      <c r="A36" s="46">
        <v>6013</v>
      </c>
      <c r="B36" s="46" t="s">
        <v>55</v>
      </c>
      <c r="C36" s="46">
        <v>5080068</v>
      </c>
      <c r="D36" s="46">
        <v>5790000</v>
      </c>
      <c r="E36" s="46">
        <v>709932</v>
      </c>
      <c r="F36" s="46">
        <v>0.87738653</v>
      </c>
      <c r="G36" s="46">
        <v>0.12261347</v>
      </c>
      <c r="H36" s="46">
        <v>3987417</v>
      </c>
      <c r="I36" s="46">
        <v>-1092651</v>
      </c>
      <c r="J36" s="46">
        <v>1.27402476</v>
      </c>
      <c r="K36" s="46">
        <v>-0.27402476</v>
      </c>
      <c r="L36" s="46">
        <v>1864248</v>
      </c>
      <c r="M36" s="46">
        <v>-3215820</v>
      </c>
      <c r="N36" s="46">
        <v>2.72499582</v>
      </c>
      <c r="O36" s="46">
        <v>-1.72499582</v>
      </c>
      <c r="P36" s="46">
        <v>499</v>
      </c>
      <c r="Q36" s="46">
        <v>499000</v>
      </c>
      <c r="R36" s="46">
        <v>4382218</v>
      </c>
      <c r="S36" s="46">
        <v>1709662.65</v>
      </c>
      <c r="T36" s="46">
        <v>1000</v>
      </c>
      <c r="U36" s="46">
        <v>8782</v>
      </c>
      <c r="V36" s="46">
        <v>3426.18</v>
      </c>
    </row>
    <row r="37" spans="1:22" ht="11.25">
      <c r="A37" s="46">
        <v>441</v>
      </c>
      <c r="B37" s="46" t="s">
        <v>56</v>
      </c>
      <c r="C37" s="46">
        <v>2761674</v>
      </c>
      <c r="D37" s="46">
        <v>1930000</v>
      </c>
      <c r="E37" s="46">
        <v>-831674</v>
      </c>
      <c r="F37" s="46">
        <v>1.43091917</v>
      </c>
      <c r="G37" s="46">
        <v>-0.43091917</v>
      </c>
      <c r="H37" s="46">
        <v>1329139</v>
      </c>
      <c r="I37" s="46">
        <v>-1432535</v>
      </c>
      <c r="J37" s="46">
        <v>2.07779171</v>
      </c>
      <c r="K37" s="46">
        <v>-1.07779171</v>
      </c>
      <c r="L37" s="46">
        <v>621416</v>
      </c>
      <c r="M37" s="46">
        <v>-2140258</v>
      </c>
      <c r="N37" s="46">
        <v>4.44416301</v>
      </c>
      <c r="O37" s="46">
        <v>-3.44416301</v>
      </c>
      <c r="P37" s="46">
        <v>206</v>
      </c>
      <c r="Q37" s="46">
        <v>206000</v>
      </c>
      <c r="R37" s="46">
        <v>1809092</v>
      </c>
      <c r="S37" s="46">
        <v>1259741.39</v>
      </c>
      <c r="T37" s="46">
        <v>1000</v>
      </c>
      <c r="U37" s="46">
        <v>8782</v>
      </c>
      <c r="V37" s="46">
        <v>6115.25</v>
      </c>
    </row>
    <row r="38" spans="1:22" ht="11.25">
      <c r="A38" s="46">
        <v>2240</v>
      </c>
      <c r="B38" s="46" t="s">
        <v>57</v>
      </c>
      <c r="C38" s="46">
        <v>440498</v>
      </c>
      <c r="D38" s="46">
        <v>1930000</v>
      </c>
      <c r="E38" s="46">
        <v>1489502</v>
      </c>
      <c r="F38" s="46">
        <v>0.22823731</v>
      </c>
      <c r="G38" s="46">
        <v>0.77176269</v>
      </c>
      <c r="H38" s="46">
        <v>1329139</v>
      </c>
      <c r="I38" s="46">
        <v>888641</v>
      </c>
      <c r="J38" s="46">
        <v>0.33141605</v>
      </c>
      <c r="K38" s="46">
        <v>0.66858395</v>
      </c>
      <c r="L38" s="46">
        <v>621416</v>
      </c>
      <c r="M38" s="46">
        <v>180918</v>
      </c>
      <c r="N38" s="46">
        <v>0.7088617</v>
      </c>
      <c r="O38" s="46">
        <v>0.2911383</v>
      </c>
      <c r="P38" s="46">
        <v>416</v>
      </c>
      <c r="Q38" s="46">
        <v>416000</v>
      </c>
      <c r="R38" s="46">
        <v>3653312</v>
      </c>
      <c r="S38" s="46">
        <v>48029.92</v>
      </c>
      <c r="T38" s="46">
        <v>1000</v>
      </c>
      <c r="U38" s="46">
        <v>8782</v>
      </c>
      <c r="V38" s="46">
        <v>115.46</v>
      </c>
    </row>
    <row r="39" spans="1:22" ht="11.25">
      <c r="A39" s="46">
        <v>476</v>
      </c>
      <c r="B39" s="46" t="s">
        <v>58</v>
      </c>
      <c r="C39" s="46">
        <v>510101</v>
      </c>
      <c r="D39" s="46">
        <v>1930000</v>
      </c>
      <c r="E39" s="46">
        <v>1419899</v>
      </c>
      <c r="F39" s="46">
        <v>0.26430104</v>
      </c>
      <c r="G39" s="46">
        <v>0.73569896</v>
      </c>
      <c r="H39" s="46">
        <v>1329139</v>
      </c>
      <c r="I39" s="46">
        <v>819038</v>
      </c>
      <c r="J39" s="46">
        <v>0.38378304</v>
      </c>
      <c r="K39" s="46">
        <v>0.61621696</v>
      </c>
      <c r="L39" s="46">
        <v>621416</v>
      </c>
      <c r="M39" s="46">
        <v>111315</v>
      </c>
      <c r="N39" s="46">
        <v>0.82086879</v>
      </c>
      <c r="O39" s="46">
        <v>0.17913121</v>
      </c>
      <c r="P39" s="46">
        <v>1756</v>
      </c>
      <c r="Q39" s="46">
        <v>1756000</v>
      </c>
      <c r="R39" s="46">
        <v>15421192</v>
      </c>
      <c r="S39" s="46">
        <v>911917.42</v>
      </c>
      <c r="T39" s="46">
        <v>1000</v>
      </c>
      <c r="U39" s="46">
        <v>8782</v>
      </c>
      <c r="V39" s="46">
        <v>519.32</v>
      </c>
    </row>
    <row r="40" spans="1:22" ht="11.25">
      <c r="A40" s="46">
        <v>485</v>
      </c>
      <c r="B40" s="46" t="s">
        <v>59</v>
      </c>
      <c r="C40" s="46">
        <v>672705</v>
      </c>
      <c r="D40" s="46">
        <v>1930000</v>
      </c>
      <c r="E40" s="46">
        <v>1257295</v>
      </c>
      <c r="F40" s="46">
        <v>0.34855181</v>
      </c>
      <c r="G40" s="46">
        <v>0.65144819</v>
      </c>
      <c r="H40" s="46">
        <v>1329139</v>
      </c>
      <c r="I40" s="46">
        <v>656434</v>
      </c>
      <c r="J40" s="46">
        <v>0.50612088</v>
      </c>
      <c r="K40" s="46">
        <v>0.49387912</v>
      </c>
      <c r="L40" s="46">
        <v>621416</v>
      </c>
      <c r="M40" s="46">
        <v>-51289</v>
      </c>
      <c r="N40" s="46">
        <v>1.08253569</v>
      </c>
      <c r="O40" s="46">
        <v>-0.08253569</v>
      </c>
      <c r="P40" s="46">
        <v>638</v>
      </c>
      <c r="Q40" s="46">
        <v>638000</v>
      </c>
      <c r="R40" s="46">
        <v>5602916</v>
      </c>
      <c r="S40" s="46">
        <v>650863.41</v>
      </c>
      <c r="T40" s="46">
        <v>1000</v>
      </c>
      <c r="U40" s="46">
        <v>8782</v>
      </c>
      <c r="V40" s="46">
        <v>1020.16</v>
      </c>
    </row>
    <row r="41" spans="1:22" ht="11.25">
      <c r="A41" s="46">
        <v>497</v>
      </c>
      <c r="B41" s="46" t="s">
        <v>60</v>
      </c>
      <c r="C41" s="46">
        <v>452044</v>
      </c>
      <c r="D41" s="46">
        <v>1930000</v>
      </c>
      <c r="E41" s="46">
        <v>1477956</v>
      </c>
      <c r="F41" s="46">
        <v>0.23421969</v>
      </c>
      <c r="G41" s="46">
        <v>0.76578031</v>
      </c>
      <c r="H41" s="46">
        <v>1329139</v>
      </c>
      <c r="I41" s="46">
        <v>877095</v>
      </c>
      <c r="J41" s="46">
        <v>0.34010288</v>
      </c>
      <c r="K41" s="46">
        <v>0.65989712</v>
      </c>
      <c r="L41" s="46">
        <v>621416</v>
      </c>
      <c r="M41" s="46">
        <v>169372</v>
      </c>
      <c r="N41" s="46">
        <v>0.72744184</v>
      </c>
      <c r="O41" s="46">
        <v>0.27255816</v>
      </c>
      <c r="P41" s="46">
        <v>1284</v>
      </c>
      <c r="Q41" s="46">
        <v>1284000</v>
      </c>
      <c r="R41" s="46">
        <v>11276088</v>
      </c>
      <c r="S41" s="46">
        <v>1559093.87</v>
      </c>
      <c r="T41" s="46">
        <v>1000</v>
      </c>
      <c r="U41" s="46">
        <v>8782</v>
      </c>
      <c r="V41" s="46">
        <v>1214.25</v>
      </c>
    </row>
    <row r="42" spans="1:22" ht="11.25">
      <c r="A42" s="46">
        <v>602</v>
      </c>
      <c r="B42" s="46" t="s">
        <v>61</v>
      </c>
      <c r="C42" s="46">
        <v>577295</v>
      </c>
      <c r="D42" s="46">
        <v>1930000</v>
      </c>
      <c r="E42" s="46">
        <v>1352705</v>
      </c>
      <c r="F42" s="46">
        <v>0.29911658</v>
      </c>
      <c r="G42" s="46">
        <v>0.70088342</v>
      </c>
      <c r="H42" s="46">
        <v>1329139</v>
      </c>
      <c r="I42" s="46">
        <v>751844</v>
      </c>
      <c r="J42" s="46">
        <v>0.43433757</v>
      </c>
      <c r="K42" s="46">
        <v>0.56566243</v>
      </c>
      <c r="L42" s="46">
        <v>621416</v>
      </c>
      <c r="M42" s="46">
        <v>44121</v>
      </c>
      <c r="N42" s="46">
        <v>0.92899925</v>
      </c>
      <c r="O42" s="46">
        <v>0.07100075</v>
      </c>
      <c r="P42" s="46">
        <v>843</v>
      </c>
      <c r="Q42" s="46">
        <v>843000</v>
      </c>
      <c r="R42" s="46">
        <v>7403226</v>
      </c>
      <c r="S42" s="46">
        <v>853074.51</v>
      </c>
      <c r="T42" s="46">
        <v>1000</v>
      </c>
      <c r="U42" s="46">
        <v>8782</v>
      </c>
      <c r="V42" s="46">
        <v>1011.95</v>
      </c>
    </row>
    <row r="43" spans="1:22" ht="11.25">
      <c r="A43" s="46">
        <v>609</v>
      </c>
      <c r="B43" s="46" t="s">
        <v>62</v>
      </c>
      <c r="C43" s="46">
        <v>369043</v>
      </c>
      <c r="D43" s="46">
        <v>1930000</v>
      </c>
      <c r="E43" s="46">
        <v>1560957</v>
      </c>
      <c r="F43" s="46">
        <v>0.19121399</v>
      </c>
      <c r="G43" s="46">
        <v>0.80878601</v>
      </c>
      <c r="H43" s="46">
        <v>1329139</v>
      </c>
      <c r="I43" s="46">
        <v>960096</v>
      </c>
      <c r="J43" s="46">
        <v>0.27765569</v>
      </c>
      <c r="K43" s="46">
        <v>0.72234431</v>
      </c>
      <c r="L43" s="46">
        <v>621416</v>
      </c>
      <c r="M43" s="46">
        <v>252373</v>
      </c>
      <c r="N43" s="46">
        <v>0.59387431</v>
      </c>
      <c r="O43" s="46">
        <v>0.40612569</v>
      </c>
      <c r="P43" s="46">
        <v>819</v>
      </c>
      <c r="Q43" s="46">
        <v>819000</v>
      </c>
      <c r="R43" s="46">
        <v>7192458</v>
      </c>
      <c r="S43" s="46">
        <v>1423495.34</v>
      </c>
      <c r="T43" s="46">
        <v>1000</v>
      </c>
      <c r="U43" s="46">
        <v>8782</v>
      </c>
      <c r="V43" s="46">
        <v>1738.09</v>
      </c>
    </row>
    <row r="44" spans="1:22" ht="11.25">
      <c r="A44" s="46">
        <v>623</v>
      </c>
      <c r="B44" s="46" t="s">
        <v>63</v>
      </c>
      <c r="C44" s="46">
        <v>395480</v>
      </c>
      <c r="D44" s="46">
        <v>1930000</v>
      </c>
      <c r="E44" s="46">
        <v>1534520</v>
      </c>
      <c r="F44" s="46">
        <v>0.20491192</v>
      </c>
      <c r="G44" s="46">
        <v>0.79508808</v>
      </c>
      <c r="H44" s="46">
        <v>1329139</v>
      </c>
      <c r="I44" s="46">
        <v>933659</v>
      </c>
      <c r="J44" s="46">
        <v>0.29754601</v>
      </c>
      <c r="K44" s="46">
        <v>0.70245399</v>
      </c>
      <c r="L44" s="46">
        <v>621416</v>
      </c>
      <c r="M44" s="46">
        <v>225936</v>
      </c>
      <c r="N44" s="46">
        <v>0.63641747</v>
      </c>
      <c r="O44" s="46">
        <v>0.36358253</v>
      </c>
      <c r="P44" s="46">
        <v>410</v>
      </c>
      <c r="Q44" s="46">
        <v>410000</v>
      </c>
      <c r="R44" s="46">
        <v>3600620</v>
      </c>
      <c r="S44" s="46">
        <v>257710.77</v>
      </c>
      <c r="T44" s="46">
        <v>1000</v>
      </c>
      <c r="U44" s="46">
        <v>8782</v>
      </c>
      <c r="V44" s="46">
        <v>628.56</v>
      </c>
    </row>
    <row r="45" spans="1:22" ht="11.25">
      <c r="A45" s="46">
        <v>637</v>
      </c>
      <c r="B45" s="46" t="s">
        <v>64</v>
      </c>
      <c r="C45" s="46">
        <v>436723</v>
      </c>
      <c r="D45" s="46">
        <v>1930000</v>
      </c>
      <c r="E45" s="46">
        <v>1493277</v>
      </c>
      <c r="F45" s="46">
        <v>0.22628135</v>
      </c>
      <c r="G45" s="46">
        <v>0.77371865</v>
      </c>
      <c r="H45" s="46">
        <v>1329139</v>
      </c>
      <c r="I45" s="46">
        <v>892416</v>
      </c>
      <c r="J45" s="46">
        <v>0.32857587</v>
      </c>
      <c r="K45" s="46">
        <v>0.67142413</v>
      </c>
      <c r="L45" s="46">
        <v>621416</v>
      </c>
      <c r="M45" s="46">
        <v>184693</v>
      </c>
      <c r="N45" s="46">
        <v>0.70278686</v>
      </c>
      <c r="O45" s="46">
        <v>0.29721314</v>
      </c>
      <c r="P45" s="46">
        <v>718</v>
      </c>
      <c r="Q45" s="46">
        <v>718000</v>
      </c>
      <c r="R45" s="46">
        <v>6305476</v>
      </c>
      <c r="S45" s="46">
        <v>976677.62</v>
      </c>
      <c r="T45" s="46">
        <v>1000</v>
      </c>
      <c r="U45" s="46">
        <v>8782</v>
      </c>
      <c r="V45" s="46">
        <v>1360.28</v>
      </c>
    </row>
    <row r="46" spans="1:22" ht="11.25">
      <c r="A46" s="46">
        <v>657</v>
      </c>
      <c r="B46" s="46" t="s">
        <v>65</v>
      </c>
      <c r="C46" s="46">
        <v>1669934</v>
      </c>
      <c r="D46" s="46">
        <v>2895000</v>
      </c>
      <c r="E46" s="46">
        <v>1225066</v>
      </c>
      <c r="F46" s="46">
        <v>0.57683385</v>
      </c>
      <c r="G46" s="46">
        <v>0.42316615</v>
      </c>
      <c r="H46" s="46">
        <v>1993708</v>
      </c>
      <c r="I46" s="46">
        <v>323774</v>
      </c>
      <c r="J46" s="46">
        <v>0.8376021</v>
      </c>
      <c r="K46" s="46">
        <v>0.1623979</v>
      </c>
      <c r="L46" s="46">
        <v>932124</v>
      </c>
      <c r="M46" s="46">
        <v>-737810</v>
      </c>
      <c r="N46" s="46">
        <v>1.79153632</v>
      </c>
      <c r="O46" s="46">
        <v>-0.79153632</v>
      </c>
      <c r="P46" s="46">
        <v>114</v>
      </c>
      <c r="Q46" s="46">
        <v>114000</v>
      </c>
      <c r="R46" s="46">
        <v>1001148</v>
      </c>
      <c r="S46" s="46">
        <v>98692.77</v>
      </c>
      <c r="T46" s="46">
        <v>1000</v>
      </c>
      <c r="U46" s="46">
        <v>8782</v>
      </c>
      <c r="V46" s="46">
        <v>865.73</v>
      </c>
    </row>
    <row r="47" spans="1:22" ht="11.25">
      <c r="A47" s="46">
        <v>658</v>
      </c>
      <c r="B47" s="46" t="s">
        <v>66</v>
      </c>
      <c r="C47" s="46">
        <v>428228</v>
      </c>
      <c r="D47" s="46">
        <v>1930000</v>
      </c>
      <c r="E47" s="46">
        <v>1501772</v>
      </c>
      <c r="F47" s="46">
        <v>0.22187979</v>
      </c>
      <c r="G47" s="46">
        <v>0.77812021</v>
      </c>
      <c r="H47" s="46">
        <v>1329139</v>
      </c>
      <c r="I47" s="46">
        <v>900911</v>
      </c>
      <c r="J47" s="46">
        <v>0.32218451</v>
      </c>
      <c r="K47" s="46">
        <v>0.67781549</v>
      </c>
      <c r="L47" s="46">
        <v>621416</v>
      </c>
      <c r="M47" s="46">
        <v>193188</v>
      </c>
      <c r="N47" s="46">
        <v>0.68911647</v>
      </c>
      <c r="O47" s="46">
        <v>0.31088353</v>
      </c>
      <c r="P47" s="46">
        <v>913</v>
      </c>
      <c r="Q47" s="46">
        <v>913000</v>
      </c>
      <c r="R47" s="46">
        <v>8017966</v>
      </c>
      <c r="S47" s="46">
        <v>472797.33</v>
      </c>
      <c r="T47" s="46">
        <v>1000</v>
      </c>
      <c r="U47" s="46">
        <v>8782</v>
      </c>
      <c r="V47" s="46">
        <v>517.85</v>
      </c>
    </row>
    <row r="48" spans="1:22" ht="11.25">
      <c r="A48" s="46">
        <v>665</v>
      </c>
      <c r="B48" s="46" t="s">
        <v>67</v>
      </c>
      <c r="C48" s="46">
        <v>1030681</v>
      </c>
      <c r="D48" s="46">
        <v>2895000</v>
      </c>
      <c r="E48" s="46">
        <v>1864319</v>
      </c>
      <c r="F48" s="46">
        <v>0.35602107</v>
      </c>
      <c r="G48" s="46">
        <v>0.64397893</v>
      </c>
      <c r="H48" s="46">
        <v>1993708</v>
      </c>
      <c r="I48" s="46">
        <v>963027</v>
      </c>
      <c r="J48" s="46">
        <v>0.51696688</v>
      </c>
      <c r="K48" s="46">
        <v>0.48303312</v>
      </c>
      <c r="L48" s="46">
        <v>932124</v>
      </c>
      <c r="M48" s="46">
        <v>-98557</v>
      </c>
      <c r="N48" s="46">
        <v>1.10573379</v>
      </c>
      <c r="O48" s="46">
        <v>-0.10573379</v>
      </c>
      <c r="P48" s="46">
        <v>729</v>
      </c>
      <c r="Q48" s="46">
        <v>729000</v>
      </c>
      <c r="R48" s="46">
        <v>6402078</v>
      </c>
      <c r="S48" s="46">
        <v>27013.79</v>
      </c>
      <c r="T48" s="46">
        <v>1000</v>
      </c>
      <c r="U48" s="46">
        <v>8782</v>
      </c>
      <c r="V48" s="46">
        <v>37.06</v>
      </c>
    </row>
    <row r="49" spans="1:22" ht="11.25">
      <c r="A49" s="46">
        <v>700</v>
      </c>
      <c r="B49" s="46" t="s">
        <v>68</v>
      </c>
      <c r="C49" s="46">
        <v>427534</v>
      </c>
      <c r="D49" s="46">
        <v>1930000</v>
      </c>
      <c r="E49" s="46">
        <v>1502466</v>
      </c>
      <c r="F49" s="46">
        <v>0.22152021</v>
      </c>
      <c r="G49" s="46">
        <v>0.77847979</v>
      </c>
      <c r="H49" s="46">
        <v>1329139</v>
      </c>
      <c r="I49" s="46">
        <v>901605</v>
      </c>
      <c r="J49" s="46">
        <v>0.32166237</v>
      </c>
      <c r="K49" s="46">
        <v>0.67833763</v>
      </c>
      <c r="L49" s="46">
        <v>621416</v>
      </c>
      <c r="M49" s="46">
        <v>193882</v>
      </c>
      <c r="N49" s="46">
        <v>0.68799967</v>
      </c>
      <c r="O49" s="46">
        <v>0.31200033</v>
      </c>
      <c r="P49" s="46">
        <v>1051</v>
      </c>
      <c r="Q49" s="46">
        <v>1051000</v>
      </c>
      <c r="R49" s="46">
        <v>9229882</v>
      </c>
      <c r="S49" s="46">
        <v>118150.41</v>
      </c>
      <c r="T49" s="46">
        <v>1000</v>
      </c>
      <c r="U49" s="46">
        <v>8782</v>
      </c>
      <c r="V49" s="46">
        <v>112.42</v>
      </c>
    </row>
    <row r="50" spans="1:22" ht="11.25">
      <c r="A50" s="46">
        <v>721</v>
      </c>
      <c r="B50" s="46" t="s">
        <v>69</v>
      </c>
      <c r="C50" s="46">
        <v>595628</v>
      </c>
      <c r="D50" s="46">
        <v>1930000</v>
      </c>
      <c r="E50" s="46">
        <v>1334372</v>
      </c>
      <c r="F50" s="46">
        <v>0.30861554</v>
      </c>
      <c r="G50" s="46">
        <v>0.69138446</v>
      </c>
      <c r="H50" s="46">
        <v>1329139</v>
      </c>
      <c r="I50" s="46">
        <v>733511</v>
      </c>
      <c r="J50" s="46">
        <v>0.44813071</v>
      </c>
      <c r="K50" s="46">
        <v>0.55186929</v>
      </c>
      <c r="L50" s="46">
        <v>621416</v>
      </c>
      <c r="M50" s="46">
        <v>25788</v>
      </c>
      <c r="N50" s="46">
        <v>0.95850123</v>
      </c>
      <c r="O50" s="46">
        <v>0.04149877</v>
      </c>
      <c r="P50" s="46">
        <v>1682</v>
      </c>
      <c r="Q50" s="46">
        <v>1682000</v>
      </c>
      <c r="R50" s="46">
        <v>14771324</v>
      </c>
      <c r="S50" s="46">
        <v>5848578.92</v>
      </c>
      <c r="T50" s="46">
        <v>1000</v>
      </c>
      <c r="U50" s="46">
        <v>8782</v>
      </c>
      <c r="V50" s="46">
        <v>3477.16</v>
      </c>
    </row>
    <row r="51" spans="1:22" ht="11.25">
      <c r="A51" s="46">
        <v>735</v>
      </c>
      <c r="B51" s="46" t="s">
        <v>70</v>
      </c>
      <c r="C51" s="46">
        <v>678880</v>
      </c>
      <c r="D51" s="46">
        <v>1930000</v>
      </c>
      <c r="E51" s="46">
        <v>1251120</v>
      </c>
      <c r="F51" s="46">
        <v>0.3517513</v>
      </c>
      <c r="G51" s="46">
        <v>0.6482487</v>
      </c>
      <c r="H51" s="46">
        <v>1329139</v>
      </c>
      <c r="I51" s="46">
        <v>650259</v>
      </c>
      <c r="J51" s="46">
        <v>0.51076674</v>
      </c>
      <c r="K51" s="46">
        <v>0.48923326</v>
      </c>
      <c r="L51" s="46">
        <v>621416</v>
      </c>
      <c r="M51" s="46">
        <v>-57464</v>
      </c>
      <c r="N51" s="46">
        <v>1.09247268</v>
      </c>
      <c r="O51" s="46">
        <v>-0.09247268</v>
      </c>
      <c r="P51" s="46">
        <v>489</v>
      </c>
      <c r="Q51" s="46">
        <v>489000</v>
      </c>
      <c r="R51" s="46">
        <v>4294398</v>
      </c>
      <c r="S51" s="46">
        <v>332792.38</v>
      </c>
      <c r="T51" s="46">
        <v>1000</v>
      </c>
      <c r="U51" s="46">
        <v>8782</v>
      </c>
      <c r="V51" s="46">
        <v>680.56</v>
      </c>
    </row>
    <row r="52" spans="1:22" ht="11.25">
      <c r="A52" s="46">
        <v>777</v>
      </c>
      <c r="B52" s="46" t="s">
        <v>71</v>
      </c>
      <c r="C52" s="46">
        <v>686191</v>
      </c>
      <c r="D52" s="46">
        <v>1930000</v>
      </c>
      <c r="E52" s="46">
        <v>1243809</v>
      </c>
      <c r="F52" s="46">
        <v>0.35553938</v>
      </c>
      <c r="G52" s="46">
        <v>0.64446062</v>
      </c>
      <c r="H52" s="46">
        <v>1329139</v>
      </c>
      <c r="I52" s="46">
        <v>642948</v>
      </c>
      <c r="J52" s="46">
        <v>0.5162673</v>
      </c>
      <c r="K52" s="46">
        <v>0.4837327</v>
      </c>
      <c r="L52" s="46">
        <v>621416</v>
      </c>
      <c r="M52" s="46">
        <v>-64775</v>
      </c>
      <c r="N52" s="46">
        <v>1.10423774</v>
      </c>
      <c r="O52" s="46">
        <v>-0.10423774</v>
      </c>
      <c r="P52" s="46">
        <v>3387</v>
      </c>
      <c r="Q52" s="46">
        <v>3387000</v>
      </c>
      <c r="R52" s="46">
        <v>29744634</v>
      </c>
      <c r="S52" s="46">
        <v>3975752.21</v>
      </c>
      <c r="T52" s="46">
        <v>1000</v>
      </c>
      <c r="U52" s="46">
        <v>8782</v>
      </c>
      <c r="V52" s="46">
        <v>1173.83</v>
      </c>
    </row>
    <row r="53" spans="1:22" ht="11.25">
      <c r="A53" s="46">
        <v>840</v>
      </c>
      <c r="B53" s="46" t="s">
        <v>72</v>
      </c>
      <c r="C53" s="46">
        <v>611498</v>
      </c>
      <c r="D53" s="46">
        <v>1930000</v>
      </c>
      <c r="E53" s="46">
        <v>1318502</v>
      </c>
      <c r="F53" s="46">
        <v>0.31683834</v>
      </c>
      <c r="G53" s="46">
        <v>0.68316166</v>
      </c>
      <c r="H53" s="46">
        <v>1329139</v>
      </c>
      <c r="I53" s="46">
        <v>717641</v>
      </c>
      <c r="J53" s="46">
        <v>0.46007077</v>
      </c>
      <c r="K53" s="46">
        <v>0.53992923</v>
      </c>
      <c r="L53" s="46">
        <v>621416</v>
      </c>
      <c r="M53" s="46">
        <v>9918</v>
      </c>
      <c r="N53" s="46">
        <v>0.98403968</v>
      </c>
      <c r="O53" s="46">
        <v>0.01596032</v>
      </c>
      <c r="P53" s="46">
        <v>170</v>
      </c>
      <c r="Q53" s="46">
        <v>170000</v>
      </c>
      <c r="R53" s="46">
        <v>1492940</v>
      </c>
      <c r="S53" s="46">
        <v>458490.45</v>
      </c>
      <c r="T53" s="46">
        <v>1000</v>
      </c>
      <c r="U53" s="46">
        <v>8782</v>
      </c>
      <c r="V53" s="46">
        <v>2697</v>
      </c>
    </row>
    <row r="54" spans="1:22" ht="11.25">
      <c r="A54" s="46">
        <v>870</v>
      </c>
      <c r="B54" s="46" t="s">
        <v>73</v>
      </c>
      <c r="C54" s="46">
        <v>423955</v>
      </c>
      <c r="D54" s="46">
        <v>1930000</v>
      </c>
      <c r="E54" s="46">
        <v>1506045</v>
      </c>
      <c r="F54" s="46">
        <v>0.2196658</v>
      </c>
      <c r="G54" s="46">
        <v>0.7803342</v>
      </c>
      <c r="H54" s="46">
        <v>1329139</v>
      </c>
      <c r="I54" s="46">
        <v>905184</v>
      </c>
      <c r="J54" s="46">
        <v>0.31896965</v>
      </c>
      <c r="K54" s="46">
        <v>0.68103035</v>
      </c>
      <c r="L54" s="46">
        <v>621416</v>
      </c>
      <c r="M54" s="46">
        <v>197461</v>
      </c>
      <c r="N54" s="46">
        <v>0.68224024</v>
      </c>
      <c r="O54" s="46">
        <v>0.31775976</v>
      </c>
      <c r="P54" s="46">
        <v>868</v>
      </c>
      <c r="Q54" s="46">
        <v>868000</v>
      </c>
      <c r="R54" s="46">
        <v>7622776</v>
      </c>
      <c r="S54" s="46">
        <v>2184833.3</v>
      </c>
      <c r="T54" s="46">
        <v>1000</v>
      </c>
      <c r="U54" s="46">
        <v>8782</v>
      </c>
      <c r="V54" s="46">
        <v>2517.09</v>
      </c>
    </row>
    <row r="55" spans="1:22" ht="11.25">
      <c r="A55" s="46">
        <v>882</v>
      </c>
      <c r="B55" s="46" t="s">
        <v>74</v>
      </c>
      <c r="C55" s="46">
        <v>532091</v>
      </c>
      <c r="D55" s="46">
        <v>1930000</v>
      </c>
      <c r="E55" s="46">
        <v>1397909</v>
      </c>
      <c r="F55" s="46">
        <v>0.27569482</v>
      </c>
      <c r="G55" s="46">
        <v>0.72430518</v>
      </c>
      <c r="H55" s="46">
        <v>1329139</v>
      </c>
      <c r="I55" s="46">
        <v>797048</v>
      </c>
      <c r="J55" s="46">
        <v>0.40032758</v>
      </c>
      <c r="K55" s="46">
        <v>0.59967242</v>
      </c>
      <c r="L55" s="46">
        <v>621416</v>
      </c>
      <c r="M55" s="46">
        <v>89325</v>
      </c>
      <c r="N55" s="46">
        <v>0.85625571</v>
      </c>
      <c r="O55" s="46">
        <v>0.14374429</v>
      </c>
      <c r="P55" s="46">
        <v>392</v>
      </c>
      <c r="Q55" s="46">
        <v>392000</v>
      </c>
      <c r="R55" s="46">
        <v>3442544</v>
      </c>
      <c r="S55" s="46">
        <v>1281838.56</v>
      </c>
      <c r="T55" s="46">
        <v>1000</v>
      </c>
      <c r="U55" s="46">
        <v>8782</v>
      </c>
      <c r="V55" s="46">
        <v>3270</v>
      </c>
    </row>
    <row r="56" spans="1:22" ht="11.25">
      <c r="A56" s="46">
        <v>896</v>
      </c>
      <c r="B56" s="46" t="s">
        <v>75</v>
      </c>
      <c r="C56" s="46">
        <v>731313</v>
      </c>
      <c r="D56" s="46">
        <v>1930000</v>
      </c>
      <c r="E56" s="46">
        <v>1198687</v>
      </c>
      <c r="F56" s="46">
        <v>0.37891865</v>
      </c>
      <c r="G56" s="46">
        <v>0.62108135</v>
      </c>
      <c r="H56" s="46">
        <v>1329139</v>
      </c>
      <c r="I56" s="46">
        <v>597826</v>
      </c>
      <c r="J56" s="46">
        <v>0.55021559</v>
      </c>
      <c r="K56" s="46">
        <v>0.44978441</v>
      </c>
      <c r="L56" s="46">
        <v>621416</v>
      </c>
      <c r="M56" s="46">
        <v>-109897</v>
      </c>
      <c r="N56" s="46">
        <v>1.17684932</v>
      </c>
      <c r="O56" s="46">
        <v>-0.17684932</v>
      </c>
      <c r="P56" s="46">
        <v>906</v>
      </c>
      <c r="Q56" s="46">
        <v>906000</v>
      </c>
      <c r="R56" s="46">
        <v>7956492</v>
      </c>
      <c r="S56" s="46">
        <v>1797044.09</v>
      </c>
      <c r="T56" s="46">
        <v>1000</v>
      </c>
      <c r="U56" s="46">
        <v>8782</v>
      </c>
      <c r="V56" s="46">
        <v>1983.49</v>
      </c>
    </row>
    <row r="57" spans="1:22" ht="11.25">
      <c r="A57" s="46">
        <v>903</v>
      </c>
      <c r="B57" s="46" t="s">
        <v>76</v>
      </c>
      <c r="C57" s="46">
        <v>381954</v>
      </c>
      <c r="D57" s="46">
        <v>1930000</v>
      </c>
      <c r="E57" s="46">
        <v>1548046</v>
      </c>
      <c r="F57" s="46">
        <v>0.19790363</v>
      </c>
      <c r="G57" s="46">
        <v>0.80209637</v>
      </c>
      <c r="H57" s="46">
        <v>1329139</v>
      </c>
      <c r="I57" s="46">
        <v>947185</v>
      </c>
      <c r="J57" s="46">
        <v>0.28736949</v>
      </c>
      <c r="K57" s="46">
        <v>0.71263051</v>
      </c>
      <c r="L57" s="46">
        <v>621416</v>
      </c>
      <c r="M57" s="46">
        <v>239462</v>
      </c>
      <c r="N57" s="46">
        <v>0.61465106</v>
      </c>
      <c r="O57" s="46">
        <v>0.38534894</v>
      </c>
      <c r="P57" s="46">
        <v>940</v>
      </c>
      <c r="Q57" s="46">
        <v>940000</v>
      </c>
      <c r="R57" s="46">
        <v>8255080</v>
      </c>
      <c r="S57" s="46">
        <v>1567081.82</v>
      </c>
      <c r="T57" s="46">
        <v>1000</v>
      </c>
      <c r="U57" s="46">
        <v>8782</v>
      </c>
      <c r="V57" s="46">
        <v>1667.11</v>
      </c>
    </row>
    <row r="58" spans="1:22" ht="11.25">
      <c r="A58" s="46">
        <v>910</v>
      </c>
      <c r="B58" s="46" t="s">
        <v>77</v>
      </c>
      <c r="C58" s="46">
        <v>684007</v>
      </c>
      <c r="D58" s="46">
        <v>1930000</v>
      </c>
      <c r="E58" s="46">
        <v>1245993</v>
      </c>
      <c r="F58" s="46">
        <v>0.35440777</v>
      </c>
      <c r="G58" s="46">
        <v>0.64559223</v>
      </c>
      <c r="H58" s="46">
        <v>1329139</v>
      </c>
      <c r="I58" s="46">
        <v>645132</v>
      </c>
      <c r="J58" s="46">
        <v>0.51462413</v>
      </c>
      <c r="K58" s="46">
        <v>0.48537587</v>
      </c>
      <c r="L58" s="46">
        <v>621416</v>
      </c>
      <c r="M58" s="46">
        <v>-62591</v>
      </c>
      <c r="N58" s="46">
        <v>1.10072319</v>
      </c>
      <c r="O58" s="46">
        <v>-0.10072319</v>
      </c>
      <c r="P58" s="46">
        <v>1367</v>
      </c>
      <c r="Q58" s="46">
        <v>1367000</v>
      </c>
      <c r="R58" s="46">
        <v>12004994</v>
      </c>
      <c r="S58" s="46">
        <v>2336347.51</v>
      </c>
      <c r="T58" s="46">
        <v>1000</v>
      </c>
      <c r="U58" s="46">
        <v>8782</v>
      </c>
      <c r="V58" s="46">
        <v>1709.11</v>
      </c>
    </row>
    <row r="59" spans="1:22" ht="11.25">
      <c r="A59" s="46">
        <v>980</v>
      </c>
      <c r="B59" s="46" t="s">
        <v>78</v>
      </c>
      <c r="C59" s="46">
        <v>374706</v>
      </c>
      <c r="D59" s="46">
        <v>1930000</v>
      </c>
      <c r="E59" s="46">
        <v>1555294</v>
      </c>
      <c r="F59" s="46">
        <v>0.19414819</v>
      </c>
      <c r="G59" s="46">
        <v>0.80585181</v>
      </c>
      <c r="H59" s="46">
        <v>1329139</v>
      </c>
      <c r="I59" s="46">
        <v>954433</v>
      </c>
      <c r="J59" s="46">
        <v>0.28191634</v>
      </c>
      <c r="K59" s="46">
        <v>0.71808366</v>
      </c>
      <c r="L59" s="46">
        <v>621416</v>
      </c>
      <c r="M59" s="46">
        <v>246710</v>
      </c>
      <c r="N59" s="46">
        <v>0.60298737</v>
      </c>
      <c r="O59" s="46">
        <v>0.39701263</v>
      </c>
      <c r="P59" s="46">
        <v>581</v>
      </c>
      <c r="Q59" s="46">
        <v>581000</v>
      </c>
      <c r="R59" s="46">
        <v>5102342</v>
      </c>
      <c r="S59" s="46">
        <v>639013.49</v>
      </c>
      <c r="T59" s="46">
        <v>1000</v>
      </c>
      <c r="U59" s="46">
        <v>8782</v>
      </c>
      <c r="V59" s="46">
        <v>1099.85</v>
      </c>
    </row>
    <row r="60" spans="1:22" ht="11.25">
      <c r="A60" s="46">
        <v>994</v>
      </c>
      <c r="B60" s="46" t="s">
        <v>79</v>
      </c>
      <c r="C60" s="46">
        <v>568240</v>
      </c>
      <c r="D60" s="46">
        <v>1930000</v>
      </c>
      <c r="E60" s="46">
        <v>1361760</v>
      </c>
      <c r="F60" s="46">
        <v>0.29442487</v>
      </c>
      <c r="G60" s="46">
        <v>0.70557513</v>
      </c>
      <c r="H60" s="46">
        <v>1329139</v>
      </c>
      <c r="I60" s="46">
        <v>760899</v>
      </c>
      <c r="J60" s="46">
        <v>0.42752489</v>
      </c>
      <c r="K60" s="46">
        <v>0.57247511</v>
      </c>
      <c r="L60" s="46">
        <v>621416</v>
      </c>
      <c r="M60" s="46">
        <v>53176</v>
      </c>
      <c r="N60" s="46">
        <v>0.91442769</v>
      </c>
      <c r="O60" s="46">
        <v>0.08557231</v>
      </c>
      <c r="P60" s="46">
        <v>237</v>
      </c>
      <c r="Q60" s="46">
        <v>237000</v>
      </c>
      <c r="R60" s="46">
        <v>2081334</v>
      </c>
      <c r="S60" s="46">
        <v>805161.15</v>
      </c>
      <c r="T60" s="46">
        <v>1000</v>
      </c>
      <c r="U60" s="46">
        <v>8782</v>
      </c>
      <c r="V60" s="46">
        <v>3397.3</v>
      </c>
    </row>
    <row r="61" spans="1:22" ht="11.25">
      <c r="A61" s="46">
        <v>1029</v>
      </c>
      <c r="B61" s="46" t="s">
        <v>80</v>
      </c>
      <c r="C61" s="46">
        <v>573175</v>
      </c>
      <c r="D61" s="46">
        <v>1930000</v>
      </c>
      <c r="E61" s="46">
        <v>1356825</v>
      </c>
      <c r="F61" s="46">
        <v>0.29698187</v>
      </c>
      <c r="G61" s="46">
        <v>0.70301813</v>
      </c>
      <c r="H61" s="46">
        <v>1329139</v>
      </c>
      <c r="I61" s="46">
        <v>755964</v>
      </c>
      <c r="J61" s="46">
        <v>0.43123782</v>
      </c>
      <c r="K61" s="46">
        <v>0.56876218</v>
      </c>
      <c r="L61" s="46">
        <v>621416</v>
      </c>
      <c r="M61" s="46">
        <v>48241</v>
      </c>
      <c r="N61" s="46">
        <v>0.92236923</v>
      </c>
      <c r="O61" s="46">
        <v>0.07763077</v>
      </c>
      <c r="P61" s="46">
        <v>1037</v>
      </c>
      <c r="Q61" s="46">
        <v>1037000</v>
      </c>
      <c r="R61" s="46">
        <v>9106934</v>
      </c>
      <c r="S61" s="46">
        <v>1327727.23</v>
      </c>
      <c r="T61" s="46">
        <v>1000</v>
      </c>
      <c r="U61" s="46">
        <v>8782</v>
      </c>
      <c r="V61" s="46">
        <v>1280.35</v>
      </c>
    </row>
    <row r="62" spans="1:22" ht="11.25">
      <c r="A62" s="46">
        <v>1015</v>
      </c>
      <c r="B62" s="46" t="s">
        <v>81</v>
      </c>
      <c r="C62" s="46">
        <v>829853</v>
      </c>
      <c r="D62" s="46">
        <v>1930000</v>
      </c>
      <c r="E62" s="46">
        <v>1100147</v>
      </c>
      <c r="F62" s="46">
        <v>0.42997565</v>
      </c>
      <c r="G62" s="46">
        <v>0.57002435</v>
      </c>
      <c r="H62" s="46">
        <v>1329139</v>
      </c>
      <c r="I62" s="46">
        <v>499286</v>
      </c>
      <c r="J62" s="46">
        <v>0.62435381</v>
      </c>
      <c r="K62" s="46">
        <v>0.37564619</v>
      </c>
      <c r="L62" s="46">
        <v>621416</v>
      </c>
      <c r="M62" s="46">
        <v>-208437</v>
      </c>
      <c r="N62" s="46">
        <v>1.33542265</v>
      </c>
      <c r="O62" s="46">
        <v>-0.33542265</v>
      </c>
      <c r="P62" s="46">
        <v>2976</v>
      </c>
      <c r="Q62" s="46">
        <v>2976000</v>
      </c>
      <c r="R62" s="46">
        <v>26135232</v>
      </c>
      <c r="S62" s="46">
        <v>1925285.93</v>
      </c>
      <c r="T62" s="46">
        <v>1000</v>
      </c>
      <c r="U62" s="46">
        <v>8782</v>
      </c>
      <c r="V62" s="46">
        <v>646.94</v>
      </c>
    </row>
    <row r="63" spans="1:22" ht="11.25">
      <c r="A63" s="46">
        <v>5054</v>
      </c>
      <c r="B63" s="46" t="s">
        <v>82</v>
      </c>
      <c r="C63" s="46">
        <v>2077618</v>
      </c>
      <c r="D63" s="46">
        <v>5790000</v>
      </c>
      <c r="E63" s="46">
        <v>3712382</v>
      </c>
      <c r="F63" s="46">
        <v>0.35882867</v>
      </c>
      <c r="G63" s="46">
        <v>0.64117133</v>
      </c>
      <c r="H63" s="46">
        <v>3987417</v>
      </c>
      <c r="I63" s="46">
        <v>1909799</v>
      </c>
      <c r="J63" s="46">
        <v>0.52104357</v>
      </c>
      <c r="K63" s="46">
        <v>0.47895643</v>
      </c>
      <c r="L63" s="46">
        <v>1864248</v>
      </c>
      <c r="M63" s="46">
        <v>-213370</v>
      </c>
      <c r="N63" s="46">
        <v>1.11445366</v>
      </c>
      <c r="O63" s="46">
        <v>-0.11445366</v>
      </c>
      <c r="P63" s="46">
        <v>1166</v>
      </c>
      <c r="Q63" s="46">
        <v>1166000</v>
      </c>
      <c r="R63" s="46">
        <v>10239812</v>
      </c>
      <c r="S63" s="46">
        <v>1889948.74</v>
      </c>
      <c r="T63" s="46">
        <v>1000</v>
      </c>
      <c r="U63" s="46">
        <v>8782</v>
      </c>
      <c r="V63" s="46">
        <v>1620.88</v>
      </c>
    </row>
    <row r="64" spans="1:22" ht="11.25">
      <c r="A64" s="46">
        <v>1071</v>
      </c>
      <c r="B64" s="46" t="s">
        <v>458</v>
      </c>
      <c r="C64" s="46">
        <v>970321</v>
      </c>
      <c r="D64" s="46">
        <v>1930000</v>
      </c>
      <c r="E64" s="46">
        <v>959679</v>
      </c>
      <c r="F64" s="46">
        <v>0.50275699</v>
      </c>
      <c r="G64" s="46">
        <v>0.49724301</v>
      </c>
      <c r="H64" s="46">
        <v>1329139</v>
      </c>
      <c r="I64" s="46">
        <v>358818</v>
      </c>
      <c r="J64" s="46">
        <v>0.73003726</v>
      </c>
      <c r="K64" s="46">
        <v>0.26996274</v>
      </c>
      <c r="L64" s="46">
        <v>621416</v>
      </c>
      <c r="M64" s="46">
        <v>-348905</v>
      </c>
      <c r="N64" s="46">
        <v>1.56146768</v>
      </c>
      <c r="O64" s="46">
        <v>-0.56146768</v>
      </c>
      <c r="P64" s="46">
        <v>795</v>
      </c>
      <c r="Q64" s="46">
        <v>795000</v>
      </c>
      <c r="R64" s="46">
        <v>6981690</v>
      </c>
      <c r="S64" s="46">
        <v>523448.46</v>
      </c>
      <c r="T64" s="46">
        <v>1000</v>
      </c>
      <c r="U64" s="46">
        <v>8782</v>
      </c>
      <c r="V64" s="46">
        <v>658.43</v>
      </c>
    </row>
    <row r="65" spans="1:22" ht="11.25">
      <c r="A65" s="46">
        <v>1080</v>
      </c>
      <c r="B65" s="46" t="s">
        <v>463</v>
      </c>
      <c r="C65" s="46">
        <v>976042</v>
      </c>
      <c r="D65" s="46">
        <v>1930000</v>
      </c>
      <c r="E65" s="46">
        <v>953958</v>
      </c>
      <c r="F65" s="46">
        <v>0.50572124</v>
      </c>
      <c r="G65" s="46">
        <v>0.49427876</v>
      </c>
      <c r="H65" s="46">
        <v>1329139</v>
      </c>
      <c r="I65" s="46">
        <v>353097</v>
      </c>
      <c r="J65" s="46">
        <v>0.73434155</v>
      </c>
      <c r="K65" s="46">
        <v>0.26565845</v>
      </c>
      <c r="L65" s="46">
        <v>621416</v>
      </c>
      <c r="M65" s="46">
        <v>-354626</v>
      </c>
      <c r="N65" s="46">
        <v>1.57067407</v>
      </c>
      <c r="O65" s="46">
        <v>-0.57067407</v>
      </c>
      <c r="P65" s="46">
        <v>1042</v>
      </c>
      <c r="Q65" s="46">
        <v>1042000</v>
      </c>
      <c r="R65" s="46">
        <v>9150844</v>
      </c>
      <c r="S65" s="46">
        <v>2144855.83</v>
      </c>
      <c r="T65" s="46">
        <v>1000</v>
      </c>
      <c r="U65" s="46">
        <v>8782</v>
      </c>
      <c r="V65" s="46">
        <v>2058.4</v>
      </c>
    </row>
    <row r="66" spans="1:22" ht="11.25">
      <c r="A66" s="46">
        <v>1085</v>
      </c>
      <c r="B66" s="46" t="s">
        <v>83</v>
      </c>
      <c r="C66" s="46">
        <v>533346</v>
      </c>
      <c r="D66" s="46">
        <v>1930000</v>
      </c>
      <c r="E66" s="46">
        <v>1396654</v>
      </c>
      <c r="F66" s="46">
        <v>0.27634508</v>
      </c>
      <c r="G66" s="46">
        <v>0.72365492</v>
      </c>
      <c r="H66" s="46">
        <v>1329139</v>
      </c>
      <c r="I66" s="46">
        <v>795793</v>
      </c>
      <c r="J66" s="46">
        <v>0.4012718</v>
      </c>
      <c r="K66" s="46">
        <v>0.5987282</v>
      </c>
      <c r="L66" s="46">
        <v>621416</v>
      </c>
      <c r="M66" s="46">
        <v>88070</v>
      </c>
      <c r="N66" s="46">
        <v>0.85827529</v>
      </c>
      <c r="O66" s="46">
        <v>0.14172471</v>
      </c>
      <c r="P66" s="46">
        <v>1068</v>
      </c>
      <c r="Q66" s="46">
        <v>1068000</v>
      </c>
      <c r="R66" s="46">
        <v>9379176</v>
      </c>
      <c r="S66" s="46">
        <v>1663560.75</v>
      </c>
      <c r="T66" s="46">
        <v>1000</v>
      </c>
      <c r="U66" s="46">
        <v>8782</v>
      </c>
      <c r="V66" s="46">
        <v>1557.64</v>
      </c>
    </row>
    <row r="67" spans="1:22" ht="11.25">
      <c r="A67" s="46">
        <v>1092</v>
      </c>
      <c r="B67" s="46" t="s">
        <v>84</v>
      </c>
      <c r="C67" s="46">
        <v>550108</v>
      </c>
      <c r="D67" s="46">
        <v>1930000</v>
      </c>
      <c r="E67" s="46">
        <v>1379892</v>
      </c>
      <c r="F67" s="46">
        <v>0.28503005</v>
      </c>
      <c r="G67" s="46">
        <v>0.71496995</v>
      </c>
      <c r="H67" s="46">
        <v>1329139</v>
      </c>
      <c r="I67" s="46">
        <v>779031</v>
      </c>
      <c r="J67" s="46">
        <v>0.41388297</v>
      </c>
      <c r="K67" s="46">
        <v>0.58611703</v>
      </c>
      <c r="L67" s="46">
        <v>621416</v>
      </c>
      <c r="M67" s="46">
        <v>71308</v>
      </c>
      <c r="N67" s="46">
        <v>0.88524917</v>
      </c>
      <c r="O67" s="46">
        <v>0.11475083</v>
      </c>
      <c r="P67" s="46">
        <v>5236</v>
      </c>
      <c r="Q67" s="46">
        <v>5236000</v>
      </c>
      <c r="R67" s="46">
        <v>45982552</v>
      </c>
      <c r="S67" s="46">
        <v>3283119.84</v>
      </c>
      <c r="T67" s="46">
        <v>1000</v>
      </c>
      <c r="U67" s="46">
        <v>8782</v>
      </c>
      <c r="V67" s="46">
        <v>627.03</v>
      </c>
    </row>
    <row r="68" spans="1:22" ht="11.25">
      <c r="A68" s="46">
        <v>1120</v>
      </c>
      <c r="B68" s="46" t="s">
        <v>85</v>
      </c>
      <c r="C68" s="46">
        <v>383712</v>
      </c>
      <c r="D68" s="46">
        <v>1930000</v>
      </c>
      <c r="E68" s="46">
        <v>1546288</v>
      </c>
      <c r="F68" s="46">
        <v>0.19881451</v>
      </c>
      <c r="G68" s="46">
        <v>0.80118549</v>
      </c>
      <c r="H68" s="46">
        <v>1329139</v>
      </c>
      <c r="I68" s="46">
        <v>945427</v>
      </c>
      <c r="J68" s="46">
        <v>0.28869215</v>
      </c>
      <c r="K68" s="46">
        <v>0.71130785</v>
      </c>
      <c r="L68" s="46">
        <v>621416</v>
      </c>
      <c r="M68" s="46">
        <v>237704</v>
      </c>
      <c r="N68" s="46">
        <v>0.61748008</v>
      </c>
      <c r="O68" s="46">
        <v>0.38251992</v>
      </c>
      <c r="P68" s="46">
        <v>318</v>
      </c>
      <c r="Q68" s="46">
        <v>318000</v>
      </c>
      <c r="R68" s="46">
        <v>2792676</v>
      </c>
      <c r="S68" s="46">
        <v>708036.98</v>
      </c>
      <c r="T68" s="46">
        <v>1000</v>
      </c>
      <c r="U68" s="46">
        <v>8782</v>
      </c>
      <c r="V68" s="46">
        <v>2226.53</v>
      </c>
    </row>
    <row r="69" spans="1:22" ht="11.25">
      <c r="A69" s="46">
        <v>1127</v>
      </c>
      <c r="B69" s="46" t="s">
        <v>86</v>
      </c>
      <c r="C69" s="46">
        <v>354049</v>
      </c>
      <c r="D69" s="46">
        <v>1930000</v>
      </c>
      <c r="E69" s="46">
        <v>1575951</v>
      </c>
      <c r="F69" s="46">
        <v>0.18344508</v>
      </c>
      <c r="G69" s="46">
        <v>0.81655492</v>
      </c>
      <c r="H69" s="46">
        <v>1329139</v>
      </c>
      <c r="I69" s="46">
        <v>975090</v>
      </c>
      <c r="J69" s="46">
        <v>0.2663747</v>
      </c>
      <c r="K69" s="46">
        <v>0.7336253</v>
      </c>
      <c r="L69" s="46">
        <v>621416</v>
      </c>
      <c r="M69" s="46">
        <v>267367</v>
      </c>
      <c r="N69" s="46">
        <v>0.56974555</v>
      </c>
      <c r="O69" s="46">
        <v>0.43025445</v>
      </c>
      <c r="P69" s="46">
        <v>625</v>
      </c>
      <c r="Q69" s="46">
        <v>625000</v>
      </c>
      <c r="R69" s="46">
        <v>5488750</v>
      </c>
      <c r="S69" s="46">
        <v>645555.61</v>
      </c>
      <c r="T69" s="46">
        <v>1000</v>
      </c>
      <c r="U69" s="46">
        <v>8782</v>
      </c>
      <c r="V69" s="46">
        <v>1032.89</v>
      </c>
    </row>
    <row r="70" spans="1:22" ht="11.25">
      <c r="A70" s="46">
        <v>1134</v>
      </c>
      <c r="B70" s="46" t="s">
        <v>87</v>
      </c>
      <c r="C70" s="46">
        <v>438728</v>
      </c>
      <c r="D70" s="46">
        <v>1930000</v>
      </c>
      <c r="E70" s="46">
        <v>1491272</v>
      </c>
      <c r="F70" s="46">
        <v>0.22732021</v>
      </c>
      <c r="G70" s="46">
        <v>0.77267979</v>
      </c>
      <c r="H70" s="46">
        <v>1329139</v>
      </c>
      <c r="I70" s="46">
        <v>890411</v>
      </c>
      <c r="J70" s="46">
        <v>0.33008436</v>
      </c>
      <c r="K70" s="46">
        <v>0.66991564</v>
      </c>
      <c r="L70" s="46">
        <v>621416</v>
      </c>
      <c r="M70" s="46">
        <v>182688</v>
      </c>
      <c r="N70" s="46">
        <v>0.70601336</v>
      </c>
      <c r="O70" s="46">
        <v>0.29398664</v>
      </c>
      <c r="P70" s="46">
        <v>1020</v>
      </c>
      <c r="Q70" s="46">
        <v>1020000</v>
      </c>
      <c r="R70" s="46">
        <v>8957640</v>
      </c>
      <c r="S70" s="46">
        <v>1945637.39</v>
      </c>
      <c r="T70" s="46">
        <v>1000</v>
      </c>
      <c r="U70" s="46">
        <v>8782</v>
      </c>
      <c r="V70" s="46">
        <v>1907.49</v>
      </c>
    </row>
    <row r="71" spans="1:22" ht="11.25">
      <c r="A71" s="46">
        <v>1141</v>
      </c>
      <c r="B71" s="46" t="s">
        <v>88</v>
      </c>
      <c r="C71" s="46">
        <v>498621</v>
      </c>
      <c r="D71" s="46">
        <v>1930000</v>
      </c>
      <c r="E71" s="46">
        <v>1431379</v>
      </c>
      <c r="F71" s="46">
        <v>0.25835285</v>
      </c>
      <c r="G71" s="46">
        <v>0.74164715</v>
      </c>
      <c r="H71" s="46">
        <v>1329139</v>
      </c>
      <c r="I71" s="46">
        <v>830518</v>
      </c>
      <c r="J71" s="46">
        <v>0.37514587</v>
      </c>
      <c r="K71" s="46">
        <v>0.62485413</v>
      </c>
      <c r="L71" s="46">
        <v>621416</v>
      </c>
      <c r="M71" s="46">
        <v>122795</v>
      </c>
      <c r="N71" s="46">
        <v>0.80239485</v>
      </c>
      <c r="O71" s="46">
        <v>0.19760515</v>
      </c>
      <c r="P71" s="46">
        <v>1310</v>
      </c>
      <c r="Q71" s="46">
        <v>1310000</v>
      </c>
      <c r="R71" s="46">
        <v>11504420</v>
      </c>
      <c r="S71" s="46">
        <v>2822484.49</v>
      </c>
      <c r="T71" s="46">
        <v>1000</v>
      </c>
      <c r="U71" s="46">
        <v>8782</v>
      </c>
      <c r="V71" s="46">
        <v>2154.57</v>
      </c>
    </row>
    <row r="72" spans="1:22" ht="11.25">
      <c r="A72" s="46">
        <v>1155</v>
      </c>
      <c r="B72" s="46" t="s">
        <v>89</v>
      </c>
      <c r="C72" s="46">
        <v>692146</v>
      </c>
      <c r="D72" s="46">
        <v>1930000</v>
      </c>
      <c r="E72" s="46">
        <v>1237854</v>
      </c>
      <c r="F72" s="46">
        <v>0.35862487</v>
      </c>
      <c r="G72" s="46">
        <v>0.64137513</v>
      </c>
      <c r="H72" s="46">
        <v>1329139</v>
      </c>
      <c r="I72" s="46">
        <v>636993</v>
      </c>
      <c r="J72" s="46">
        <v>0.52074764</v>
      </c>
      <c r="K72" s="46">
        <v>0.47925236</v>
      </c>
      <c r="L72" s="46">
        <v>621416</v>
      </c>
      <c r="M72" s="46">
        <v>-70730</v>
      </c>
      <c r="N72" s="46">
        <v>1.11382069</v>
      </c>
      <c r="O72" s="46">
        <v>-0.11382069</v>
      </c>
      <c r="P72" s="46">
        <v>598</v>
      </c>
      <c r="Q72" s="46">
        <v>598000</v>
      </c>
      <c r="R72" s="46">
        <v>5251636</v>
      </c>
      <c r="S72" s="46">
        <v>976979.51</v>
      </c>
      <c r="T72" s="46">
        <v>1000</v>
      </c>
      <c r="U72" s="46">
        <v>8782</v>
      </c>
      <c r="V72" s="46">
        <v>1633.75</v>
      </c>
    </row>
    <row r="73" spans="1:22" ht="11.25">
      <c r="A73" s="46">
        <v>1162</v>
      </c>
      <c r="B73" s="46" t="s">
        <v>90</v>
      </c>
      <c r="C73" s="46">
        <v>350808</v>
      </c>
      <c r="D73" s="46">
        <v>1930000</v>
      </c>
      <c r="E73" s="46">
        <v>1579192</v>
      </c>
      <c r="F73" s="46">
        <v>0.1817658</v>
      </c>
      <c r="G73" s="46">
        <v>0.8182342</v>
      </c>
      <c r="H73" s="46">
        <v>1329139</v>
      </c>
      <c r="I73" s="46">
        <v>978331</v>
      </c>
      <c r="J73" s="46">
        <v>0.26393628</v>
      </c>
      <c r="K73" s="46">
        <v>0.73606372</v>
      </c>
      <c r="L73" s="46">
        <v>621416</v>
      </c>
      <c r="M73" s="46">
        <v>270608</v>
      </c>
      <c r="N73" s="46">
        <v>0.56453004</v>
      </c>
      <c r="O73" s="46">
        <v>0.43546996</v>
      </c>
      <c r="P73" s="46">
        <v>1008</v>
      </c>
      <c r="Q73" s="46">
        <v>1008000</v>
      </c>
      <c r="R73" s="46">
        <v>8852256</v>
      </c>
      <c r="S73" s="46">
        <v>251703.72</v>
      </c>
      <c r="T73" s="46">
        <v>1000</v>
      </c>
      <c r="U73" s="46">
        <v>8782</v>
      </c>
      <c r="V73" s="46">
        <v>249.71</v>
      </c>
    </row>
    <row r="74" spans="1:22" ht="11.25">
      <c r="A74" s="46">
        <v>1169</v>
      </c>
      <c r="B74" s="46" t="s">
        <v>91</v>
      </c>
      <c r="C74" s="46">
        <v>694668</v>
      </c>
      <c r="D74" s="46">
        <v>1930000</v>
      </c>
      <c r="E74" s="46">
        <v>1235332</v>
      </c>
      <c r="F74" s="46">
        <v>0.35993161</v>
      </c>
      <c r="G74" s="46">
        <v>0.64006839</v>
      </c>
      <c r="H74" s="46">
        <v>1329139</v>
      </c>
      <c r="I74" s="46">
        <v>634471</v>
      </c>
      <c r="J74" s="46">
        <v>0.52264511</v>
      </c>
      <c r="K74" s="46">
        <v>0.47735489</v>
      </c>
      <c r="L74" s="46">
        <v>621416</v>
      </c>
      <c r="M74" s="46">
        <v>-73252</v>
      </c>
      <c r="N74" s="46">
        <v>1.11787917</v>
      </c>
      <c r="O74" s="46">
        <v>-0.11787917</v>
      </c>
      <c r="P74" s="46">
        <v>718</v>
      </c>
      <c r="Q74" s="46">
        <v>718000</v>
      </c>
      <c r="R74" s="46">
        <v>6305476</v>
      </c>
      <c r="S74" s="46">
        <v>330259.01</v>
      </c>
      <c r="T74" s="46">
        <v>1000</v>
      </c>
      <c r="U74" s="46">
        <v>8782</v>
      </c>
      <c r="V74" s="46">
        <v>459.97</v>
      </c>
    </row>
    <row r="75" spans="1:22" ht="11.25">
      <c r="A75" s="46">
        <v>1176</v>
      </c>
      <c r="B75" s="46" t="s">
        <v>92</v>
      </c>
      <c r="C75" s="46">
        <v>425366</v>
      </c>
      <c r="D75" s="46">
        <v>1930000</v>
      </c>
      <c r="E75" s="46">
        <v>1504634</v>
      </c>
      <c r="F75" s="46">
        <v>0.22039689</v>
      </c>
      <c r="G75" s="46">
        <v>0.77960311</v>
      </c>
      <c r="H75" s="46">
        <v>1329139</v>
      </c>
      <c r="I75" s="46">
        <v>903773</v>
      </c>
      <c r="J75" s="46">
        <v>0.32003124</v>
      </c>
      <c r="K75" s="46">
        <v>0.67996876</v>
      </c>
      <c r="L75" s="46">
        <v>621416</v>
      </c>
      <c r="M75" s="46">
        <v>196050</v>
      </c>
      <c r="N75" s="46">
        <v>0.68451086</v>
      </c>
      <c r="O75" s="46">
        <v>0.31548914</v>
      </c>
      <c r="P75" s="46">
        <v>826</v>
      </c>
      <c r="Q75" s="46">
        <v>826000</v>
      </c>
      <c r="R75" s="46">
        <v>7253932</v>
      </c>
      <c r="S75" s="46">
        <v>201031.51</v>
      </c>
      <c r="T75" s="46">
        <v>1000</v>
      </c>
      <c r="U75" s="46">
        <v>8782</v>
      </c>
      <c r="V75" s="46">
        <v>243.38</v>
      </c>
    </row>
    <row r="76" spans="1:22" ht="11.25">
      <c r="A76" s="46">
        <v>1183</v>
      </c>
      <c r="B76" s="46" t="s">
        <v>93</v>
      </c>
      <c r="C76" s="46">
        <v>591277</v>
      </c>
      <c r="D76" s="46">
        <v>1930000</v>
      </c>
      <c r="E76" s="46">
        <v>1338723</v>
      </c>
      <c r="F76" s="46">
        <v>0.30636114</v>
      </c>
      <c r="G76" s="46">
        <v>0.69363886</v>
      </c>
      <c r="H76" s="46">
        <v>1329139</v>
      </c>
      <c r="I76" s="46">
        <v>737862</v>
      </c>
      <c r="J76" s="46">
        <v>0.44485716</v>
      </c>
      <c r="K76" s="46">
        <v>0.55514284</v>
      </c>
      <c r="L76" s="46">
        <v>621416</v>
      </c>
      <c r="M76" s="46">
        <v>30139</v>
      </c>
      <c r="N76" s="46">
        <v>0.95149948</v>
      </c>
      <c r="O76" s="46">
        <v>0.04850052</v>
      </c>
      <c r="P76" s="46">
        <v>1275</v>
      </c>
      <c r="Q76" s="46">
        <v>1275000</v>
      </c>
      <c r="R76" s="46">
        <v>11197050</v>
      </c>
      <c r="S76" s="46">
        <v>600389.2</v>
      </c>
      <c r="T76" s="46">
        <v>1000</v>
      </c>
      <c r="U76" s="46">
        <v>8782</v>
      </c>
      <c r="V76" s="46">
        <v>470.89</v>
      </c>
    </row>
    <row r="77" spans="1:22" ht="11.25">
      <c r="A77" s="46">
        <v>1204</v>
      </c>
      <c r="B77" s="46" t="s">
        <v>94</v>
      </c>
      <c r="C77" s="46">
        <v>408409</v>
      </c>
      <c r="D77" s="46">
        <v>1930000</v>
      </c>
      <c r="E77" s="46">
        <v>1521591</v>
      </c>
      <c r="F77" s="46">
        <v>0.21161088</v>
      </c>
      <c r="G77" s="46">
        <v>0.78838912</v>
      </c>
      <c r="H77" s="46">
        <v>1329139</v>
      </c>
      <c r="I77" s="46">
        <v>920730</v>
      </c>
      <c r="J77" s="46">
        <v>0.30727336</v>
      </c>
      <c r="K77" s="46">
        <v>0.69272664</v>
      </c>
      <c r="L77" s="46">
        <v>621416</v>
      </c>
      <c r="M77" s="46">
        <v>213007</v>
      </c>
      <c r="N77" s="46">
        <v>0.65722318</v>
      </c>
      <c r="O77" s="46">
        <v>0.34277682</v>
      </c>
      <c r="P77" s="46">
        <v>448</v>
      </c>
      <c r="Q77" s="46">
        <v>448000</v>
      </c>
      <c r="R77" s="46">
        <v>3799686.85</v>
      </c>
      <c r="S77" s="46">
        <v>0</v>
      </c>
      <c r="T77" s="46">
        <v>1000</v>
      </c>
      <c r="U77" s="46">
        <v>8481.44</v>
      </c>
      <c r="V77" s="46">
        <v>0</v>
      </c>
    </row>
    <row r="78" spans="1:22" ht="11.25">
      <c r="A78" s="46">
        <v>1218</v>
      </c>
      <c r="B78" s="46" t="s">
        <v>95</v>
      </c>
      <c r="C78" s="46">
        <v>835544</v>
      </c>
      <c r="D78" s="46">
        <v>1930000</v>
      </c>
      <c r="E78" s="46">
        <v>1094456</v>
      </c>
      <c r="F78" s="46">
        <v>0.43292435</v>
      </c>
      <c r="G78" s="46">
        <v>0.56707565</v>
      </c>
      <c r="H78" s="46">
        <v>1329139</v>
      </c>
      <c r="I78" s="46">
        <v>493595</v>
      </c>
      <c r="J78" s="46">
        <v>0.62863553</v>
      </c>
      <c r="K78" s="46">
        <v>0.37136447</v>
      </c>
      <c r="L78" s="46">
        <v>621416</v>
      </c>
      <c r="M78" s="46">
        <v>-214128</v>
      </c>
      <c r="N78" s="46">
        <v>1.34458076</v>
      </c>
      <c r="O78" s="46">
        <v>-0.34458076</v>
      </c>
      <c r="P78" s="46">
        <v>905</v>
      </c>
      <c r="Q78" s="46">
        <v>905000</v>
      </c>
      <c r="R78" s="46">
        <v>7947710</v>
      </c>
      <c r="S78" s="46">
        <v>1579471.13</v>
      </c>
      <c r="T78" s="46">
        <v>1000</v>
      </c>
      <c r="U78" s="46">
        <v>8782</v>
      </c>
      <c r="V78" s="46">
        <v>1745.27</v>
      </c>
    </row>
    <row r="79" spans="1:22" ht="11.25">
      <c r="A79" s="46">
        <v>1232</v>
      </c>
      <c r="B79" s="46" t="s">
        <v>96</v>
      </c>
      <c r="C79" s="46">
        <v>1207614</v>
      </c>
      <c r="D79" s="46">
        <v>1930000</v>
      </c>
      <c r="E79" s="46">
        <v>722386</v>
      </c>
      <c r="F79" s="46">
        <v>0.62570674</v>
      </c>
      <c r="G79" s="46">
        <v>0.37429326</v>
      </c>
      <c r="H79" s="46">
        <v>1329139</v>
      </c>
      <c r="I79" s="46">
        <v>121525</v>
      </c>
      <c r="J79" s="46">
        <v>0.90856863</v>
      </c>
      <c r="K79" s="46">
        <v>0.09143137</v>
      </c>
      <c r="L79" s="46">
        <v>621416</v>
      </c>
      <c r="M79" s="46">
        <v>-586198</v>
      </c>
      <c r="N79" s="46">
        <v>1.94332621</v>
      </c>
      <c r="O79" s="46">
        <v>-0.94332621</v>
      </c>
      <c r="P79" s="46">
        <v>770</v>
      </c>
      <c r="Q79" s="46">
        <v>770000</v>
      </c>
      <c r="R79" s="46">
        <v>6762140</v>
      </c>
      <c r="S79" s="46">
        <v>27631.33</v>
      </c>
      <c r="T79" s="46">
        <v>1000</v>
      </c>
      <c r="U79" s="46">
        <v>8782</v>
      </c>
      <c r="V79" s="46">
        <v>35.88</v>
      </c>
    </row>
    <row r="80" spans="1:22" ht="11.25">
      <c r="A80" s="46">
        <v>1246</v>
      </c>
      <c r="B80" s="46" t="s">
        <v>97</v>
      </c>
      <c r="C80" s="46">
        <v>524447</v>
      </c>
      <c r="D80" s="46">
        <v>1930000</v>
      </c>
      <c r="E80" s="46">
        <v>1405553</v>
      </c>
      <c r="F80" s="46">
        <v>0.2717342</v>
      </c>
      <c r="G80" s="46">
        <v>0.7282658</v>
      </c>
      <c r="H80" s="46">
        <v>1329139</v>
      </c>
      <c r="I80" s="46">
        <v>804692</v>
      </c>
      <c r="J80" s="46">
        <v>0.39457649</v>
      </c>
      <c r="K80" s="46">
        <v>0.60542351</v>
      </c>
      <c r="L80" s="46">
        <v>621416</v>
      </c>
      <c r="M80" s="46">
        <v>96969</v>
      </c>
      <c r="N80" s="46">
        <v>0.84395477</v>
      </c>
      <c r="O80" s="46">
        <v>0.15604523</v>
      </c>
      <c r="P80" s="46">
        <v>646</v>
      </c>
      <c r="Q80" s="46">
        <v>646000</v>
      </c>
      <c r="R80" s="46">
        <v>5673172</v>
      </c>
      <c r="S80" s="46">
        <v>1604924.33</v>
      </c>
      <c r="T80" s="46">
        <v>1000</v>
      </c>
      <c r="U80" s="46">
        <v>8782</v>
      </c>
      <c r="V80" s="46">
        <v>2484.4</v>
      </c>
    </row>
    <row r="81" spans="1:22" ht="11.25">
      <c r="A81" s="46">
        <v>1253</v>
      </c>
      <c r="B81" s="46" t="s">
        <v>98</v>
      </c>
      <c r="C81" s="46">
        <v>392724</v>
      </c>
      <c r="D81" s="46">
        <v>1930000</v>
      </c>
      <c r="E81" s="46">
        <v>1537276</v>
      </c>
      <c r="F81" s="46">
        <v>0.20348394</v>
      </c>
      <c r="G81" s="46">
        <v>0.79651606</v>
      </c>
      <c r="H81" s="46">
        <v>1329139</v>
      </c>
      <c r="I81" s="46">
        <v>936415</v>
      </c>
      <c r="J81" s="46">
        <v>0.29547248</v>
      </c>
      <c r="K81" s="46">
        <v>0.70452752</v>
      </c>
      <c r="L81" s="46">
        <v>621416</v>
      </c>
      <c r="M81" s="46">
        <v>228692</v>
      </c>
      <c r="N81" s="46">
        <v>0.63198244</v>
      </c>
      <c r="O81" s="46">
        <v>0.36801756</v>
      </c>
      <c r="P81" s="46">
        <v>2455</v>
      </c>
      <c r="Q81" s="46">
        <v>2455000</v>
      </c>
      <c r="R81" s="46">
        <v>21559810</v>
      </c>
      <c r="S81" s="46">
        <v>6168119.57</v>
      </c>
      <c r="T81" s="46">
        <v>1000</v>
      </c>
      <c r="U81" s="46">
        <v>8782</v>
      </c>
      <c r="V81" s="46">
        <v>2512.47</v>
      </c>
    </row>
    <row r="82" spans="1:22" ht="11.25">
      <c r="A82" s="46">
        <v>1260</v>
      </c>
      <c r="B82" s="46" t="s">
        <v>99</v>
      </c>
      <c r="C82" s="46">
        <v>752345</v>
      </c>
      <c r="D82" s="46">
        <v>1930000</v>
      </c>
      <c r="E82" s="46">
        <v>1177655</v>
      </c>
      <c r="F82" s="46">
        <v>0.38981606</v>
      </c>
      <c r="G82" s="46">
        <v>0.61018394</v>
      </c>
      <c r="H82" s="46">
        <v>1329139</v>
      </c>
      <c r="I82" s="46">
        <v>576794</v>
      </c>
      <c r="J82" s="46">
        <v>0.56603937</v>
      </c>
      <c r="K82" s="46">
        <v>0.43396063</v>
      </c>
      <c r="L82" s="46">
        <v>621416</v>
      </c>
      <c r="M82" s="46">
        <v>-130929</v>
      </c>
      <c r="N82" s="46">
        <v>1.21069461</v>
      </c>
      <c r="O82" s="46">
        <v>-0.21069461</v>
      </c>
      <c r="P82" s="46">
        <v>926</v>
      </c>
      <c r="Q82" s="46">
        <v>926000</v>
      </c>
      <c r="R82" s="46">
        <v>8132132</v>
      </c>
      <c r="S82" s="46">
        <v>467465.04</v>
      </c>
      <c r="T82" s="46">
        <v>1000</v>
      </c>
      <c r="U82" s="46">
        <v>8782</v>
      </c>
      <c r="V82" s="46">
        <v>504.82</v>
      </c>
    </row>
    <row r="83" spans="1:22" ht="11.25">
      <c r="A83" s="46">
        <v>4970</v>
      </c>
      <c r="B83" s="46" t="s">
        <v>100</v>
      </c>
      <c r="C83" s="46">
        <v>420532</v>
      </c>
      <c r="D83" s="46">
        <v>1930000</v>
      </c>
      <c r="E83" s="46">
        <v>1509468</v>
      </c>
      <c r="F83" s="46">
        <v>0.21789223</v>
      </c>
      <c r="G83" s="46">
        <v>0.78210777</v>
      </c>
      <c r="H83" s="46">
        <v>1329139</v>
      </c>
      <c r="I83" s="46">
        <v>908607</v>
      </c>
      <c r="J83" s="46">
        <v>0.3163943</v>
      </c>
      <c r="K83" s="46">
        <v>0.6836057</v>
      </c>
      <c r="L83" s="46">
        <v>621416</v>
      </c>
      <c r="M83" s="46">
        <v>200884</v>
      </c>
      <c r="N83" s="46">
        <v>0.67673185</v>
      </c>
      <c r="O83" s="46">
        <v>0.32326815</v>
      </c>
      <c r="P83" s="46">
        <v>6019</v>
      </c>
      <c r="Q83" s="46">
        <v>6019000</v>
      </c>
      <c r="R83" s="46">
        <v>52858858</v>
      </c>
      <c r="S83" s="46">
        <v>4138542.58</v>
      </c>
      <c r="T83" s="46">
        <v>1000</v>
      </c>
      <c r="U83" s="46">
        <v>8782</v>
      </c>
      <c r="V83" s="46">
        <v>687.58</v>
      </c>
    </row>
    <row r="84" spans="1:22" ht="11.25">
      <c r="A84" s="46">
        <v>1295</v>
      </c>
      <c r="B84" s="46" t="s">
        <v>101</v>
      </c>
      <c r="C84" s="46">
        <v>381201</v>
      </c>
      <c r="D84" s="46">
        <v>1930000</v>
      </c>
      <c r="E84" s="46">
        <v>1548799</v>
      </c>
      <c r="F84" s="46">
        <v>0.19751347</v>
      </c>
      <c r="G84" s="46">
        <v>0.80248653</v>
      </c>
      <c r="H84" s="46">
        <v>1329139</v>
      </c>
      <c r="I84" s="46">
        <v>947938</v>
      </c>
      <c r="J84" s="46">
        <v>0.28680296</v>
      </c>
      <c r="K84" s="46">
        <v>0.71319704</v>
      </c>
      <c r="L84" s="46">
        <v>621416</v>
      </c>
      <c r="M84" s="46">
        <v>240215</v>
      </c>
      <c r="N84" s="46">
        <v>0.61343931</v>
      </c>
      <c r="O84" s="46">
        <v>0.38656069</v>
      </c>
      <c r="P84" s="46">
        <v>841</v>
      </c>
      <c r="Q84" s="46">
        <v>841000</v>
      </c>
      <c r="R84" s="46">
        <v>7385662</v>
      </c>
      <c r="S84" s="46">
        <v>1442041.83</v>
      </c>
      <c r="T84" s="46">
        <v>1000</v>
      </c>
      <c r="U84" s="46">
        <v>8782</v>
      </c>
      <c r="V84" s="46">
        <v>1714.68</v>
      </c>
    </row>
    <row r="85" spans="1:22" ht="11.25">
      <c r="A85" s="46">
        <v>1421</v>
      </c>
      <c r="B85" s="46" t="s">
        <v>479</v>
      </c>
      <c r="C85" s="46">
        <v>692359</v>
      </c>
      <c r="D85" s="46">
        <v>1930000</v>
      </c>
      <c r="E85" s="46">
        <v>1237641</v>
      </c>
      <c r="F85" s="46">
        <v>0.35873523</v>
      </c>
      <c r="G85" s="46">
        <v>0.64126477</v>
      </c>
      <c r="H85" s="46">
        <v>1329139</v>
      </c>
      <c r="I85" s="46">
        <v>636780</v>
      </c>
      <c r="J85" s="46">
        <v>0.5209079</v>
      </c>
      <c r="K85" s="46">
        <v>0.4790921</v>
      </c>
      <c r="L85" s="46">
        <v>621416</v>
      </c>
      <c r="M85" s="46">
        <v>-70943</v>
      </c>
      <c r="N85" s="46">
        <v>1.11416346</v>
      </c>
      <c r="O85" s="46">
        <v>-0.11416346</v>
      </c>
      <c r="P85" s="46">
        <v>552</v>
      </c>
      <c r="Q85" s="46">
        <v>552000</v>
      </c>
      <c r="R85" s="46">
        <v>4847664</v>
      </c>
      <c r="S85" s="46">
        <v>863680.54</v>
      </c>
      <c r="T85" s="46">
        <v>1000</v>
      </c>
      <c r="U85" s="46">
        <v>8782</v>
      </c>
      <c r="V85" s="46">
        <v>1564.64</v>
      </c>
    </row>
    <row r="86" spans="1:22" ht="11.25">
      <c r="A86" s="46">
        <v>1309</v>
      </c>
      <c r="B86" s="46" t="s">
        <v>102</v>
      </c>
      <c r="C86" s="46">
        <v>546415</v>
      </c>
      <c r="D86" s="46">
        <v>1930000</v>
      </c>
      <c r="E86" s="46">
        <v>1383585</v>
      </c>
      <c r="F86" s="46">
        <v>0.28311658</v>
      </c>
      <c r="G86" s="46">
        <v>0.71688342</v>
      </c>
      <c r="H86" s="46">
        <v>1329139</v>
      </c>
      <c r="I86" s="46">
        <v>782724</v>
      </c>
      <c r="J86" s="46">
        <v>0.41110448</v>
      </c>
      <c r="K86" s="46">
        <v>0.58889552</v>
      </c>
      <c r="L86" s="46">
        <v>621416</v>
      </c>
      <c r="M86" s="46">
        <v>75001</v>
      </c>
      <c r="N86" s="46">
        <v>0.87930629</v>
      </c>
      <c r="O86" s="46">
        <v>0.12069371</v>
      </c>
      <c r="P86" s="46">
        <v>806</v>
      </c>
      <c r="Q86" s="46">
        <v>806000</v>
      </c>
      <c r="R86" s="46">
        <v>7078292</v>
      </c>
      <c r="S86" s="46">
        <v>1835732.32</v>
      </c>
      <c r="T86" s="46">
        <v>1000</v>
      </c>
      <c r="U86" s="46">
        <v>8782</v>
      </c>
      <c r="V86" s="46">
        <v>2277.58</v>
      </c>
    </row>
    <row r="87" spans="1:22" ht="11.25">
      <c r="A87" s="46">
        <v>1316</v>
      </c>
      <c r="B87" s="46" t="s">
        <v>103</v>
      </c>
      <c r="C87" s="46">
        <v>736711</v>
      </c>
      <c r="D87" s="46">
        <v>1930000</v>
      </c>
      <c r="E87" s="46">
        <v>1193289</v>
      </c>
      <c r="F87" s="46">
        <v>0.38171554</v>
      </c>
      <c r="G87" s="46">
        <v>0.61828446</v>
      </c>
      <c r="H87" s="46">
        <v>1329139</v>
      </c>
      <c r="I87" s="46">
        <v>592428</v>
      </c>
      <c r="J87" s="46">
        <v>0.55427687</v>
      </c>
      <c r="K87" s="46">
        <v>0.44572313</v>
      </c>
      <c r="L87" s="46">
        <v>621416</v>
      </c>
      <c r="M87" s="46">
        <v>-115295</v>
      </c>
      <c r="N87" s="46">
        <v>1.18553594</v>
      </c>
      <c r="O87" s="46">
        <v>-0.18553594</v>
      </c>
      <c r="P87" s="46">
        <v>3754</v>
      </c>
      <c r="Q87" s="46">
        <v>3754000</v>
      </c>
      <c r="R87" s="46">
        <v>32967628</v>
      </c>
      <c r="S87" s="46">
        <v>3708939.28</v>
      </c>
      <c r="T87" s="46">
        <v>1000</v>
      </c>
      <c r="U87" s="46">
        <v>8782</v>
      </c>
      <c r="V87" s="46">
        <v>988</v>
      </c>
    </row>
    <row r="88" spans="1:22" ht="11.25">
      <c r="A88" s="46">
        <v>1380</v>
      </c>
      <c r="B88" s="46" t="s">
        <v>104</v>
      </c>
      <c r="C88" s="46">
        <v>716724</v>
      </c>
      <c r="D88" s="46">
        <v>1930000</v>
      </c>
      <c r="E88" s="46">
        <v>1213276</v>
      </c>
      <c r="F88" s="46">
        <v>0.37135959</v>
      </c>
      <c r="G88" s="46">
        <v>0.62864041</v>
      </c>
      <c r="H88" s="46">
        <v>1329139</v>
      </c>
      <c r="I88" s="46">
        <v>612415</v>
      </c>
      <c r="J88" s="46">
        <v>0.53923931</v>
      </c>
      <c r="K88" s="46">
        <v>0.46076069</v>
      </c>
      <c r="L88" s="46">
        <v>621416</v>
      </c>
      <c r="M88" s="46">
        <v>-95308</v>
      </c>
      <c r="N88" s="46">
        <v>1.1533723</v>
      </c>
      <c r="O88" s="46">
        <v>-0.1533723</v>
      </c>
      <c r="P88" s="46">
        <v>2529</v>
      </c>
      <c r="Q88" s="46">
        <v>2529000</v>
      </c>
      <c r="R88" s="46">
        <v>22209678</v>
      </c>
      <c r="S88" s="46">
        <v>1351995.02</v>
      </c>
      <c r="T88" s="46">
        <v>1000</v>
      </c>
      <c r="U88" s="46">
        <v>8782</v>
      </c>
      <c r="V88" s="46">
        <v>534.6</v>
      </c>
    </row>
    <row r="89" spans="1:22" ht="11.25">
      <c r="A89" s="46">
        <v>1407</v>
      </c>
      <c r="B89" s="46" t="s">
        <v>105</v>
      </c>
      <c r="C89" s="46">
        <v>544290</v>
      </c>
      <c r="D89" s="46">
        <v>1930000</v>
      </c>
      <c r="E89" s="46">
        <v>1385710</v>
      </c>
      <c r="F89" s="46">
        <v>0.28201554</v>
      </c>
      <c r="G89" s="46">
        <v>0.71798446</v>
      </c>
      <c r="H89" s="46">
        <v>1329139</v>
      </c>
      <c r="I89" s="46">
        <v>784849</v>
      </c>
      <c r="J89" s="46">
        <v>0.4095057</v>
      </c>
      <c r="K89" s="46">
        <v>0.5904943</v>
      </c>
      <c r="L89" s="46">
        <v>621416</v>
      </c>
      <c r="M89" s="46">
        <v>77126</v>
      </c>
      <c r="N89" s="46">
        <v>0.87588668</v>
      </c>
      <c r="O89" s="46">
        <v>0.12411332</v>
      </c>
      <c r="P89" s="46">
        <v>1454</v>
      </c>
      <c r="Q89" s="46">
        <v>1454000</v>
      </c>
      <c r="R89" s="46">
        <v>12769028</v>
      </c>
      <c r="S89" s="46">
        <v>937142.33</v>
      </c>
      <c r="T89" s="46">
        <v>1000</v>
      </c>
      <c r="U89" s="46">
        <v>8782</v>
      </c>
      <c r="V89" s="46">
        <v>644.53</v>
      </c>
    </row>
    <row r="90" spans="1:22" ht="11.25">
      <c r="A90" s="46">
        <v>1414</v>
      </c>
      <c r="B90" s="46" t="s">
        <v>106</v>
      </c>
      <c r="C90" s="46">
        <v>554494</v>
      </c>
      <c r="D90" s="46">
        <v>1930000</v>
      </c>
      <c r="E90" s="46">
        <v>1375506</v>
      </c>
      <c r="F90" s="46">
        <v>0.28730259</v>
      </c>
      <c r="G90" s="46">
        <v>0.71269741</v>
      </c>
      <c r="H90" s="46">
        <v>1329139</v>
      </c>
      <c r="I90" s="46">
        <v>774645</v>
      </c>
      <c r="J90" s="46">
        <v>0.41718285</v>
      </c>
      <c r="K90" s="46">
        <v>0.58281715</v>
      </c>
      <c r="L90" s="46">
        <v>621416</v>
      </c>
      <c r="M90" s="46">
        <v>66922</v>
      </c>
      <c r="N90" s="46">
        <v>0.89230725</v>
      </c>
      <c r="O90" s="46">
        <v>0.10769275</v>
      </c>
      <c r="P90" s="46">
        <v>4068</v>
      </c>
      <c r="Q90" s="46">
        <v>4068000</v>
      </c>
      <c r="R90" s="46">
        <v>35725176</v>
      </c>
      <c r="S90" s="46">
        <v>4661187.56</v>
      </c>
      <c r="T90" s="46">
        <v>1000</v>
      </c>
      <c r="U90" s="46">
        <v>8782</v>
      </c>
      <c r="V90" s="46">
        <v>1145.82</v>
      </c>
    </row>
    <row r="91" spans="1:22" ht="11.25">
      <c r="A91" s="46">
        <v>2744</v>
      </c>
      <c r="B91" s="46" t="s">
        <v>107</v>
      </c>
      <c r="C91" s="46">
        <v>422440</v>
      </c>
      <c r="D91" s="46">
        <v>1930000</v>
      </c>
      <c r="E91" s="46">
        <v>1507560</v>
      </c>
      <c r="F91" s="46">
        <v>0.21888083</v>
      </c>
      <c r="G91" s="46">
        <v>0.78111917</v>
      </c>
      <c r="H91" s="46">
        <v>1329139</v>
      </c>
      <c r="I91" s="46">
        <v>906699</v>
      </c>
      <c r="J91" s="46">
        <v>0.31782981</v>
      </c>
      <c r="K91" s="46">
        <v>0.68217019</v>
      </c>
      <c r="L91" s="46">
        <v>621416</v>
      </c>
      <c r="M91" s="46">
        <v>198976</v>
      </c>
      <c r="N91" s="46">
        <v>0.67980226</v>
      </c>
      <c r="O91" s="46">
        <v>0.32019774</v>
      </c>
      <c r="P91" s="46">
        <v>796</v>
      </c>
      <c r="Q91" s="46">
        <v>796000</v>
      </c>
      <c r="R91" s="46">
        <v>6990472</v>
      </c>
      <c r="S91" s="46">
        <v>2155543.25</v>
      </c>
      <c r="T91" s="46">
        <v>1000</v>
      </c>
      <c r="U91" s="46">
        <v>8782</v>
      </c>
      <c r="V91" s="46">
        <v>2707.97</v>
      </c>
    </row>
    <row r="92" spans="1:22" ht="11.25">
      <c r="A92" s="46">
        <v>1428</v>
      </c>
      <c r="B92" s="46" t="s">
        <v>108</v>
      </c>
      <c r="C92" s="46">
        <v>582779</v>
      </c>
      <c r="D92" s="46">
        <v>1930000</v>
      </c>
      <c r="E92" s="46">
        <v>1347221</v>
      </c>
      <c r="F92" s="46">
        <v>0.30195803</v>
      </c>
      <c r="G92" s="46">
        <v>0.69804197</v>
      </c>
      <c r="H92" s="46">
        <v>1329139</v>
      </c>
      <c r="I92" s="46">
        <v>746360</v>
      </c>
      <c r="J92" s="46">
        <v>0.43846355</v>
      </c>
      <c r="K92" s="46">
        <v>0.56153645</v>
      </c>
      <c r="L92" s="46">
        <v>621416</v>
      </c>
      <c r="M92" s="46">
        <v>38637</v>
      </c>
      <c r="N92" s="46">
        <v>0.93782426</v>
      </c>
      <c r="O92" s="46">
        <v>0.06217574</v>
      </c>
      <c r="P92" s="46">
        <v>1319</v>
      </c>
      <c r="Q92" s="46">
        <v>1319000</v>
      </c>
      <c r="R92" s="46">
        <v>11583458</v>
      </c>
      <c r="S92" s="46">
        <v>3140509.62</v>
      </c>
      <c r="T92" s="46">
        <v>1000</v>
      </c>
      <c r="U92" s="46">
        <v>8782</v>
      </c>
      <c r="V92" s="46">
        <v>2380.98</v>
      </c>
    </row>
    <row r="93" spans="1:22" ht="11.25">
      <c r="A93" s="46">
        <v>1449</v>
      </c>
      <c r="B93" s="46" t="s">
        <v>109</v>
      </c>
      <c r="C93" s="46">
        <v>958944</v>
      </c>
      <c r="D93" s="46">
        <v>2895000</v>
      </c>
      <c r="E93" s="46">
        <v>1936056</v>
      </c>
      <c r="F93" s="46">
        <v>0.33124145</v>
      </c>
      <c r="G93" s="46">
        <v>0.66875855</v>
      </c>
      <c r="H93" s="46">
        <v>1993708</v>
      </c>
      <c r="I93" s="46">
        <v>1034764</v>
      </c>
      <c r="J93" s="46">
        <v>0.48098518</v>
      </c>
      <c r="K93" s="46">
        <v>0.51901482</v>
      </c>
      <c r="L93" s="46">
        <v>932124</v>
      </c>
      <c r="M93" s="46">
        <v>-26820</v>
      </c>
      <c r="N93" s="46">
        <v>1.028773</v>
      </c>
      <c r="O93" s="46">
        <v>-0.028773</v>
      </c>
      <c r="P93" s="46">
        <v>97</v>
      </c>
      <c r="Q93" s="46">
        <v>97000</v>
      </c>
      <c r="R93" s="46">
        <v>851854</v>
      </c>
      <c r="S93" s="46">
        <v>853364.84</v>
      </c>
      <c r="T93" s="46">
        <v>1000</v>
      </c>
      <c r="U93" s="46">
        <v>8782</v>
      </c>
      <c r="V93" s="46">
        <v>8797.58</v>
      </c>
    </row>
    <row r="94" spans="1:22" ht="11.25">
      <c r="A94" s="46">
        <v>1491</v>
      </c>
      <c r="B94" s="46" t="s">
        <v>110</v>
      </c>
      <c r="C94" s="46">
        <v>3243604</v>
      </c>
      <c r="D94" s="46">
        <v>1930000</v>
      </c>
      <c r="E94" s="46">
        <v>-1313604</v>
      </c>
      <c r="F94" s="46">
        <v>1.68062383</v>
      </c>
      <c r="G94" s="46">
        <v>-0.68062383</v>
      </c>
      <c r="H94" s="46">
        <v>1329139</v>
      </c>
      <c r="I94" s="46">
        <v>-1914465</v>
      </c>
      <c r="J94" s="46">
        <v>2.44037982</v>
      </c>
      <c r="K94" s="46">
        <v>-1.44037982</v>
      </c>
      <c r="L94" s="46">
        <v>621416</v>
      </c>
      <c r="M94" s="46">
        <v>-2622188</v>
      </c>
      <c r="N94" s="46">
        <v>5.21969824</v>
      </c>
      <c r="O94" s="46">
        <v>-4.21969824</v>
      </c>
      <c r="P94" s="46">
        <v>387</v>
      </c>
      <c r="Q94" s="46">
        <v>387000</v>
      </c>
      <c r="R94" s="46">
        <v>3398634</v>
      </c>
      <c r="S94" s="46">
        <v>577320.22</v>
      </c>
      <c r="T94" s="46">
        <v>1000</v>
      </c>
      <c r="U94" s="46">
        <v>8782</v>
      </c>
      <c r="V94" s="46">
        <v>1491.78</v>
      </c>
    </row>
    <row r="95" spans="1:22" ht="11.25">
      <c r="A95" s="46">
        <v>1499</v>
      </c>
      <c r="B95" s="46" t="s">
        <v>477</v>
      </c>
      <c r="C95" s="46">
        <v>556267</v>
      </c>
      <c r="D95" s="46">
        <v>1930000</v>
      </c>
      <c r="E95" s="46">
        <v>1373733</v>
      </c>
      <c r="F95" s="46">
        <v>0.28822124</v>
      </c>
      <c r="G95" s="46">
        <v>0.71177876</v>
      </c>
      <c r="H95" s="46">
        <v>1329139</v>
      </c>
      <c r="I95" s="46">
        <v>772872</v>
      </c>
      <c r="J95" s="46">
        <v>0.4185168</v>
      </c>
      <c r="K95" s="46">
        <v>0.5814832</v>
      </c>
      <c r="L95" s="46">
        <v>621416</v>
      </c>
      <c r="M95" s="46">
        <v>65149</v>
      </c>
      <c r="N95" s="46">
        <v>0.89516041</v>
      </c>
      <c r="O95" s="46">
        <v>0.10483959</v>
      </c>
      <c r="P95" s="46">
        <v>981</v>
      </c>
      <c r="Q95" s="46">
        <v>981000</v>
      </c>
      <c r="R95" s="46">
        <v>8615142</v>
      </c>
      <c r="S95" s="46">
        <v>959877.69</v>
      </c>
      <c r="T95" s="46">
        <v>1000</v>
      </c>
      <c r="U95" s="46">
        <v>8782</v>
      </c>
      <c r="V95" s="46">
        <v>978.47</v>
      </c>
    </row>
    <row r="96" spans="1:22" ht="11.25">
      <c r="A96" s="46">
        <v>1540</v>
      </c>
      <c r="B96" s="46" t="s">
        <v>111</v>
      </c>
      <c r="C96" s="46">
        <v>913658</v>
      </c>
      <c r="D96" s="46">
        <v>1930000</v>
      </c>
      <c r="E96" s="46">
        <v>1016342</v>
      </c>
      <c r="F96" s="46">
        <v>0.47339793</v>
      </c>
      <c r="G96" s="46">
        <v>0.52660207</v>
      </c>
      <c r="H96" s="46">
        <v>1329139</v>
      </c>
      <c r="I96" s="46">
        <v>415481</v>
      </c>
      <c r="J96" s="46">
        <v>0.68740591</v>
      </c>
      <c r="K96" s="46">
        <v>0.31259409</v>
      </c>
      <c r="L96" s="46">
        <v>621416</v>
      </c>
      <c r="M96" s="46">
        <v>-292242</v>
      </c>
      <c r="N96" s="46">
        <v>1.470284</v>
      </c>
      <c r="O96" s="46">
        <v>-0.470284</v>
      </c>
      <c r="P96" s="46">
        <v>1761</v>
      </c>
      <c r="Q96" s="46">
        <v>1761000</v>
      </c>
      <c r="R96" s="46">
        <v>15465102</v>
      </c>
      <c r="S96" s="46">
        <v>1748982.72</v>
      </c>
      <c r="T96" s="46">
        <v>1000</v>
      </c>
      <c r="U96" s="46">
        <v>8782</v>
      </c>
      <c r="V96" s="46">
        <v>993.18</v>
      </c>
    </row>
    <row r="97" spans="1:22" ht="11.25">
      <c r="A97" s="46">
        <v>1554</v>
      </c>
      <c r="B97" s="46" t="s">
        <v>112</v>
      </c>
      <c r="C97" s="46">
        <v>610834</v>
      </c>
      <c r="D97" s="46">
        <v>1930000</v>
      </c>
      <c r="E97" s="46">
        <v>1319166</v>
      </c>
      <c r="F97" s="46">
        <v>0.3164943</v>
      </c>
      <c r="G97" s="46">
        <v>0.6835057</v>
      </c>
      <c r="H97" s="46">
        <v>1329139</v>
      </c>
      <c r="I97" s="46">
        <v>718305</v>
      </c>
      <c r="J97" s="46">
        <v>0.4595712</v>
      </c>
      <c r="K97" s="46">
        <v>0.5404288</v>
      </c>
      <c r="L97" s="46">
        <v>621416</v>
      </c>
      <c r="M97" s="46">
        <v>10582</v>
      </c>
      <c r="N97" s="46">
        <v>0.98297115</v>
      </c>
      <c r="O97" s="46">
        <v>0.01702885</v>
      </c>
      <c r="P97" s="46">
        <v>11800</v>
      </c>
      <c r="Q97" s="46">
        <v>11800000</v>
      </c>
      <c r="R97" s="46">
        <v>103627600</v>
      </c>
      <c r="S97" s="46">
        <v>4207649.62</v>
      </c>
      <c r="T97" s="46">
        <v>1000</v>
      </c>
      <c r="U97" s="46">
        <v>8782</v>
      </c>
      <c r="V97" s="46">
        <v>356.58</v>
      </c>
    </row>
    <row r="98" spans="1:22" ht="11.25">
      <c r="A98" s="46">
        <v>1561</v>
      </c>
      <c r="B98" s="46" t="s">
        <v>113</v>
      </c>
      <c r="C98" s="46">
        <v>392437</v>
      </c>
      <c r="D98" s="46">
        <v>1930000</v>
      </c>
      <c r="E98" s="46">
        <v>1537563</v>
      </c>
      <c r="F98" s="46">
        <v>0.20333523</v>
      </c>
      <c r="G98" s="46">
        <v>0.79666477</v>
      </c>
      <c r="H98" s="46">
        <v>1329139</v>
      </c>
      <c r="I98" s="46">
        <v>936702</v>
      </c>
      <c r="J98" s="46">
        <v>0.29525655</v>
      </c>
      <c r="K98" s="46">
        <v>0.70474345</v>
      </c>
      <c r="L98" s="46">
        <v>621416</v>
      </c>
      <c r="M98" s="46">
        <v>228979</v>
      </c>
      <c r="N98" s="46">
        <v>0.63152059</v>
      </c>
      <c r="O98" s="46">
        <v>0.36847941</v>
      </c>
      <c r="P98" s="46">
        <v>592</v>
      </c>
      <c r="Q98" s="46">
        <v>592000</v>
      </c>
      <c r="R98" s="46">
        <v>5198944</v>
      </c>
      <c r="S98" s="46">
        <v>1259069.66</v>
      </c>
      <c r="T98" s="46">
        <v>1000</v>
      </c>
      <c r="U98" s="46">
        <v>8782</v>
      </c>
      <c r="V98" s="46">
        <v>2126.81</v>
      </c>
    </row>
    <row r="99" spans="1:22" ht="11.25">
      <c r="A99" s="46">
        <v>1568</v>
      </c>
      <c r="B99" s="46" t="s">
        <v>114</v>
      </c>
      <c r="C99" s="46">
        <v>558851</v>
      </c>
      <c r="D99" s="46">
        <v>1930000</v>
      </c>
      <c r="E99" s="46">
        <v>1371149</v>
      </c>
      <c r="F99" s="46">
        <v>0.2895601</v>
      </c>
      <c r="G99" s="46">
        <v>0.7104399</v>
      </c>
      <c r="H99" s="46">
        <v>1329139</v>
      </c>
      <c r="I99" s="46">
        <v>770288</v>
      </c>
      <c r="J99" s="46">
        <v>0.42046091</v>
      </c>
      <c r="K99" s="46">
        <v>0.57953909</v>
      </c>
      <c r="L99" s="46">
        <v>621416</v>
      </c>
      <c r="M99" s="46">
        <v>62565</v>
      </c>
      <c r="N99" s="46">
        <v>0.89931865</v>
      </c>
      <c r="O99" s="46">
        <v>0.10068135</v>
      </c>
      <c r="P99" s="46">
        <v>1979</v>
      </c>
      <c r="Q99" s="46">
        <v>1979000</v>
      </c>
      <c r="R99" s="46">
        <v>17379578</v>
      </c>
      <c r="S99" s="46">
        <v>721582</v>
      </c>
      <c r="T99" s="46">
        <v>1000</v>
      </c>
      <c r="U99" s="46">
        <v>8782</v>
      </c>
      <c r="V99" s="46">
        <v>364.62</v>
      </c>
    </row>
    <row r="100" spans="1:22" ht="11.25">
      <c r="A100" s="46">
        <v>1582</v>
      </c>
      <c r="B100" s="46" t="s">
        <v>115</v>
      </c>
      <c r="C100" s="46">
        <v>2460633</v>
      </c>
      <c r="D100" s="46">
        <v>1930000</v>
      </c>
      <c r="E100" s="46">
        <v>-530633</v>
      </c>
      <c r="F100" s="46">
        <v>1.27493938</v>
      </c>
      <c r="G100" s="46">
        <v>-0.27493938</v>
      </c>
      <c r="H100" s="46">
        <v>1329139</v>
      </c>
      <c r="I100" s="46">
        <v>-1131494</v>
      </c>
      <c r="J100" s="46">
        <v>1.85129847</v>
      </c>
      <c r="K100" s="46">
        <v>-0.85129847</v>
      </c>
      <c r="L100" s="46">
        <v>621416</v>
      </c>
      <c r="M100" s="46">
        <v>-1839217</v>
      </c>
      <c r="N100" s="46">
        <v>3.95971942</v>
      </c>
      <c r="O100" s="46">
        <v>-2.95971942</v>
      </c>
      <c r="P100" s="46">
        <v>306</v>
      </c>
      <c r="Q100" s="46">
        <v>306000</v>
      </c>
      <c r="R100" s="46">
        <v>2687292</v>
      </c>
      <c r="S100" s="46">
        <v>2390898</v>
      </c>
      <c r="T100" s="46">
        <v>1000</v>
      </c>
      <c r="U100" s="46">
        <v>8782</v>
      </c>
      <c r="V100" s="46">
        <v>7813.39</v>
      </c>
    </row>
    <row r="101" spans="1:22" ht="11.25">
      <c r="A101" s="46">
        <v>1600</v>
      </c>
      <c r="B101" s="46" t="s">
        <v>116</v>
      </c>
      <c r="C101" s="46">
        <v>431521</v>
      </c>
      <c r="D101" s="46">
        <v>1930000</v>
      </c>
      <c r="E101" s="46">
        <v>1498479</v>
      </c>
      <c r="F101" s="46">
        <v>0.22358601</v>
      </c>
      <c r="G101" s="46">
        <v>0.77641399</v>
      </c>
      <c r="H101" s="46">
        <v>1329139</v>
      </c>
      <c r="I101" s="46">
        <v>897618</v>
      </c>
      <c r="J101" s="46">
        <v>0.32466206</v>
      </c>
      <c r="K101" s="46">
        <v>0.67533794</v>
      </c>
      <c r="L101" s="46">
        <v>621416</v>
      </c>
      <c r="M101" s="46">
        <v>189895</v>
      </c>
      <c r="N101" s="46">
        <v>0.69441566</v>
      </c>
      <c r="O101" s="46">
        <v>0.30558434</v>
      </c>
      <c r="P101" s="46">
        <v>631</v>
      </c>
      <c r="Q101" s="46">
        <v>631000</v>
      </c>
      <c r="R101" s="46">
        <v>5541442</v>
      </c>
      <c r="S101" s="46">
        <v>973065.76</v>
      </c>
      <c r="T101" s="46">
        <v>1000</v>
      </c>
      <c r="U101" s="46">
        <v>8782</v>
      </c>
      <c r="V101" s="46">
        <v>1542.1</v>
      </c>
    </row>
    <row r="102" spans="1:22" ht="11.25">
      <c r="A102" s="46">
        <v>1645</v>
      </c>
      <c r="B102" s="46" t="s">
        <v>117</v>
      </c>
      <c r="C102" s="46">
        <v>325730</v>
      </c>
      <c r="D102" s="46">
        <v>1930000</v>
      </c>
      <c r="E102" s="46">
        <v>1604270</v>
      </c>
      <c r="F102" s="46">
        <v>0.16877202</v>
      </c>
      <c r="G102" s="46">
        <v>0.83122798</v>
      </c>
      <c r="H102" s="46">
        <v>1329139</v>
      </c>
      <c r="I102" s="46">
        <v>1003409</v>
      </c>
      <c r="J102" s="46">
        <v>0.24506842</v>
      </c>
      <c r="K102" s="46">
        <v>0.75493158</v>
      </c>
      <c r="L102" s="46">
        <v>621416</v>
      </c>
      <c r="M102" s="46">
        <v>295686</v>
      </c>
      <c r="N102" s="46">
        <v>0.52417382</v>
      </c>
      <c r="O102" s="46">
        <v>0.47582618</v>
      </c>
      <c r="P102" s="46">
        <v>1122</v>
      </c>
      <c r="Q102" s="46">
        <v>1122000</v>
      </c>
      <c r="R102" s="46">
        <v>9853404</v>
      </c>
      <c r="S102" s="46">
        <v>198691.91</v>
      </c>
      <c r="T102" s="46">
        <v>1000</v>
      </c>
      <c r="U102" s="46">
        <v>8782</v>
      </c>
      <c r="V102" s="46">
        <v>177.09</v>
      </c>
    </row>
    <row r="103" spans="1:22" ht="11.25">
      <c r="A103" s="46">
        <v>1631</v>
      </c>
      <c r="B103" s="46" t="s">
        <v>118</v>
      </c>
      <c r="C103" s="46">
        <v>1519273</v>
      </c>
      <c r="D103" s="46">
        <v>1930000</v>
      </c>
      <c r="E103" s="46">
        <v>410727</v>
      </c>
      <c r="F103" s="46">
        <v>0.78718808</v>
      </c>
      <c r="G103" s="46">
        <v>0.21281192</v>
      </c>
      <c r="H103" s="46">
        <v>1329139</v>
      </c>
      <c r="I103" s="46">
        <v>-190134</v>
      </c>
      <c r="J103" s="46">
        <v>1.1430505</v>
      </c>
      <c r="K103" s="46">
        <v>-0.1430505</v>
      </c>
      <c r="L103" s="46">
        <v>621416</v>
      </c>
      <c r="M103" s="46">
        <v>-897857</v>
      </c>
      <c r="N103" s="46">
        <v>2.44485659</v>
      </c>
      <c r="O103" s="46">
        <v>-1.44485659</v>
      </c>
      <c r="P103" s="46">
        <v>463</v>
      </c>
      <c r="Q103" s="46">
        <v>463000</v>
      </c>
      <c r="R103" s="46">
        <v>4066066</v>
      </c>
      <c r="S103" s="46">
        <v>793263.9</v>
      </c>
      <c r="T103" s="46">
        <v>1000</v>
      </c>
      <c r="U103" s="46">
        <v>8782</v>
      </c>
      <c r="V103" s="46">
        <v>1713.31</v>
      </c>
    </row>
    <row r="104" spans="1:22" ht="11.25">
      <c r="A104" s="46">
        <v>1638</v>
      </c>
      <c r="B104" s="46" t="s">
        <v>119</v>
      </c>
      <c r="C104" s="46">
        <v>669345</v>
      </c>
      <c r="D104" s="46">
        <v>1930000</v>
      </c>
      <c r="E104" s="46">
        <v>1260655</v>
      </c>
      <c r="F104" s="46">
        <v>0.34681088</v>
      </c>
      <c r="G104" s="46">
        <v>0.65318912</v>
      </c>
      <c r="H104" s="46">
        <v>1329139</v>
      </c>
      <c r="I104" s="46">
        <v>659794</v>
      </c>
      <c r="J104" s="46">
        <v>0.50359293</v>
      </c>
      <c r="K104" s="46">
        <v>0.49640707</v>
      </c>
      <c r="L104" s="46">
        <v>621416</v>
      </c>
      <c r="M104" s="46">
        <v>-47929</v>
      </c>
      <c r="N104" s="46">
        <v>1.07712869</v>
      </c>
      <c r="O104" s="46">
        <v>-0.07712869</v>
      </c>
      <c r="P104" s="46">
        <v>3092</v>
      </c>
      <c r="Q104" s="46">
        <v>3092000</v>
      </c>
      <c r="R104" s="46">
        <v>27153944</v>
      </c>
      <c r="S104" s="46">
        <v>3840868.71</v>
      </c>
      <c r="T104" s="46">
        <v>1000</v>
      </c>
      <c r="U104" s="46">
        <v>8782</v>
      </c>
      <c r="V104" s="46">
        <v>1242.2</v>
      </c>
    </row>
    <row r="105" spans="1:22" ht="11.25">
      <c r="A105" s="46">
        <v>1659</v>
      </c>
      <c r="B105" s="46" t="s">
        <v>120</v>
      </c>
      <c r="C105" s="46">
        <v>551665</v>
      </c>
      <c r="D105" s="46">
        <v>1930000</v>
      </c>
      <c r="E105" s="46">
        <v>1378335</v>
      </c>
      <c r="F105" s="46">
        <v>0.28583679</v>
      </c>
      <c r="G105" s="46">
        <v>0.71416321</v>
      </c>
      <c r="H105" s="46">
        <v>1329139</v>
      </c>
      <c r="I105" s="46">
        <v>777474</v>
      </c>
      <c r="J105" s="46">
        <v>0.41505441</v>
      </c>
      <c r="K105" s="46">
        <v>0.58494559</v>
      </c>
      <c r="L105" s="46">
        <v>621416</v>
      </c>
      <c r="M105" s="46">
        <v>69751</v>
      </c>
      <c r="N105" s="46">
        <v>0.88775474</v>
      </c>
      <c r="O105" s="46">
        <v>0.11224526</v>
      </c>
      <c r="P105" s="46">
        <v>1728</v>
      </c>
      <c r="Q105" s="46">
        <v>1728000</v>
      </c>
      <c r="R105" s="46">
        <v>15175296</v>
      </c>
      <c r="S105" s="46">
        <v>2201812.9</v>
      </c>
      <c r="T105" s="46">
        <v>1000</v>
      </c>
      <c r="U105" s="46">
        <v>8782</v>
      </c>
      <c r="V105" s="46">
        <v>1274.2</v>
      </c>
    </row>
    <row r="106" spans="1:22" ht="11.25">
      <c r="A106" s="46">
        <v>714</v>
      </c>
      <c r="B106" s="46" t="s">
        <v>121</v>
      </c>
      <c r="C106" s="46">
        <v>1162728</v>
      </c>
      <c r="D106" s="46">
        <v>1930000</v>
      </c>
      <c r="E106" s="46">
        <v>767272</v>
      </c>
      <c r="F106" s="46">
        <v>0.60244974</v>
      </c>
      <c r="G106" s="46">
        <v>0.39755026</v>
      </c>
      <c r="H106" s="46">
        <v>1329139</v>
      </c>
      <c r="I106" s="46">
        <v>166411</v>
      </c>
      <c r="J106" s="46">
        <v>0.8747979</v>
      </c>
      <c r="K106" s="46">
        <v>0.1252021</v>
      </c>
      <c r="L106" s="46">
        <v>621416</v>
      </c>
      <c r="M106" s="46">
        <v>-541312</v>
      </c>
      <c r="N106" s="46">
        <v>1.8710944</v>
      </c>
      <c r="O106" s="46">
        <v>-0.8710944</v>
      </c>
      <c r="P106" s="46">
        <v>7344</v>
      </c>
      <c r="Q106" s="46">
        <v>7344000</v>
      </c>
      <c r="R106" s="46">
        <v>64495008</v>
      </c>
      <c r="S106" s="46">
        <v>14461705.87</v>
      </c>
      <c r="T106" s="46">
        <v>1000</v>
      </c>
      <c r="U106" s="46">
        <v>8782</v>
      </c>
      <c r="V106" s="46">
        <v>1969.19</v>
      </c>
    </row>
    <row r="107" spans="1:22" ht="11.25">
      <c r="A107" s="46">
        <v>1666</v>
      </c>
      <c r="B107" s="46" t="s">
        <v>122</v>
      </c>
      <c r="C107" s="46">
        <v>454886</v>
      </c>
      <c r="D107" s="46">
        <v>1930000</v>
      </c>
      <c r="E107" s="46">
        <v>1475114</v>
      </c>
      <c r="F107" s="46">
        <v>0.23569223</v>
      </c>
      <c r="G107" s="46">
        <v>0.76430777</v>
      </c>
      <c r="H107" s="46">
        <v>1329139</v>
      </c>
      <c r="I107" s="46">
        <v>874253</v>
      </c>
      <c r="J107" s="46">
        <v>0.3422411</v>
      </c>
      <c r="K107" s="46">
        <v>0.6577589</v>
      </c>
      <c r="L107" s="46">
        <v>621416</v>
      </c>
      <c r="M107" s="46">
        <v>166530</v>
      </c>
      <c r="N107" s="46">
        <v>0.73201527</v>
      </c>
      <c r="O107" s="46">
        <v>0.26798473</v>
      </c>
      <c r="P107" s="46">
        <v>329</v>
      </c>
      <c r="Q107" s="46">
        <v>329000</v>
      </c>
      <c r="R107" s="46">
        <v>2889278</v>
      </c>
      <c r="S107" s="46">
        <v>1372187.57</v>
      </c>
      <c r="T107" s="46">
        <v>1000</v>
      </c>
      <c r="U107" s="46">
        <v>8782</v>
      </c>
      <c r="V107" s="46">
        <v>4170.78</v>
      </c>
    </row>
    <row r="108" spans="1:22" ht="11.25">
      <c r="A108" s="46">
        <v>1687</v>
      </c>
      <c r="B108" s="46" t="s">
        <v>123</v>
      </c>
      <c r="C108" s="46">
        <v>1808502</v>
      </c>
      <c r="D108" s="46">
        <v>2895000</v>
      </c>
      <c r="E108" s="46">
        <v>1086498</v>
      </c>
      <c r="F108" s="46">
        <v>0.62469845</v>
      </c>
      <c r="G108" s="46">
        <v>0.37530155</v>
      </c>
      <c r="H108" s="46">
        <v>1993708</v>
      </c>
      <c r="I108" s="46">
        <v>185206</v>
      </c>
      <c r="J108" s="46">
        <v>0.90710475</v>
      </c>
      <c r="K108" s="46">
        <v>0.09289525</v>
      </c>
      <c r="L108" s="46">
        <v>932124</v>
      </c>
      <c r="M108" s="46">
        <v>-876378</v>
      </c>
      <c r="N108" s="46">
        <v>1.94019465</v>
      </c>
      <c r="O108" s="46">
        <v>-0.94019465</v>
      </c>
      <c r="P108" s="46">
        <v>230</v>
      </c>
      <c r="Q108" s="46">
        <v>230000</v>
      </c>
      <c r="R108" s="46">
        <v>2019860</v>
      </c>
      <c r="S108" s="46">
        <v>170909.62</v>
      </c>
      <c r="T108" s="46">
        <v>1000</v>
      </c>
      <c r="U108" s="46">
        <v>8782</v>
      </c>
      <c r="V108" s="46">
        <v>743.09</v>
      </c>
    </row>
    <row r="109" spans="1:22" ht="11.25">
      <c r="A109" s="46">
        <v>1694</v>
      </c>
      <c r="B109" s="46" t="s">
        <v>124</v>
      </c>
      <c r="C109" s="46">
        <v>436565</v>
      </c>
      <c r="D109" s="46">
        <v>1930000</v>
      </c>
      <c r="E109" s="46">
        <v>1493435</v>
      </c>
      <c r="F109" s="46">
        <v>0.22619948</v>
      </c>
      <c r="G109" s="46">
        <v>0.77380052</v>
      </c>
      <c r="H109" s="46">
        <v>1329139</v>
      </c>
      <c r="I109" s="46">
        <v>892574</v>
      </c>
      <c r="J109" s="46">
        <v>0.32845699</v>
      </c>
      <c r="K109" s="46">
        <v>0.67154301</v>
      </c>
      <c r="L109" s="46">
        <v>621416</v>
      </c>
      <c r="M109" s="46">
        <v>184851</v>
      </c>
      <c r="N109" s="46">
        <v>0.7025326</v>
      </c>
      <c r="O109" s="46">
        <v>0.2974674</v>
      </c>
      <c r="P109" s="46">
        <v>1816</v>
      </c>
      <c r="Q109" s="46">
        <v>1816000</v>
      </c>
      <c r="R109" s="46">
        <v>15948112</v>
      </c>
      <c r="S109" s="46">
        <v>4268320.26</v>
      </c>
      <c r="T109" s="46">
        <v>1000</v>
      </c>
      <c r="U109" s="46">
        <v>8782</v>
      </c>
      <c r="V109" s="46">
        <v>2350.4</v>
      </c>
    </row>
    <row r="110" spans="1:22" ht="11.25">
      <c r="A110" s="46">
        <v>1729</v>
      </c>
      <c r="B110" s="46" t="s">
        <v>125</v>
      </c>
      <c r="C110" s="46">
        <v>421951</v>
      </c>
      <c r="D110" s="46">
        <v>1930000</v>
      </c>
      <c r="E110" s="46">
        <v>1508049</v>
      </c>
      <c r="F110" s="46">
        <v>0.21862746</v>
      </c>
      <c r="G110" s="46">
        <v>0.78137254</v>
      </c>
      <c r="H110" s="46">
        <v>1329139</v>
      </c>
      <c r="I110" s="46">
        <v>907188</v>
      </c>
      <c r="J110" s="46">
        <v>0.31746191</v>
      </c>
      <c r="K110" s="46">
        <v>0.68253809</v>
      </c>
      <c r="L110" s="46">
        <v>621416</v>
      </c>
      <c r="M110" s="46">
        <v>199465</v>
      </c>
      <c r="N110" s="46">
        <v>0.67901535</v>
      </c>
      <c r="O110" s="46">
        <v>0.32098465</v>
      </c>
      <c r="P110" s="46">
        <v>787</v>
      </c>
      <c r="Q110" s="46">
        <v>787000</v>
      </c>
      <c r="R110" s="46">
        <v>6911434</v>
      </c>
      <c r="S110" s="46">
        <v>1541793.96</v>
      </c>
      <c r="T110" s="46">
        <v>1000</v>
      </c>
      <c r="U110" s="46">
        <v>8782</v>
      </c>
      <c r="V110" s="46">
        <v>1959.08</v>
      </c>
    </row>
    <row r="111" spans="1:22" ht="11.25">
      <c r="A111" s="46">
        <v>1736</v>
      </c>
      <c r="B111" s="46" t="s">
        <v>126</v>
      </c>
      <c r="C111" s="46">
        <v>508342</v>
      </c>
      <c r="D111" s="46">
        <v>1930000</v>
      </c>
      <c r="E111" s="46">
        <v>1421658</v>
      </c>
      <c r="F111" s="46">
        <v>0.26338964</v>
      </c>
      <c r="G111" s="46">
        <v>0.73661036</v>
      </c>
      <c r="H111" s="46">
        <v>1329139</v>
      </c>
      <c r="I111" s="46">
        <v>820797</v>
      </c>
      <c r="J111" s="46">
        <v>0.38245962</v>
      </c>
      <c r="K111" s="46">
        <v>0.61754038</v>
      </c>
      <c r="L111" s="46">
        <v>621416</v>
      </c>
      <c r="M111" s="46">
        <v>113074</v>
      </c>
      <c r="N111" s="46">
        <v>0.81803816</v>
      </c>
      <c r="O111" s="46">
        <v>0.18196184</v>
      </c>
      <c r="P111" s="46">
        <v>524</v>
      </c>
      <c r="Q111" s="46">
        <v>524000</v>
      </c>
      <c r="R111" s="46">
        <v>4601768</v>
      </c>
      <c r="S111" s="46">
        <v>677212.16</v>
      </c>
      <c r="T111" s="46">
        <v>1000</v>
      </c>
      <c r="U111" s="46">
        <v>8782</v>
      </c>
      <c r="V111" s="46">
        <v>1292.39</v>
      </c>
    </row>
    <row r="112" spans="1:22" ht="11.25">
      <c r="A112" s="46">
        <v>1813</v>
      </c>
      <c r="B112" s="46" t="s">
        <v>127</v>
      </c>
      <c r="C112" s="46">
        <v>339757</v>
      </c>
      <c r="D112" s="46">
        <v>1930000</v>
      </c>
      <c r="E112" s="46">
        <v>1590243</v>
      </c>
      <c r="F112" s="46">
        <v>0.1760399</v>
      </c>
      <c r="G112" s="46">
        <v>0.8239601</v>
      </c>
      <c r="H112" s="46">
        <v>1329139</v>
      </c>
      <c r="I112" s="46">
        <v>989382</v>
      </c>
      <c r="J112" s="46">
        <v>0.25562187</v>
      </c>
      <c r="K112" s="46">
        <v>0.74437813</v>
      </c>
      <c r="L112" s="46">
        <v>621416</v>
      </c>
      <c r="M112" s="46">
        <v>281659</v>
      </c>
      <c r="N112" s="46">
        <v>0.54674646</v>
      </c>
      <c r="O112" s="46">
        <v>0.45325354</v>
      </c>
      <c r="P112" s="46">
        <v>750</v>
      </c>
      <c r="Q112" s="46">
        <v>750000</v>
      </c>
      <c r="R112" s="46">
        <v>6586500</v>
      </c>
      <c r="S112" s="46">
        <v>1135329.62</v>
      </c>
      <c r="T112" s="46">
        <v>1000</v>
      </c>
      <c r="U112" s="46">
        <v>8782</v>
      </c>
      <c r="V112" s="46">
        <v>1513.77</v>
      </c>
    </row>
    <row r="113" spans="1:22" ht="11.25">
      <c r="A113" s="46">
        <v>5757</v>
      </c>
      <c r="B113" s="46" t="s">
        <v>128</v>
      </c>
      <c r="C113" s="46">
        <v>454499</v>
      </c>
      <c r="D113" s="46">
        <v>1930000</v>
      </c>
      <c r="E113" s="46">
        <v>1475501</v>
      </c>
      <c r="F113" s="46">
        <v>0.23549171</v>
      </c>
      <c r="G113" s="46">
        <v>0.76450829</v>
      </c>
      <c r="H113" s="46">
        <v>1329139</v>
      </c>
      <c r="I113" s="46">
        <v>874640</v>
      </c>
      <c r="J113" s="46">
        <v>0.34194994</v>
      </c>
      <c r="K113" s="46">
        <v>0.65805006</v>
      </c>
      <c r="L113" s="46">
        <v>621416</v>
      </c>
      <c r="M113" s="46">
        <v>166917</v>
      </c>
      <c r="N113" s="46">
        <v>0.7313925</v>
      </c>
      <c r="O113" s="46">
        <v>0.2686075</v>
      </c>
      <c r="P113" s="46">
        <v>639</v>
      </c>
      <c r="Q113" s="46">
        <v>639000</v>
      </c>
      <c r="R113" s="46">
        <v>5611698</v>
      </c>
      <c r="S113" s="46">
        <v>630893.43</v>
      </c>
      <c r="T113" s="46">
        <v>1000</v>
      </c>
      <c r="U113" s="46">
        <v>8782</v>
      </c>
      <c r="V113" s="46">
        <v>987.31</v>
      </c>
    </row>
    <row r="114" spans="1:22" ht="11.25">
      <c r="A114" s="46">
        <v>1855</v>
      </c>
      <c r="B114" s="46" t="s">
        <v>129</v>
      </c>
      <c r="C114" s="46">
        <v>1330851</v>
      </c>
      <c r="D114" s="46">
        <v>1930000</v>
      </c>
      <c r="E114" s="46">
        <v>599149</v>
      </c>
      <c r="F114" s="46">
        <v>0.6895601</v>
      </c>
      <c r="G114" s="46">
        <v>0.3104399</v>
      </c>
      <c r="H114" s="46">
        <v>1329139</v>
      </c>
      <c r="I114" s="46">
        <v>-1712</v>
      </c>
      <c r="J114" s="46">
        <v>1.00128805</v>
      </c>
      <c r="K114" s="46">
        <v>-0.00128805</v>
      </c>
      <c r="L114" s="46">
        <v>621416</v>
      </c>
      <c r="M114" s="46">
        <v>-709435</v>
      </c>
      <c r="N114" s="46">
        <v>2.14164264</v>
      </c>
      <c r="O114" s="46">
        <v>-1.14164264</v>
      </c>
      <c r="P114" s="46">
        <v>472</v>
      </c>
      <c r="Q114" s="46">
        <v>472000</v>
      </c>
      <c r="R114" s="46">
        <v>4145104</v>
      </c>
      <c r="S114" s="46">
        <v>2025771.74</v>
      </c>
      <c r="T114" s="46">
        <v>1000</v>
      </c>
      <c r="U114" s="46">
        <v>8782</v>
      </c>
      <c r="V114" s="46">
        <v>4291.89</v>
      </c>
    </row>
    <row r="115" spans="1:22" ht="11.25">
      <c r="A115" s="46">
        <v>1862</v>
      </c>
      <c r="B115" s="46" t="s">
        <v>130</v>
      </c>
      <c r="C115" s="46">
        <v>506364</v>
      </c>
      <c r="D115" s="46">
        <v>1930000</v>
      </c>
      <c r="E115" s="46">
        <v>1423636</v>
      </c>
      <c r="F115" s="46">
        <v>0.26236477</v>
      </c>
      <c r="G115" s="46">
        <v>0.73763523</v>
      </c>
      <c r="H115" s="46">
        <v>1329139</v>
      </c>
      <c r="I115" s="46">
        <v>822775</v>
      </c>
      <c r="J115" s="46">
        <v>0.38097144</v>
      </c>
      <c r="K115" s="46">
        <v>0.61902856</v>
      </c>
      <c r="L115" s="46">
        <v>621416</v>
      </c>
      <c r="M115" s="46">
        <v>115052</v>
      </c>
      <c r="N115" s="46">
        <v>0.81485511</v>
      </c>
      <c r="O115" s="46">
        <v>0.18514489</v>
      </c>
      <c r="P115" s="46">
        <v>7517</v>
      </c>
      <c r="Q115" s="46">
        <v>7517000</v>
      </c>
      <c r="R115" s="46">
        <v>66014294</v>
      </c>
      <c r="S115" s="46">
        <v>2698323.59</v>
      </c>
      <c r="T115" s="46">
        <v>1000</v>
      </c>
      <c r="U115" s="46">
        <v>8782</v>
      </c>
      <c r="V115" s="46">
        <v>358.96</v>
      </c>
    </row>
    <row r="116" spans="1:22" ht="11.25">
      <c r="A116" s="46">
        <v>1870</v>
      </c>
      <c r="B116" s="46" t="s">
        <v>131</v>
      </c>
      <c r="C116" s="46">
        <v>7483331</v>
      </c>
      <c r="D116" s="46">
        <v>2895000</v>
      </c>
      <c r="E116" s="46">
        <v>-4588331</v>
      </c>
      <c r="F116" s="46">
        <v>2.58491572</v>
      </c>
      <c r="G116" s="46">
        <v>-1.58491572</v>
      </c>
      <c r="H116" s="46">
        <v>1993708</v>
      </c>
      <c r="I116" s="46">
        <v>-5489623</v>
      </c>
      <c r="J116" s="46">
        <v>3.75347393</v>
      </c>
      <c r="K116" s="46">
        <v>-2.75347393</v>
      </c>
      <c r="L116" s="46">
        <v>932124</v>
      </c>
      <c r="M116" s="46">
        <v>-6551207</v>
      </c>
      <c r="N116" s="46">
        <v>8.02825697</v>
      </c>
      <c r="O116" s="46">
        <v>-7.02825697</v>
      </c>
      <c r="P116" s="46">
        <v>162</v>
      </c>
      <c r="Q116" s="46">
        <v>162000</v>
      </c>
      <c r="R116" s="46">
        <v>1422684</v>
      </c>
      <c r="S116" s="46">
        <v>1162918.52</v>
      </c>
      <c r="T116" s="46">
        <v>1000</v>
      </c>
      <c r="U116" s="46">
        <v>8782</v>
      </c>
      <c r="V116" s="46">
        <v>7178.51</v>
      </c>
    </row>
    <row r="117" spans="1:22" ht="11.25">
      <c r="A117" s="46">
        <v>1883</v>
      </c>
      <c r="B117" s="46" t="s">
        <v>132</v>
      </c>
      <c r="C117" s="46">
        <v>540475</v>
      </c>
      <c r="D117" s="46">
        <v>1930000</v>
      </c>
      <c r="E117" s="46">
        <v>1389525</v>
      </c>
      <c r="F117" s="46">
        <v>0.28003886</v>
      </c>
      <c r="G117" s="46">
        <v>0.71996114</v>
      </c>
      <c r="H117" s="46">
        <v>1329139</v>
      </c>
      <c r="I117" s="46">
        <v>788664</v>
      </c>
      <c r="J117" s="46">
        <v>0.40663542</v>
      </c>
      <c r="K117" s="46">
        <v>0.59336458</v>
      </c>
      <c r="L117" s="46">
        <v>621416</v>
      </c>
      <c r="M117" s="46">
        <v>80941</v>
      </c>
      <c r="N117" s="46">
        <v>0.86974748</v>
      </c>
      <c r="O117" s="46">
        <v>0.13025252</v>
      </c>
      <c r="P117" s="46">
        <v>2825</v>
      </c>
      <c r="Q117" s="46">
        <v>2825000</v>
      </c>
      <c r="R117" s="46">
        <v>24809150</v>
      </c>
      <c r="S117" s="46">
        <v>4862797.01</v>
      </c>
      <c r="T117" s="46">
        <v>1000</v>
      </c>
      <c r="U117" s="46">
        <v>8782</v>
      </c>
      <c r="V117" s="46">
        <v>1721.34</v>
      </c>
    </row>
    <row r="118" spans="1:22" ht="11.25">
      <c r="A118" s="46">
        <v>1890</v>
      </c>
      <c r="B118" s="46" t="s">
        <v>133</v>
      </c>
      <c r="C118" s="46">
        <v>1871421</v>
      </c>
      <c r="D118" s="46">
        <v>2895000</v>
      </c>
      <c r="E118" s="46">
        <v>1023579</v>
      </c>
      <c r="F118" s="46">
        <v>0.64643212</v>
      </c>
      <c r="G118" s="46">
        <v>0.35356788</v>
      </c>
      <c r="H118" s="46">
        <v>1993708</v>
      </c>
      <c r="I118" s="46">
        <v>122287</v>
      </c>
      <c r="J118" s="46">
        <v>0.93866354</v>
      </c>
      <c r="K118" s="46">
        <v>0.06133646</v>
      </c>
      <c r="L118" s="46">
        <v>932124</v>
      </c>
      <c r="M118" s="46">
        <v>-939297</v>
      </c>
      <c r="N118" s="46">
        <v>2.00769533</v>
      </c>
      <c r="O118" s="46">
        <v>-1.00769533</v>
      </c>
      <c r="P118" s="46">
        <v>673</v>
      </c>
      <c r="Q118" s="46">
        <v>673000</v>
      </c>
      <c r="R118" s="46">
        <v>5910286</v>
      </c>
      <c r="S118" s="46">
        <v>3946722.62</v>
      </c>
      <c r="T118" s="46">
        <v>1000</v>
      </c>
      <c r="U118" s="46">
        <v>8782</v>
      </c>
      <c r="V118" s="46">
        <v>5864.37</v>
      </c>
    </row>
    <row r="119" spans="1:22" ht="11.25">
      <c r="A119" s="46">
        <v>1900</v>
      </c>
      <c r="B119" s="46" t="s">
        <v>134</v>
      </c>
      <c r="C119" s="46">
        <v>706894</v>
      </c>
      <c r="D119" s="46">
        <v>1930000</v>
      </c>
      <c r="E119" s="46">
        <v>1223106</v>
      </c>
      <c r="F119" s="46">
        <v>0.36626632</v>
      </c>
      <c r="G119" s="46">
        <v>0.63373368</v>
      </c>
      <c r="H119" s="46">
        <v>1329139</v>
      </c>
      <c r="I119" s="46">
        <v>622245</v>
      </c>
      <c r="J119" s="46">
        <v>0.53184355</v>
      </c>
      <c r="K119" s="46">
        <v>0.46815645</v>
      </c>
      <c r="L119" s="46">
        <v>621416</v>
      </c>
      <c r="M119" s="46">
        <v>-85478</v>
      </c>
      <c r="N119" s="46">
        <v>1.13755359</v>
      </c>
      <c r="O119" s="46">
        <v>-0.13755359</v>
      </c>
      <c r="P119" s="46">
        <v>4318</v>
      </c>
      <c r="Q119" s="46">
        <v>4318000</v>
      </c>
      <c r="R119" s="46">
        <v>37920676</v>
      </c>
      <c r="S119" s="46">
        <v>9431378.56</v>
      </c>
      <c r="T119" s="46">
        <v>1000</v>
      </c>
      <c r="U119" s="46">
        <v>8782</v>
      </c>
      <c r="V119" s="46">
        <v>2184.2</v>
      </c>
    </row>
    <row r="120" spans="1:22" ht="11.25">
      <c r="A120" s="46">
        <v>1939</v>
      </c>
      <c r="B120" s="46" t="s">
        <v>135</v>
      </c>
      <c r="C120" s="46">
        <v>582594</v>
      </c>
      <c r="D120" s="46">
        <v>1930000</v>
      </c>
      <c r="E120" s="46">
        <v>1347406</v>
      </c>
      <c r="F120" s="46">
        <v>0.30186218</v>
      </c>
      <c r="G120" s="46">
        <v>0.69813782</v>
      </c>
      <c r="H120" s="46">
        <v>1329139</v>
      </c>
      <c r="I120" s="46">
        <v>746545</v>
      </c>
      <c r="J120" s="46">
        <v>0.43832436</v>
      </c>
      <c r="K120" s="46">
        <v>0.56167564</v>
      </c>
      <c r="L120" s="46">
        <v>621416</v>
      </c>
      <c r="M120" s="46">
        <v>38822</v>
      </c>
      <c r="N120" s="46">
        <v>0.93752655</v>
      </c>
      <c r="O120" s="46">
        <v>0.06247345</v>
      </c>
      <c r="P120" s="46">
        <v>535</v>
      </c>
      <c r="Q120" s="46">
        <v>535000</v>
      </c>
      <c r="R120" s="46">
        <v>4476802.24</v>
      </c>
      <c r="S120" s="46">
        <v>0</v>
      </c>
      <c r="T120" s="46">
        <v>1000</v>
      </c>
      <c r="U120" s="46">
        <v>8367.85</v>
      </c>
      <c r="V120" s="46">
        <v>0</v>
      </c>
    </row>
    <row r="121" spans="1:22" ht="11.25">
      <c r="A121" s="46">
        <v>1953</v>
      </c>
      <c r="B121" s="46" t="s">
        <v>136</v>
      </c>
      <c r="C121" s="46">
        <v>552868</v>
      </c>
      <c r="D121" s="46">
        <v>1930000</v>
      </c>
      <c r="E121" s="46">
        <v>1377132</v>
      </c>
      <c r="F121" s="46">
        <v>0.2864601</v>
      </c>
      <c r="G121" s="46">
        <v>0.7135399</v>
      </c>
      <c r="H121" s="46">
        <v>1329139</v>
      </c>
      <c r="I121" s="46">
        <v>776271</v>
      </c>
      <c r="J121" s="46">
        <v>0.4159595</v>
      </c>
      <c r="K121" s="46">
        <v>0.5840405</v>
      </c>
      <c r="L121" s="46">
        <v>621416</v>
      </c>
      <c r="M121" s="46">
        <v>68548</v>
      </c>
      <c r="N121" s="46">
        <v>0.88969064</v>
      </c>
      <c r="O121" s="46">
        <v>0.11030936</v>
      </c>
      <c r="P121" s="46">
        <v>1674</v>
      </c>
      <c r="Q121" s="46">
        <v>1674000</v>
      </c>
      <c r="R121" s="46">
        <v>13998491.95</v>
      </c>
      <c r="S121" s="46">
        <v>0</v>
      </c>
      <c r="T121" s="46">
        <v>1000</v>
      </c>
      <c r="U121" s="46">
        <v>8362.3</v>
      </c>
      <c r="V121" s="46">
        <v>0</v>
      </c>
    </row>
    <row r="122" spans="1:22" ht="11.25">
      <c r="A122" s="46">
        <v>2009</v>
      </c>
      <c r="B122" s="46" t="s">
        <v>480</v>
      </c>
      <c r="C122" s="46">
        <v>499289</v>
      </c>
      <c r="D122" s="46">
        <v>1930000</v>
      </c>
      <c r="E122" s="46">
        <v>1430711</v>
      </c>
      <c r="F122" s="46">
        <v>0.25869896</v>
      </c>
      <c r="G122" s="46">
        <v>0.74130104</v>
      </c>
      <c r="H122" s="46">
        <v>1329139</v>
      </c>
      <c r="I122" s="46">
        <v>829850</v>
      </c>
      <c r="J122" s="46">
        <v>0.37564845</v>
      </c>
      <c r="K122" s="46">
        <v>0.62435155</v>
      </c>
      <c r="L122" s="46">
        <v>621416</v>
      </c>
      <c r="M122" s="46">
        <v>122127</v>
      </c>
      <c r="N122" s="46">
        <v>0.80346982</v>
      </c>
      <c r="O122" s="46">
        <v>0.19653018</v>
      </c>
      <c r="P122" s="46">
        <v>1473</v>
      </c>
      <c r="Q122" s="46">
        <v>1473000</v>
      </c>
      <c r="R122" s="46">
        <v>12935886</v>
      </c>
      <c r="S122" s="46">
        <v>1820078.03</v>
      </c>
      <c r="T122" s="46">
        <v>1000</v>
      </c>
      <c r="U122" s="46">
        <v>8782</v>
      </c>
      <c r="V122" s="46">
        <v>1235.63</v>
      </c>
    </row>
    <row r="123" spans="1:22" ht="11.25">
      <c r="A123" s="46">
        <v>2044</v>
      </c>
      <c r="B123" s="46" t="s">
        <v>137</v>
      </c>
      <c r="C123" s="46">
        <v>4549840</v>
      </c>
      <c r="D123" s="46">
        <v>2895000</v>
      </c>
      <c r="E123" s="46">
        <v>-1654840</v>
      </c>
      <c r="F123" s="46">
        <v>1.57162003</v>
      </c>
      <c r="G123" s="46">
        <v>-0.57162003</v>
      </c>
      <c r="H123" s="46">
        <v>1993708</v>
      </c>
      <c r="I123" s="46">
        <v>-2556132</v>
      </c>
      <c r="J123" s="46">
        <v>2.28209948</v>
      </c>
      <c r="K123" s="46">
        <v>-1.28209948</v>
      </c>
      <c r="L123" s="46">
        <v>932124</v>
      </c>
      <c r="M123" s="46">
        <v>-3617716</v>
      </c>
      <c r="N123" s="46">
        <v>4.88115315</v>
      </c>
      <c r="O123" s="46">
        <v>-3.88115315</v>
      </c>
      <c r="P123" s="46">
        <v>126</v>
      </c>
      <c r="Q123" s="46">
        <v>126000</v>
      </c>
      <c r="R123" s="46">
        <v>1106532</v>
      </c>
      <c r="S123" s="46">
        <v>2427999.14</v>
      </c>
      <c r="T123" s="46">
        <v>1000</v>
      </c>
      <c r="U123" s="46">
        <v>8782</v>
      </c>
      <c r="V123" s="46">
        <v>19269.83</v>
      </c>
    </row>
    <row r="124" spans="1:22" ht="11.25">
      <c r="A124" s="46">
        <v>2051</v>
      </c>
      <c r="B124" s="46" t="s">
        <v>138</v>
      </c>
      <c r="C124" s="46">
        <v>614241</v>
      </c>
      <c r="D124" s="46">
        <v>2895000</v>
      </c>
      <c r="E124" s="46">
        <v>2280759</v>
      </c>
      <c r="F124" s="46">
        <v>0.21217306</v>
      </c>
      <c r="G124" s="46">
        <v>0.78782694</v>
      </c>
      <c r="H124" s="46">
        <v>1993708</v>
      </c>
      <c r="I124" s="46">
        <v>1379467</v>
      </c>
      <c r="J124" s="46">
        <v>0.30808975</v>
      </c>
      <c r="K124" s="46">
        <v>0.69191025</v>
      </c>
      <c r="L124" s="46">
        <v>932124</v>
      </c>
      <c r="M124" s="46">
        <v>317883</v>
      </c>
      <c r="N124" s="46">
        <v>0.65896919</v>
      </c>
      <c r="O124" s="46">
        <v>0.34103081</v>
      </c>
      <c r="P124" s="46">
        <v>653</v>
      </c>
      <c r="Q124" s="46">
        <v>653000</v>
      </c>
      <c r="R124" s="46">
        <v>5734646</v>
      </c>
      <c r="S124" s="46">
        <v>915401.7</v>
      </c>
      <c r="T124" s="46">
        <v>1000</v>
      </c>
      <c r="U124" s="46">
        <v>8782</v>
      </c>
      <c r="V124" s="46">
        <v>1401.84</v>
      </c>
    </row>
    <row r="125" spans="1:22" ht="11.25">
      <c r="A125" s="46">
        <v>2058</v>
      </c>
      <c r="B125" s="46" t="s">
        <v>139</v>
      </c>
      <c r="C125" s="46">
        <v>893891</v>
      </c>
      <c r="D125" s="46">
        <v>1930000</v>
      </c>
      <c r="E125" s="46">
        <v>1036109</v>
      </c>
      <c r="F125" s="46">
        <v>0.46315596</v>
      </c>
      <c r="G125" s="46">
        <v>0.53684404</v>
      </c>
      <c r="H125" s="46">
        <v>1329139</v>
      </c>
      <c r="I125" s="46">
        <v>435248</v>
      </c>
      <c r="J125" s="46">
        <v>0.67253387</v>
      </c>
      <c r="K125" s="46">
        <v>0.32746613</v>
      </c>
      <c r="L125" s="46">
        <v>621416</v>
      </c>
      <c r="M125" s="46">
        <v>-272475</v>
      </c>
      <c r="N125" s="46">
        <v>1.43847439</v>
      </c>
      <c r="O125" s="46">
        <v>-0.43847439</v>
      </c>
      <c r="P125" s="46">
        <v>3944</v>
      </c>
      <c r="Q125" s="46">
        <v>3944000</v>
      </c>
      <c r="R125" s="46">
        <v>34636208</v>
      </c>
      <c r="S125" s="46">
        <v>9243191.18</v>
      </c>
      <c r="T125" s="46">
        <v>1000</v>
      </c>
      <c r="U125" s="46">
        <v>8782</v>
      </c>
      <c r="V125" s="46">
        <v>2343.61</v>
      </c>
    </row>
    <row r="126" spans="1:22" ht="11.25">
      <c r="A126" s="46">
        <v>2114</v>
      </c>
      <c r="B126" s="46" t="s">
        <v>140</v>
      </c>
      <c r="C126" s="46">
        <v>6611704</v>
      </c>
      <c r="D126" s="46">
        <v>1930000</v>
      </c>
      <c r="E126" s="46">
        <v>-4681704</v>
      </c>
      <c r="F126" s="46">
        <v>3.42575337</v>
      </c>
      <c r="G126" s="46">
        <v>-2.42575337</v>
      </c>
      <c r="H126" s="46">
        <v>1329139</v>
      </c>
      <c r="I126" s="46">
        <v>-5282565</v>
      </c>
      <c r="J126" s="46">
        <v>4.9744263</v>
      </c>
      <c r="K126" s="46">
        <v>-3.9744263</v>
      </c>
      <c r="L126" s="46">
        <v>621416</v>
      </c>
      <c r="M126" s="46">
        <v>-5990288</v>
      </c>
      <c r="N126" s="46">
        <v>10.63973892</v>
      </c>
      <c r="O126" s="46">
        <v>-9.63973892</v>
      </c>
      <c r="P126" s="46">
        <v>525</v>
      </c>
      <c r="Q126" s="46">
        <v>525000</v>
      </c>
      <c r="R126" s="46">
        <v>4610550</v>
      </c>
      <c r="S126" s="46">
        <v>4889511.94</v>
      </c>
      <c r="T126" s="46">
        <v>1000</v>
      </c>
      <c r="U126" s="46">
        <v>8782</v>
      </c>
      <c r="V126" s="46">
        <v>9313.36</v>
      </c>
    </row>
    <row r="127" spans="1:22" ht="11.25">
      <c r="A127" s="46">
        <v>2128</v>
      </c>
      <c r="B127" s="46" t="s">
        <v>141</v>
      </c>
      <c r="C127" s="46">
        <v>505380</v>
      </c>
      <c r="D127" s="46">
        <v>1930000</v>
      </c>
      <c r="E127" s="46">
        <v>1424620</v>
      </c>
      <c r="F127" s="46">
        <v>0.26185492</v>
      </c>
      <c r="G127" s="46">
        <v>0.73814508</v>
      </c>
      <c r="H127" s="46">
        <v>1329139</v>
      </c>
      <c r="I127" s="46">
        <v>823759</v>
      </c>
      <c r="J127" s="46">
        <v>0.38023111</v>
      </c>
      <c r="K127" s="46">
        <v>0.61976889</v>
      </c>
      <c r="L127" s="46">
        <v>621416</v>
      </c>
      <c r="M127" s="46">
        <v>116036</v>
      </c>
      <c r="N127" s="46">
        <v>0.81327162</v>
      </c>
      <c r="O127" s="46">
        <v>0.18672838</v>
      </c>
      <c r="P127" s="46">
        <v>607</v>
      </c>
      <c r="Q127" s="46">
        <v>607000</v>
      </c>
      <c r="R127" s="46">
        <v>5330674</v>
      </c>
      <c r="S127" s="46">
        <v>588178.75</v>
      </c>
      <c r="T127" s="46">
        <v>1000</v>
      </c>
      <c r="U127" s="46">
        <v>8782</v>
      </c>
      <c r="V127" s="46">
        <v>968.99</v>
      </c>
    </row>
    <row r="128" spans="1:22" ht="11.25">
      <c r="A128" s="46">
        <v>2135</v>
      </c>
      <c r="B128" s="46" t="s">
        <v>142</v>
      </c>
      <c r="C128" s="46">
        <v>623061</v>
      </c>
      <c r="D128" s="46">
        <v>1930000</v>
      </c>
      <c r="E128" s="46">
        <v>1306939</v>
      </c>
      <c r="F128" s="46">
        <v>0.32282953</v>
      </c>
      <c r="G128" s="46">
        <v>0.67717047</v>
      </c>
      <c r="H128" s="46">
        <v>1329139</v>
      </c>
      <c r="I128" s="46">
        <v>706078</v>
      </c>
      <c r="J128" s="46">
        <v>0.46877038</v>
      </c>
      <c r="K128" s="46">
        <v>0.53122962</v>
      </c>
      <c r="L128" s="46">
        <v>621416</v>
      </c>
      <c r="M128" s="46">
        <v>-1645</v>
      </c>
      <c r="N128" s="46">
        <v>1.00264718</v>
      </c>
      <c r="O128" s="46">
        <v>-0.00264718</v>
      </c>
      <c r="P128" s="46">
        <v>386</v>
      </c>
      <c r="Q128" s="46">
        <v>386000</v>
      </c>
      <c r="R128" s="46">
        <v>3389852</v>
      </c>
      <c r="S128" s="46">
        <v>1082689.2</v>
      </c>
      <c r="T128" s="46">
        <v>1000</v>
      </c>
      <c r="U128" s="46">
        <v>8782</v>
      </c>
      <c r="V128" s="46">
        <v>2804.89</v>
      </c>
    </row>
    <row r="129" spans="1:22" ht="11.25">
      <c r="A129" s="46">
        <v>2142</v>
      </c>
      <c r="B129" s="46" t="s">
        <v>143</v>
      </c>
      <c r="C129" s="46">
        <v>568412</v>
      </c>
      <c r="D129" s="46">
        <v>1930000</v>
      </c>
      <c r="E129" s="46">
        <v>1361588</v>
      </c>
      <c r="F129" s="46">
        <v>0.29451399</v>
      </c>
      <c r="G129" s="46">
        <v>0.70548601</v>
      </c>
      <c r="H129" s="46">
        <v>1329139</v>
      </c>
      <c r="I129" s="46">
        <v>760727</v>
      </c>
      <c r="J129" s="46">
        <v>0.42765429</v>
      </c>
      <c r="K129" s="46">
        <v>0.57234571</v>
      </c>
      <c r="L129" s="46">
        <v>621416</v>
      </c>
      <c r="M129" s="46">
        <v>53004</v>
      </c>
      <c r="N129" s="46">
        <v>0.91470448</v>
      </c>
      <c r="O129" s="46">
        <v>0.08529552</v>
      </c>
      <c r="P129" s="46">
        <v>175</v>
      </c>
      <c r="Q129" s="46">
        <v>175000</v>
      </c>
      <c r="R129" s="46">
        <v>1536850</v>
      </c>
      <c r="S129" s="46">
        <v>485735.59</v>
      </c>
      <c r="T129" s="46">
        <v>1000</v>
      </c>
      <c r="U129" s="46">
        <v>8782</v>
      </c>
      <c r="V129" s="46">
        <v>2775.63</v>
      </c>
    </row>
    <row r="130" spans="1:22" ht="11.25">
      <c r="A130" s="46">
        <v>2184</v>
      </c>
      <c r="B130" s="46" t="s">
        <v>144</v>
      </c>
      <c r="C130" s="46">
        <v>1931505</v>
      </c>
      <c r="D130" s="46">
        <v>2895000</v>
      </c>
      <c r="E130" s="46">
        <v>963495</v>
      </c>
      <c r="F130" s="46">
        <v>0.66718653</v>
      </c>
      <c r="G130" s="46">
        <v>0.33281347</v>
      </c>
      <c r="H130" s="46">
        <v>1993708</v>
      </c>
      <c r="I130" s="46">
        <v>62203</v>
      </c>
      <c r="J130" s="46">
        <v>0.96880035</v>
      </c>
      <c r="K130" s="46">
        <v>0.03119965</v>
      </c>
      <c r="L130" s="46">
        <v>932124</v>
      </c>
      <c r="M130" s="46">
        <v>-999381</v>
      </c>
      <c r="N130" s="46">
        <v>2.07215456</v>
      </c>
      <c r="O130" s="46">
        <v>-1.07215456</v>
      </c>
      <c r="P130" s="46">
        <v>978</v>
      </c>
      <c r="Q130" s="46">
        <v>978000</v>
      </c>
      <c r="R130" s="46">
        <v>8588796</v>
      </c>
      <c r="S130" s="46">
        <v>3328591.43</v>
      </c>
      <c r="T130" s="46">
        <v>1000</v>
      </c>
      <c r="U130" s="46">
        <v>8782</v>
      </c>
      <c r="V130" s="46">
        <v>3403.47</v>
      </c>
    </row>
    <row r="131" spans="1:22" ht="11.25">
      <c r="A131" s="46">
        <v>2198</v>
      </c>
      <c r="B131" s="46" t="s">
        <v>145</v>
      </c>
      <c r="C131" s="46">
        <v>361753</v>
      </c>
      <c r="D131" s="46">
        <v>1930000</v>
      </c>
      <c r="E131" s="46">
        <v>1568247</v>
      </c>
      <c r="F131" s="46">
        <v>0.18743679</v>
      </c>
      <c r="G131" s="46">
        <v>0.81256321</v>
      </c>
      <c r="H131" s="46">
        <v>1329139</v>
      </c>
      <c r="I131" s="46">
        <v>967386</v>
      </c>
      <c r="J131" s="46">
        <v>0.27217093</v>
      </c>
      <c r="K131" s="46">
        <v>0.72782907</v>
      </c>
      <c r="L131" s="46">
        <v>621416</v>
      </c>
      <c r="M131" s="46">
        <v>259663</v>
      </c>
      <c r="N131" s="46">
        <v>0.58214304</v>
      </c>
      <c r="O131" s="46">
        <v>0.41785696</v>
      </c>
      <c r="P131" s="46">
        <v>721</v>
      </c>
      <c r="Q131" s="46">
        <v>721000</v>
      </c>
      <c r="R131" s="46">
        <v>6331822</v>
      </c>
      <c r="S131" s="46">
        <v>688553.09</v>
      </c>
      <c r="T131" s="46">
        <v>1000</v>
      </c>
      <c r="U131" s="46">
        <v>8782</v>
      </c>
      <c r="V131" s="46">
        <v>955</v>
      </c>
    </row>
    <row r="132" spans="1:22" ht="11.25">
      <c r="A132" s="46">
        <v>2212</v>
      </c>
      <c r="B132" s="46" t="s">
        <v>146</v>
      </c>
      <c r="C132" s="46">
        <v>996304</v>
      </c>
      <c r="D132" s="46">
        <v>1930000</v>
      </c>
      <c r="E132" s="46">
        <v>933696</v>
      </c>
      <c r="F132" s="46">
        <v>0.51621969</v>
      </c>
      <c r="G132" s="46">
        <v>0.48378031</v>
      </c>
      <c r="H132" s="46">
        <v>1329139</v>
      </c>
      <c r="I132" s="46">
        <v>332835</v>
      </c>
      <c r="J132" s="46">
        <v>0.74958601</v>
      </c>
      <c r="K132" s="46">
        <v>0.25041399</v>
      </c>
      <c r="L132" s="46">
        <v>621416</v>
      </c>
      <c r="M132" s="46">
        <v>-374888</v>
      </c>
      <c r="N132" s="46">
        <v>1.60328025</v>
      </c>
      <c r="O132" s="46">
        <v>-0.60328025</v>
      </c>
      <c r="P132" s="46">
        <v>115</v>
      </c>
      <c r="Q132" s="46">
        <v>115000</v>
      </c>
      <c r="R132" s="46">
        <v>1009930</v>
      </c>
      <c r="S132" s="46">
        <v>868765.31</v>
      </c>
      <c r="T132" s="46">
        <v>1000</v>
      </c>
      <c r="U132" s="46">
        <v>8782</v>
      </c>
      <c r="V132" s="46">
        <v>7554.48</v>
      </c>
    </row>
    <row r="133" spans="1:22" ht="11.25">
      <c r="A133" s="46">
        <v>2217</v>
      </c>
      <c r="B133" s="46" t="s">
        <v>147</v>
      </c>
      <c r="C133" s="46">
        <v>866104</v>
      </c>
      <c r="D133" s="46">
        <v>1930000</v>
      </c>
      <c r="E133" s="46">
        <v>1063896</v>
      </c>
      <c r="F133" s="46">
        <v>0.44875855</v>
      </c>
      <c r="G133" s="46">
        <v>0.55124145</v>
      </c>
      <c r="H133" s="46">
        <v>1329139</v>
      </c>
      <c r="I133" s="46">
        <v>463035</v>
      </c>
      <c r="J133" s="46">
        <v>0.65162786</v>
      </c>
      <c r="K133" s="46">
        <v>0.34837214</v>
      </c>
      <c r="L133" s="46">
        <v>621416</v>
      </c>
      <c r="M133" s="46">
        <v>-244688</v>
      </c>
      <c r="N133" s="46">
        <v>1.39375877</v>
      </c>
      <c r="O133" s="46">
        <v>-0.39375877</v>
      </c>
      <c r="P133" s="46">
        <v>2025</v>
      </c>
      <c r="Q133" s="46">
        <v>2025000</v>
      </c>
      <c r="R133" s="46">
        <v>17783550</v>
      </c>
      <c r="S133" s="46">
        <v>5284077.53</v>
      </c>
      <c r="T133" s="46">
        <v>1000</v>
      </c>
      <c r="U133" s="46">
        <v>8782</v>
      </c>
      <c r="V133" s="46">
        <v>2609.42</v>
      </c>
    </row>
    <row r="134" spans="1:22" ht="11.25">
      <c r="A134" s="46">
        <v>2226</v>
      </c>
      <c r="B134" s="46" t="s">
        <v>148</v>
      </c>
      <c r="C134" s="46">
        <v>470595</v>
      </c>
      <c r="D134" s="46">
        <v>1930000</v>
      </c>
      <c r="E134" s="46">
        <v>1459405</v>
      </c>
      <c r="F134" s="46">
        <v>0.24383161</v>
      </c>
      <c r="G134" s="46">
        <v>0.75616839</v>
      </c>
      <c r="H134" s="46">
        <v>1329139</v>
      </c>
      <c r="I134" s="46">
        <v>858544</v>
      </c>
      <c r="J134" s="46">
        <v>0.35406003</v>
      </c>
      <c r="K134" s="46">
        <v>0.64593997</v>
      </c>
      <c r="L134" s="46">
        <v>621416</v>
      </c>
      <c r="M134" s="46">
        <v>150821</v>
      </c>
      <c r="N134" s="46">
        <v>0.75729463</v>
      </c>
      <c r="O134" s="46">
        <v>0.24270537</v>
      </c>
      <c r="P134" s="46">
        <v>240</v>
      </c>
      <c r="Q134" s="46">
        <v>240000</v>
      </c>
      <c r="R134" s="46">
        <v>2107680</v>
      </c>
      <c r="S134" s="46">
        <v>509444.71</v>
      </c>
      <c r="T134" s="46">
        <v>1000</v>
      </c>
      <c r="U134" s="46">
        <v>8782</v>
      </c>
      <c r="V134" s="46">
        <v>2122.69</v>
      </c>
    </row>
    <row r="135" spans="1:22" ht="11.25">
      <c r="A135" s="46">
        <v>2233</v>
      </c>
      <c r="B135" s="46" t="s">
        <v>149</v>
      </c>
      <c r="C135" s="46">
        <v>468375</v>
      </c>
      <c r="D135" s="46">
        <v>1930000</v>
      </c>
      <c r="E135" s="46">
        <v>1461625</v>
      </c>
      <c r="F135" s="46">
        <v>0.24268135</v>
      </c>
      <c r="G135" s="46">
        <v>0.75731865</v>
      </c>
      <c r="H135" s="46">
        <v>1329139</v>
      </c>
      <c r="I135" s="46">
        <v>860764</v>
      </c>
      <c r="J135" s="46">
        <v>0.35238978</v>
      </c>
      <c r="K135" s="46">
        <v>0.64761022</v>
      </c>
      <c r="L135" s="46">
        <v>621416</v>
      </c>
      <c r="M135" s="46">
        <v>153041</v>
      </c>
      <c r="N135" s="46">
        <v>0.75372214</v>
      </c>
      <c r="O135" s="46">
        <v>0.24627786</v>
      </c>
      <c r="P135" s="46">
        <v>880</v>
      </c>
      <c r="Q135" s="46">
        <v>880000</v>
      </c>
      <c r="R135" s="46">
        <v>6497622.6</v>
      </c>
      <c r="S135" s="46">
        <v>0</v>
      </c>
      <c r="T135" s="46">
        <v>1000</v>
      </c>
      <c r="U135" s="46">
        <v>7383.66</v>
      </c>
      <c r="V135" s="46">
        <v>0</v>
      </c>
    </row>
    <row r="136" spans="1:22" ht="11.25">
      <c r="A136" s="46">
        <v>2289</v>
      </c>
      <c r="B136" s="46" t="s">
        <v>150</v>
      </c>
      <c r="C136" s="46">
        <v>402021</v>
      </c>
      <c r="D136" s="46">
        <v>1930000</v>
      </c>
      <c r="E136" s="46">
        <v>1527979</v>
      </c>
      <c r="F136" s="46">
        <v>0.20830104</v>
      </c>
      <c r="G136" s="46">
        <v>0.79169896</v>
      </c>
      <c r="H136" s="46">
        <v>1329139</v>
      </c>
      <c r="I136" s="46">
        <v>927118</v>
      </c>
      <c r="J136" s="46">
        <v>0.30246724</v>
      </c>
      <c r="K136" s="46">
        <v>0.69753276</v>
      </c>
      <c r="L136" s="46">
        <v>621416</v>
      </c>
      <c r="M136" s="46">
        <v>219395</v>
      </c>
      <c r="N136" s="46">
        <v>0.64694343</v>
      </c>
      <c r="O136" s="46">
        <v>0.35305657</v>
      </c>
      <c r="P136" s="46">
        <v>22325</v>
      </c>
      <c r="Q136" s="46">
        <v>22325000</v>
      </c>
      <c r="R136" s="46">
        <v>196058150</v>
      </c>
      <c r="S136" s="46">
        <v>20664189.99</v>
      </c>
      <c r="T136" s="46">
        <v>1000</v>
      </c>
      <c r="U136" s="46">
        <v>8782</v>
      </c>
      <c r="V136" s="46">
        <v>925.61</v>
      </c>
    </row>
    <row r="137" spans="1:22" ht="11.25">
      <c r="A137" s="46">
        <v>2310</v>
      </c>
      <c r="B137" s="46" t="s">
        <v>151</v>
      </c>
      <c r="C137" s="46">
        <v>3422583</v>
      </c>
      <c r="D137" s="46">
        <v>1930000</v>
      </c>
      <c r="E137" s="46">
        <v>-1492583</v>
      </c>
      <c r="F137" s="46">
        <v>1.77335907</v>
      </c>
      <c r="G137" s="46">
        <v>-0.77335907</v>
      </c>
      <c r="H137" s="46">
        <v>1329139</v>
      </c>
      <c r="I137" s="46">
        <v>-2093444</v>
      </c>
      <c r="J137" s="46">
        <v>2.57503767</v>
      </c>
      <c r="K137" s="46">
        <v>-1.57503767</v>
      </c>
      <c r="L137" s="46">
        <v>621416</v>
      </c>
      <c r="M137" s="46">
        <v>-2801167</v>
      </c>
      <c r="N137" s="46">
        <v>5.50771625</v>
      </c>
      <c r="O137" s="46">
        <v>-4.50771625</v>
      </c>
      <c r="P137" s="46">
        <v>258</v>
      </c>
      <c r="Q137" s="46">
        <v>258000</v>
      </c>
      <c r="R137" s="46">
        <v>2265756</v>
      </c>
      <c r="S137" s="46">
        <v>1124602.23</v>
      </c>
      <c r="T137" s="46">
        <v>1000</v>
      </c>
      <c r="U137" s="46">
        <v>8782</v>
      </c>
      <c r="V137" s="46">
        <v>4358.92</v>
      </c>
    </row>
    <row r="138" spans="1:22" ht="11.25">
      <c r="A138" s="46">
        <v>2296</v>
      </c>
      <c r="B138" s="46" t="s">
        <v>152</v>
      </c>
      <c r="C138" s="46">
        <v>553329</v>
      </c>
      <c r="D138" s="46">
        <v>1930000</v>
      </c>
      <c r="E138" s="46">
        <v>1376671</v>
      </c>
      <c r="F138" s="46">
        <v>0.28669896</v>
      </c>
      <c r="G138" s="46">
        <v>0.71330104</v>
      </c>
      <c r="H138" s="46">
        <v>1329139</v>
      </c>
      <c r="I138" s="46">
        <v>775810</v>
      </c>
      <c r="J138" s="46">
        <v>0.41630635</v>
      </c>
      <c r="K138" s="46">
        <v>0.58369365</v>
      </c>
      <c r="L138" s="46">
        <v>621416</v>
      </c>
      <c r="M138" s="46">
        <v>68087</v>
      </c>
      <c r="N138" s="46">
        <v>0.8904325</v>
      </c>
      <c r="O138" s="46">
        <v>0.1095675</v>
      </c>
      <c r="P138" s="46">
        <v>2537</v>
      </c>
      <c r="Q138" s="46">
        <v>2537000</v>
      </c>
      <c r="R138" s="46">
        <v>22279934</v>
      </c>
      <c r="S138" s="46">
        <v>2774816.35</v>
      </c>
      <c r="T138" s="46">
        <v>1000</v>
      </c>
      <c r="U138" s="46">
        <v>8782</v>
      </c>
      <c r="V138" s="46">
        <v>1093.74</v>
      </c>
    </row>
    <row r="139" spans="1:22" ht="11.25">
      <c r="A139" s="46">
        <v>2303</v>
      </c>
      <c r="B139" s="46" t="s">
        <v>153</v>
      </c>
      <c r="C139" s="46">
        <v>585948</v>
      </c>
      <c r="D139" s="46">
        <v>1930000</v>
      </c>
      <c r="E139" s="46">
        <v>1344052</v>
      </c>
      <c r="F139" s="46">
        <v>0.3036</v>
      </c>
      <c r="G139" s="46">
        <v>0.6964</v>
      </c>
      <c r="H139" s="46">
        <v>1329139</v>
      </c>
      <c r="I139" s="46">
        <v>743191</v>
      </c>
      <c r="J139" s="46">
        <v>0.4408478</v>
      </c>
      <c r="K139" s="46">
        <v>0.5591522</v>
      </c>
      <c r="L139" s="46">
        <v>621416</v>
      </c>
      <c r="M139" s="46">
        <v>35468</v>
      </c>
      <c r="N139" s="46">
        <v>0.9429239</v>
      </c>
      <c r="O139" s="46">
        <v>0.0570761</v>
      </c>
      <c r="P139" s="46">
        <v>3522</v>
      </c>
      <c r="Q139" s="46">
        <v>3522000</v>
      </c>
      <c r="R139" s="46">
        <v>30930204</v>
      </c>
      <c r="S139" s="46">
        <v>4931333.68</v>
      </c>
      <c r="T139" s="46">
        <v>1000</v>
      </c>
      <c r="U139" s="46">
        <v>8782</v>
      </c>
      <c r="V139" s="46">
        <v>1400.15</v>
      </c>
    </row>
    <row r="140" spans="1:22" ht="11.25">
      <c r="A140" s="46">
        <v>2394</v>
      </c>
      <c r="B140" s="46" t="s">
        <v>154</v>
      </c>
      <c r="C140" s="46">
        <v>562988</v>
      </c>
      <c r="D140" s="46">
        <v>1930000</v>
      </c>
      <c r="E140" s="46">
        <v>1367012</v>
      </c>
      <c r="F140" s="46">
        <v>0.29170363</v>
      </c>
      <c r="G140" s="46">
        <v>0.70829637</v>
      </c>
      <c r="H140" s="46">
        <v>1329139</v>
      </c>
      <c r="I140" s="46">
        <v>766151</v>
      </c>
      <c r="J140" s="46">
        <v>0.42357346</v>
      </c>
      <c r="K140" s="46">
        <v>0.57642654</v>
      </c>
      <c r="L140" s="46">
        <v>621416</v>
      </c>
      <c r="M140" s="46">
        <v>58428</v>
      </c>
      <c r="N140" s="46">
        <v>0.90597603</v>
      </c>
      <c r="O140" s="46">
        <v>0.09402397</v>
      </c>
      <c r="P140" s="46">
        <v>391</v>
      </c>
      <c r="Q140" s="46">
        <v>391000</v>
      </c>
      <c r="R140" s="46">
        <v>3433762</v>
      </c>
      <c r="S140" s="46">
        <v>1117756.43</v>
      </c>
      <c r="T140" s="46">
        <v>1000</v>
      </c>
      <c r="U140" s="46">
        <v>8782</v>
      </c>
      <c r="V140" s="46">
        <v>2858.71</v>
      </c>
    </row>
    <row r="141" spans="1:22" ht="11.25">
      <c r="A141" s="46">
        <v>2415</v>
      </c>
      <c r="B141" s="46" t="s">
        <v>455</v>
      </c>
      <c r="C141" s="46">
        <v>527211</v>
      </c>
      <c r="D141" s="46">
        <v>1930000</v>
      </c>
      <c r="E141" s="46">
        <v>1402789</v>
      </c>
      <c r="F141" s="46">
        <v>0.27316632</v>
      </c>
      <c r="G141" s="46">
        <v>0.72683368</v>
      </c>
      <c r="H141" s="46">
        <v>1329139</v>
      </c>
      <c r="I141" s="46">
        <v>801928</v>
      </c>
      <c r="J141" s="46">
        <v>0.39665603</v>
      </c>
      <c r="K141" s="46">
        <v>0.60334397</v>
      </c>
      <c r="L141" s="46">
        <v>621416</v>
      </c>
      <c r="M141" s="46">
        <v>94205</v>
      </c>
      <c r="N141" s="46">
        <v>0.84840268</v>
      </c>
      <c r="O141" s="46">
        <v>0.15159732</v>
      </c>
      <c r="P141" s="46">
        <v>257</v>
      </c>
      <c r="Q141" s="46">
        <v>257000</v>
      </c>
      <c r="R141" s="46">
        <v>2256974</v>
      </c>
      <c r="S141" s="46">
        <v>685675.87</v>
      </c>
      <c r="T141" s="46">
        <v>1000</v>
      </c>
      <c r="U141" s="46">
        <v>8782</v>
      </c>
      <c r="V141" s="46">
        <v>2668</v>
      </c>
    </row>
    <row r="142" spans="1:22" ht="11.25">
      <c r="A142" s="46">
        <v>2420</v>
      </c>
      <c r="B142" s="46" t="s">
        <v>155</v>
      </c>
      <c r="C142" s="46">
        <v>729600</v>
      </c>
      <c r="D142" s="46">
        <v>1930000</v>
      </c>
      <c r="E142" s="46">
        <v>1200400</v>
      </c>
      <c r="F142" s="46">
        <v>0.37803109</v>
      </c>
      <c r="G142" s="46">
        <v>0.62196891</v>
      </c>
      <c r="H142" s="46">
        <v>1329139</v>
      </c>
      <c r="I142" s="46">
        <v>599539</v>
      </c>
      <c r="J142" s="46">
        <v>0.54892679</v>
      </c>
      <c r="K142" s="46">
        <v>0.45107321</v>
      </c>
      <c r="L142" s="46">
        <v>621416</v>
      </c>
      <c r="M142" s="46">
        <v>-108184</v>
      </c>
      <c r="N142" s="46">
        <v>1.17409272</v>
      </c>
      <c r="O142" s="46">
        <v>-0.17409272</v>
      </c>
      <c r="P142" s="46">
        <v>4878</v>
      </c>
      <c r="Q142" s="46">
        <v>4878000</v>
      </c>
      <c r="R142" s="46">
        <v>42838596</v>
      </c>
      <c r="S142" s="46">
        <v>2890882.91</v>
      </c>
      <c r="T142" s="46">
        <v>1000</v>
      </c>
      <c r="U142" s="46">
        <v>8782</v>
      </c>
      <c r="V142" s="46">
        <v>592.64</v>
      </c>
    </row>
    <row r="143" spans="1:22" ht="11.25">
      <c r="A143" s="46">
        <v>2443</v>
      </c>
      <c r="B143" s="46" t="s">
        <v>156</v>
      </c>
      <c r="C143" s="46">
        <v>862557</v>
      </c>
      <c r="D143" s="46">
        <v>2895000</v>
      </c>
      <c r="E143" s="46">
        <v>2032443</v>
      </c>
      <c r="F143" s="46">
        <v>0.29794715</v>
      </c>
      <c r="G143" s="46">
        <v>0.70205285</v>
      </c>
      <c r="H143" s="46">
        <v>1993708</v>
      </c>
      <c r="I143" s="46">
        <v>1131151</v>
      </c>
      <c r="J143" s="46">
        <v>0.43263958</v>
      </c>
      <c r="K143" s="46">
        <v>0.56736042</v>
      </c>
      <c r="L143" s="46">
        <v>932124</v>
      </c>
      <c r="M143" s="46">
        <v>69567</v>
      </c>
      <c r="N143" s="46">
        <v>0.92536723</v>
      </c>
      <c r="O143" s="46">
        <v>0.07463277</v>
      </c>
      <c r="P143" s="46">
        <v>2042</v>
      </c>
      <c r="Q143" s="46">
        <v>2042000</v>
      </c>
      <c r="R143" s="46">
        <v>17932844</v>
      </c>
      <c r="S143" s="46">
        <v>965824.37</v>
      </c>
      <c r="T143" s="46">
        <v>1000</v>
      </c>
      <c r="U143" s="46">
        <v>8782</v>
      </c>
      <c r="V143" s="46">
        <v>472.98</v>
      </c>
    </row>
    <row r="144" spans="1:22" ht="11.25">
      <c r="A144" s="46">
        <v>2436</v>
      </c>
      <c r="B144" s="46" t="s">
        <v>157</v>
      </c>
      <c r="C144" s="46">
        <v>2359388</v>
      </c>
      <c r="D144" s="46">
        <v>5790000</v>
      </c>
      <c r="E144" s="46">
        <v>3430612</v>
      </c>
      <c r="F144" s="46">
        <v>0.40749361</v>
      </c>
      <c r="G144" s="46">
        <v>0.59250639</v>
      </c>
      <c r="H144" s="46">
        <v>3987417</v>
      </c>
      <c r="I144" s="46">
        <v>1628029</v>
      </c>
      <c r="J144" s="46">
        <v>0.59170837</v>
      </c>
      <c r="K144" s="46">
        <v>0.40829163</v>
      </c>
      <c r="L144" s="46">
        <v>1864248</v>
      </c>
      <c r="M144" s="46">
        <v>-495140</v>
      </c>
      <c r="N144" s="46">
        <v>1.26559771</v>
      </c>
      <c r="O144" s="46">
        <v>-0.26559771</v>
      </c>
      <c r="P144" s="46">
        <v>1538</v>
      </c>
      <c r="Q144" s="46">
        <v>1538000</v>
      </c>
      <c r="R144" s="46">
        <v>13506716</v>
      </c>
      <c r="S144" s="46">
        <v>1844985.76</v>
      </c>
      <c r="T144" s="46">
        <v>1000</v>
      </c>
      <c r="U144" s="46">
        <v>8782</v>
      </c>
      <c r="V144" s="46">
        <v>1199.6</v>
      </c>
    </row>
    <row r="145" spans="1:22" ht="11.25">
      <c r="A145" s="46">
        <v>2460</v>
      </c>
      <c r="B145" s="46" t="s">
        <v>158</v>
      </c>
      <c r="C145" s="46">
        <v>1268722</v>
      </c>
      <c r="D145" s="46">
        <v>2895000</v>
      </c>
      <c r="E145" s="46">
        <v>1626278</v>
      </c>
      <c r="F145" s="46">
        <v>0.43824594</v>
      </c>
      <c r="G145" s="46">
        <v>0.56175406</v>
      </c>
      <c r="H145" s="46">
        <v>1993708</v>
      </c>
      <c r="I145" s="46">
        <v>724986</v>
      </c>
      <c r="J145" s="46">
        <v>0.636363</v>
      </c>
      <c r="K145" s="46">
        <v>0.363637</v>
      </c>
      <c r="L145" s="46">
        <v>932124</v>
      </c>
      <c r="M145" s="46">
        <v>-336598</v>
      </c>
      <c r="N145" s="46">
        <v>1.36110861</v>
      </c>
      <c r="O145" s="46">
        <v>-0.36110861</v>
      </c>
      <c r="P145" s="46">
        <v>1284</v>
      </c>
      <c r="Q145" s="46">
        <v>1284000</v>
      </c>
      <c r="R145" s="46">
        <v>11276088</v>
      </c>
      <c r="S145" s="46">
        <v>62822.31</v>
      </c>
      <c r="T145" s="46">
        <v>1000</v>
      </c>
      <c r="U145" s="46">
        <v>8782</v>
      </c>
      <c r="V145" s="46">
        <v>48.93</v>
      </c>
    </row>
    <row r="146" spans="1:22" ht="11.25">
      <c r="A146" s="46">
        <v>2478</v>
      </c>
      <c r="B146" s="46" t="s">
        <v>159</v>
      </c>
      <c r="C146" s="46">
        <v>1618931</v>
      </c>
      <c r="D146" s="46">
        <v>1930000</v>
      </c>
      <c r="E146" s="46">
        <v>311069</v>
      </c>
      <c r="F146" s="46">
        <v>0.83882435</v>
      </c>
      <c r="G146" s="46">
        <v>0.16117565</v>
      </c>
      <c r="H146" s="46">
        <v>1329139</v>
      </c>
      <c r="I146" s="46">
        <v>-289792</v>
      </c>
      <c r="J146" s="46">
        <v>1.21802987</v>
      </c>
      <c r="K146" s="46">
        <v>-0.21802987</v>
      </c>
      <c r="L146" s="46">
        <v>621416</v>
      </c>
      <c r="M146" s="46">
        <v>-997515</v>
      </c>
      <c r="N146" s="46">
        <v>2.60522903</v>
      </c>
      <c r="O146" s="46">
        <v>-1.60522903</v>
      </c>
      <c r="P146" s="46">
        <v>1812</v>
      </c>
      <c r="Q146" s="46">
        <v>1812000</v>
      </c>
      <c r="R146" s="46">
        <v>15912984</v>
      </c>
      <c r="S146" s="46">
        <v>458851.64</v>
      </c>
      <c r="T146" s="46">
        <v>1000</v>
      </c>
      <c r="U146" s="46">
        <v>8782</v>
      </c>
      <c r="V146" s="46">
        <v>253.23</v>
      </c>
    </row>
    <row r="147" spans="1:22" ht="11.25">
      <c r="A147" s="46">
        <v>2525</v>
      </c>
      <c r="B147" s="46" t="s">
        <v>478</v>
      </c>
      <c r="C147" s="46">
        <v>1269118</v>
      </c>
      <c r="D147" s="46">
        <v>3329250</v>
      </c>
      <c r="E147" s="46">
        <v>2060132</v>
      </c>
      <c r="F147" s="46">
        <v>0.38120237</v>
      </c>
      <c r="G147" s="46">
        <v>0.61879763</v>
      </c>
      <c r="H147" s="46">
        <v>2292763</v>
      </c>
      <c r="I147" s="46">
        <v>1023645</v>
      </c>
      <c r="J147" s="46">
        <v>0.55353214</v>
      </c>
      <c r="K147" s="46">
        <v>0.44646786</v>
      </c>
      <c r="L147" s="46">
        <v>1071942</v>
      </c>
      <c r="M147" s="46">
        <v>-197176</v>
      </c>
      <c r="N147" s="46">
        <v>1.18394279</v>
      </c>
      <c r="O147" s="46">
        <v>-0.18394279</v>
      </c>
      <c r="P147" s="46">
        <v>336</v>
      </c>
      <c r="Q147" s="46">
        <v>386400</v>
      </c>
      <c r="R147" s="46">
        <v>3393264</v>
      </c>
      <c r="S147" s="46">
        <v>755659.73</v>
      </c>
      <c r="T147" s="46">
        <v>1150</v>
      </c>
      <c r="U147" s="46">
        <v>10099</v>
      </c>
      <c r="V147" s="46">
        <v>2248.99</v>
      </c>
    </row>
    <row r="148" spans="1:22" ht="11.25">
      <c r="A148" s="46">
        <v>2527</v>
      </c>
      <c r="B148" s="46" t="s">
        <v>160</v>
      </c>
      <c r="C148" s="46">
        <v>329540</v>
      </c>
      <c r="D148" s="46">
        <v>1930000</v>
      </c>
      <c r="E148" s="46">
        <v>1600460</v>
      </c>
      <c r="F148" s="46">
        <v>0.17074611</v>
      </c>
      <c r="G148" s="46">
        <v>0.82925389</v>
      </c>
      <c r="H148" s="46">
        <v>1329139</v>
      </c>
      <c r="I148" s="46">
        <v>999599</v>
      </c>
      <c r="J148" s="46">
        <v>0.24793494</v>
      </c>
      <c r="K148" s="46">
        <v>0.75206506</v>
      </c>
      <c r="L148" s="46">
        <v>621416</v>
      </c>
      <c r="M148" s="46">
        <v>291876</v>
      </c>
      <c r="N148" s="46">
        <v>0.53030498</v>
      </c>
      <c r="O148" s="46">
        <v>0.46969502</v>
      </c>
      <c r="P148" s="46">
        <v>316</v>
      </c>
      <c r="Q148" s="46">
        <v>316000</v>
      </c>
      <c r="R148" s="46">
        <v>2775112</v>
      </c>
      <c r="S148" s="46">
        <v>802694.51</v>
      </c>
      <c r="T148" s="46">
        <v>1000</v>
      </c>
      <c r="U148" s="46">
        <v>8782</v>
      </c>
      <c r="V148" s="46">
        <v>2540.17</v>
      </c>
    </row>
    <row r="149" spans="1:22" ht="11.25">
      <c r="A149" s="46">
        <v>2534</v>
      </c>
      <c r="B149" s="46" t="s">
        <v>161</v>
      </c>
      <c r="C149" s="46">
        <v>489029</v>
      </c>
      <c r="D149" s="46">
        <v>1930000</v>
      </c>
      <c r="E149" s="46">
        <v>1440971</v>
      </c>
      <c r="F149" s="46">
        <v>0.2533829</v>
      </c>
      <c r="G149" s="46">
        <v>0.7466171</v>
      </c>
      <c r="H149" s="46">
        <v>1329139</v>
      </c>
      <c r="I149" s="46">
        <v>840110</v>
      </c>
      <c r="J149" s="46">
        <v>0.36792916</v>
      </c>
      <c r="K149" s="46">
        <v>0.63207084</v>
      </c>
      <c r="L149" s="46">
        <v>621416</v>
      </c>
      <c r="M149" s="46">
        <v>132387</v>
      </c>
      <c r="N149" s="46">
        <v>0.78695914</v>
      </c>
      <c r="O149" s="46">
        <v>0.21304086</v>
      </c>
      <c r="P149" s="46">
        <v>467</v>
      </c>
      <c r="Q149" s="46">
        <v>467000</v>
      </c>
      <c r="R149" s="46">
        <v>4101194</v>
      </c>
      <c r="S149" s="46">
        <v>994984.54</v>
      </c>
      <c r="T149" s="46">
        <v>1000</v>
      </c>
      <c r="U149" s="46">
        <v>8782</v>
      </c>
      <c r="V149" s="46">
        <v>2130.59</v>
      </c>
    </row>
    <row r="150" spans="1:22" ht="11.25">
      <c r="A150" s="46">
        <v>2541</v>
      </c>
      <c r="B150" s="46" t="s">
        <v>162</v>
      </c>
      <c r="C150" s="46">
        <v>408247</v>
      </c>
      <c r="D150" s="46">
        <v>1930000</v>
      </c>
      <c r="E150" s="46">
        <v>1521753</v>
      </c>
      <c r="F150" s="46">
        <v>0.21152694</v>
      </c>
      <c r="G150" s="46">
        <v>0.78847306</v>
      </c>
      <c r="H150" s="46">
        <v>1329139</v>
      </c>
      <c r="I150" s="46">
        <v>920892</v>
      </c>
      <c r="J150" s="46">
        <v>0.30715147</v>
      </c>
      <c r="K150" s="46">
        <v>0.69284853</v>
      </c>
      <c r="L150" s="46">
        <v>621416</v>
      </c>
      <c r="M150" s="46">
        <v>213169</v>
      </c>
      <c r="N150" s="46">
        <v>0.65696249</v>
      </c>
      <c r="O150" s="46">
        <v>0.34303751</v>
      </c>
      <c r="P150" s="46">
        <v>535</v>
      </c>
      <c r="Q150" s="46">
        <v>535000</v>
      </c>
      <c r="R150" s="46">
        <v>4698370</v>
      </c>
      <c r="S150" s="46">
        <v>651309.97</v>
      </c>
      <c r="T150" s="46">
        <v>1000</v>
      </c>
      <c r="U150" s="46">
        <v>8782</v>
      </c>
      <c r="V150" s="46">
        <v>1217.4</v>
      </c>
    </row>
    <row r="151" spans="1:22" ht="11.25">
      <c r="A151" s="46">
        <v>2562</v>
      </c>
      <c r="B151" s="46" t="s">
        <v>163</v>
      </c>
      <c r="C151" s="46">
        <v>420001</v>
      </c>
      <c r="D151" s="46">
        <v>1930000</v>
      </c>
      <c r="E151" s="46">
        <v>1509999</v>
      </c>
      <c r="F151" s="46">
        <v>0.2176171</v>
      </c>
      <c r="G151" s="46">
        <v>0.7823829</v>
      </c>
      <c r="H151" s="46">
        <v>1329139</v>
      </c>
      <c r="I151" s="46">
        <v>909138</v>
      </c>
      <c r="J151" s="46">
        <v>0.31599479</v>
      </c>
      <c r="K151" s="46">
        <v>0.68400521</v>
      </c>
      <c r="L151" s="46">
        <v>621416</v>
      </c>
      <c r="M151" s="46">
        <v>201415</v>
      </c>
      <c r="N151" s="46">
        <v>0.67587735</v>
      </c>
      <c r="O151" s="46">
        <v>0.32412265</v>
      </c>
      <c r="P151" s="46">
        <v>4165</v>
      </c>
      <c r="Q151" s="46">
        <v>4165000</v>
      </c>
      <c r="R151" s="46">
        <v>36577030</v>
      </c>
      <c r="S151" s="46">
        <v>4477182.36</v>
      </c>
      <c r="T151" s="46">
        <v>1000</v>
      </c>
      <c r="U151" s="46">
        <v>8782</v>
      </c>
      <c r="V151" s="46">
        <v>1074.95</v>
      </c>
    </row>
    <row r="152" spans="1:22" ht="11.25">
      <c r="A152" s="46">
        <v>2570</v>
      </c>
      <c r="B152" s="46" t="s">
        <v>482</v>
      </c>
      <c r="C152" s="46">
        <v>1956143</v>
      </c>
      <c r="D152" s="46">
        <v>3329250</v>
      </c>
      <c r="E152" s="46">
        <v>1373107</v>
      </c>
      <c r="F152" s="46">
        <v>0.58756266</v>
      </c>
      <c r="G152" s="46">
        <v>0.41243734</v>
      </c>
      <c r="H152" s="46">
        <v>2292763</v>
      </c>
      <c r="I152" s="46">
        <v>336620</v>
      </c>
      <c r="J152" s="46">
        <v>0.85318151</v>
      </c>
      <c r="K152" s="46">
        <v>0.14681849</v>
      </c>
      <c r="L152" s="46">
        <v>1071942</v>
      </c>
      <c r="M152" s="46">
        <v>-884201</v>
      </c>
      <c r="N152" s="46">
        <v>1.82485899</v>
      </c>
      <c r="O152" s="46">
        <v>-0.82485899</v>
      </c>
      <c r="P152" s="46">
        <v>524</v>
      </c>
      <c r="Q152" s="46">
        <v>602600</v>
      </c>
      <c r="R152" s="46">
        <v>5291876</v>
      </c>
      <c r="S152" s="46">
        <v>591672.36</v>
      </c>
      <c r="T152" s="46">
        <v>1150</v>
      </c>
      <c r="U152" s="46">
        <v>10099</v>
      </c>
      <c r="V152" s="46">
        <v>1129.15</v>
      </c>
    </row>
    <row r="153" spans="1:22" ht="11.25">
      <c r="A153" s="46">
        <v>2576</v>
      </c>
      <c r="B153" s="46" t="s">
        <v>164</v>
      </c>
      <c r="C153" s="46">
        <v>512811</v>
      </c>
      <c r="D153" s="46">
        <v>1930000</v>
      </c>
      <c r="E153" s="46">
        <v>1417189</v>
      </c>
      <c r="F153" s="46">
        <v>0.26570518</v>
      </c>
      <c r="G153" s="46">
        <v>0.73429482</v>
      </c>
      <c r="H153" s="46">
        <v>1329139</v>
      </c>
      <c r="I153" s="46">
        <v>816328</v>
      </c>
      <c r="J153" s="46">
        <v>0.38582195</v>
      </c>
      <c r="K153" s="46">
        <v>0.61417805</v>
      </c>
      <c r="L153" s="46">
        <v>621416</v>
      </c>
      <c r="M153" s="46">
        <v>108605</v>
      </c>
      <c r="N153" s="46">
        <v>0.8252298</v>
      </c>
      <c r="O153" s="46">
        <v>0.1747702</v>
      </c>
      <c r="P153" s="46">
        <v>808</v>
      </c>
      <c r="Q153" s="46">
        <v>808000</v>
      </c>
      <c r="R153" s="46">
        <v>7095856</v>
      </c>
      <c r="S153" s="46">
        <v>1537023.61</v>
      </c>
      <c r="T153" s="46">
        <v>1000</v>
      </c>
      <c r="U153" s="46">
        <v>8782</v>
      </c>
      <c r="V153" s="46">
        <v>1902.26</v>
      </c>
    </row>
    <row r="154" spans="1:22" ht="11.25">
      <c r="A154" s="46">
        <v>2583</v>
      </c>
      <c r="B154" s="46" t="s">
        <v>165</v>
      </c>
      <c r="C154" s="46">
        <v>556522</v>
      </c>
      <c r="D154" s="46">
        <v>1930000</v>
      </c>
      <c r="E154" s="46">
        <v>1373478</v>
      </c>
      <c r="F154" s="46">
        <v>0.28835337</v>
      </c>
      <c r="G154" s="46">
        <v>0.71164663</v>
      </c>
      <c r="H154" s="46">
        <v>1329139</v>
      </c>
      <c r="I154" s="46">
        <v>772617</v>
      </c>
      <c r="J154" s="46">
        <v>0.41870865</v>
      </c>
      <c r="K154" s="46">
        <v>0.58129135</v>
      </c>
      <c r="L154" s="46">
        <v>621416</v>
      </c>
      <c r="M154" s="46">
        <v>64894</v>
      </c>
      <c r="N154" s="46">
        <v>0.89557076</v>
      </c>
      <c r="O154" s="46">
        <v>0.10442924</v>
      </c>
      <c r="P154" s="46">
        <v>3956</v>
      </c>
      <c r="Q154" s="46">
        <v>3956000</v>
      </c>
      <c r="R154" s="46">
        <v>34741592</v>
      </c>
      <c r="S154" s="46">
        <v>598312.71</v>
      </c>
      <c r="T154" s="46">
        <v>1000</v>
      </c>
      <c r="U154" s="46">
        <v>8782</v>
      </c>
      <c r="V154" s="46">
        <v>151.24</v>
      </c>
    </row>
    <row r="155" spans="1:22" ht="11.25">
      <c r="A155" s="46">
        <v>2604</v>
      </c>
      <c r="B155" s="46" t="s">
        <v>166</v>
      </c>
      <c r="C155" s="46">
        <v>507889</v>
      </c>
      <c r="D155" s="46">
        <v>1930000</v>
      </c>
      <c r="E155" s="46">
        <v>1422111</v>
      </c>
      <c r="F155" s="46">
        <v>0.26315492</v>
      </c>
      <c r="G155" s="46">
        <v>0.73684508</v>
      </c>
      <c r="H155" s="46">
        <v>1329139</v>
      </c>
      <c r="I155" s="46">
        <v>821250</v>
      </c>
      <c r="J155" s="46">
        <v>0.3821188</v>
      </c>
      <c r="K155" s="46">
        <v>0.6178812</v>
      </c>
      <c r="L155" s="46">
        <v>621416</v>
      </c>
      <c r="M155" s="46">
        <v>113527</v>
      </c>
      <c r="N155" s="46">
        <v>0.81730918</v>
      </c>
      <c r="O155" s="46">
        <v>0.18269082</v>
      </c>
      <c r="P155" s="46">
        <v>5711</v>
      </c>
      <c r="Q155" s="46">
        <v>5711000</v>
      </c>
      <c r="R155" s="46">
        <v>50154002</v>
      </c>
      <c r="S155" s="46">
        <v>1913365.84</v>
      </c>
      <c r="T155" s="46">
        <v>1000</v>
      </c>
      <c r="U155" s="46">
        <v>8782</v>
      </c>
      <c r="V155" s="46">
        <v>335.03</v>
      </c>
    </row>
    <row r="156" spans="1:22" ht="11.25">
      <c r="A156" s="46">
        <v>2605</v>
      </c>
      <c r="B156" s="46" t="s">
        <v>167</v>
      </c>
      <c r="C156" s="46">
        <v>564191</v>
      </c>
      <c r="D156" s="46">
        <v>1930000</v>
      </c>
      <c r="E156" s="46">
        <v>1365809</v>
      </c>
      <c r="F156" s="46">
        <v>0.29232694</v>
      </c>
      <c r="G156" s="46">
        <v>0.70767306</v>
      </c>
      <c r="H156" s="46">
        <v>1329139</v>
      </c>
      <c r="I156" s="46">
        <v>764948</v>
      </c>
      <c r="J156" s="46">
        <v>0.42447855</v>
      </c>
      <c r="K156" s="46">
        <v>0.57552145</v>
      </c>
      <c r="L156" s="46">
        <v>621416</v>
      </c>
      <c r="M156" s="46">
        <v>57225</v>
      </c>
      <c r="N156" s="46">
        <v>0.90791193</v>
      </c>
      <c r="O156" s="46">
        <v>0.09208807</v>
      </c>
      <c r="P156" s="46">
        <v>855</v>
      </c>
      <c r="Q156" s="46">
        <v>855000</v>
      </c>
      <c r="R156" s="46">
        <v>7508610</v>
      </c>
      <c r="S156" s="46">
        <v>731176.32</v>
      </c>
      <c r="T156" s="46">
        <v>1000</v>
      </c>
      <c r="U156" s="46">
        <v>8782</v>
      </c>
      <c r="V156" s="46">
        <v>855.18</v>
      </c>
    </row>
    <row r="157" spans="1:22" ht="11.25">
      <c r="A157" s="46">
        <v>2611</v>
      </c>
      <c r="B157" s="46" t="s">
        <v>168</v>
      </c>
      <c r="C157" s="46">
        <v>749820</v>
      </c>
      <c r="D157" s="46">
        <v>1930000</v>
      </c>
      <c r="E157" s="46">
        <v>1180180</v>
      </c>
      <c r="F157" s="46">
        <v>0.38850777</v>
      </c>
      <c r="G157" s="46">
        <v>0.61149223</v>
      </c>
      <c r="H157" s="46">
        <v>1329139</v>
      </c>
      <c r="I157" s="46">
        <v>579319</v>
      </c>
      <c r="J157" s="46">
        <v>0.56413964</v>
      </c>
      <c r="K157" s="46">
        <v>0.43586036</v>
      </c>
      <c r="L157" s="46">
        <v>621416</v>
      </c>
      <c r="M157" s="46">
        <v>-128404</v>
      </c>
      <c r="N157" s="46">
        <v>1.20663131</v>
      </c>
      <c r="O157" s="46">
        <v>-0.20663131</v>
      </c>
      <c r="P157" s="46">
        <v>5642</v>
      </c>
      <c r="Q157" s="46">
        <v>5642000</v>
      </c>
      <c r="R157" s="46">
        <v>49548044</v>
      </c>
      <c r="S157" s="46">
        <v>13547544.79</v>
      </c>
      <c r="T157" s="46">
        <v>1000</v>
      </c>
      <c r="U157" s="46">
        <v>8782</v>
      </c>
      <c r="V157" s="46">
        <v>2401.2</v>
      </c>
    </row>
    <row r="158" spans="1:22" ht="11.25">
      <c r="A158" s="46">
        <v>2618</v>
      </c>
      <c r="B158" s="46" t="s">
        <v>169</v>
      </c>
      <c r="C158" s="46">
        <v>671580</v>
      </c>
      <c r="D158" s="46">
        <v>1930000</v>
      </c>
      <c r="E158" s="46">
        <v>1258420</v>
      </c>
      <c r="F158" s="46">
        <v>0.34796891</v>
      </c>
      <c r="G158" s="46">
        <v>0.65203109</v>
      </c>
      <c r="H158" s="46">
        <v>1329139</v>
      </c>
      <c r="I158" s="46">
        <v>657559</v>
      </c>
      <c r="J158" s="46">
        <v>0.50527447</v>
      </c>
      <c r="K158" s="46">
        <v>0.49472553</v>
      </c>
      <c r="L158" s="46">
        <v>621416</v>
      </c>
      <c r="M158" s="46">
        <v>-50164</v>
      </c>
      <c r="N158" s="46">
        <v>1.08072531</v>
      </c>
      <c r="O158" s="46">
        <v>-0.08072531</v>
      </c>
      <c r="P158" s="46">
        <v>549</v>
      </c>
      <c r="Q158" s="46">
        <v>549000</v>
      </c>
      <c r="R158" s="46">
        <v>4821318</v>
      </c>
      <c r="S158" s="46">
        <v>753833.17</v>
      </c>
      <c r="T158" s="46">
        <v>1000</v>
      </c>
      <c r="U158" s="46">
        <v>8782</v>
      </c>
      <c r="V158" s="46">
        <v>1373.1</v>
      </c>
    </row>
    <row r="159" spans="1:22" ht="11.25">
      <c r="A159" s="46">
        <v>2625</v>
      </c>
      <c r="B159" s="46" t="s">
        <v>170</v>
      </c>
      <c r="C159" s="46">
        <v>750701</v>
      </c>
      <c r="D159" s="46">
        <v>1930000</v>
      </c>
      <c r="E159" s="46">
        <v>1179299</v>
      </c>
      <c r="F159" s="46">
        <v>0.38896425</v>
      </c>
      <c r="G159" s="46">
        <v>0.61103575</v>
      </c>
      <c r="H159" s="46">
        <v>1329139</v>
      </c>
      <c r="I159" s="46">
        <v>578438</v>
      </c>
      <c r="J159" s="46">
        <v>0.56480248</v>
      </c>
      <c r="K159" s="46">
        <v>0.43519752</v>
      </c>
      <c r="L159" s="46">
        <v>621416</v>
      </c>
      <c r="M159" s="46">
        <v>-129285</v>
      </c>
      <c r="N159" s="46">
        <v>1.20804904</v>
      </c>
      <c r="O159" s="46">
        <v>-0.20804904</v>
      </c>
      <c r="P159" s="46">
        <v>434</v>
      </c>
      <c r="Q159" s="46">
        <v>434000</v>
      </c>
      <c r="R159" s="46">
        <v>3811388</v>
      </c>
      <c r="S159" s="46">
        <v>537732.8</v>
      </c>
      <c r="T159" s="46">
        <v>1000</v>
      </c>
      <c r="U159" s="46">
        <v>8782</v>
      </c>
      <c r="V159" s="46">
        <v>1239.02</v>
      </c>
    </row>
    <row r="160" spans="1:22" ht="11.25">
      <c r="A160" s="46">
        <v>2632</v>
      </c>
      <c r="B160" s="46" t="s">
        <v>171</v>
      </c>
      <c r="C160" s="46">
        <v>470207</v>
      </c>
      <c r="D160" s="46">
        <v>1930000</v>
      </c>
      <c r="E160" s="46">
        <v>1459793</v>
      </c>
      <c r="F160" s="46">
        <v>0.24363057</v>
      </c>
      <c r="G160" s="46">
        <v>0.75636943</v>
      </c>
      <c r="H160" s="46">
        <v>1329139</v>
      </c>
      <c r="I160" s="46">
        <v>858932</v>
      </c>
      <c r="J160" s="46">
        <v>0.35376812</v>
      </c>
      <c r="K160" s="46">
        <v>0.64623188</v>
      </c>
      <c r="L160" s="46">
        <v>621416</v>
      </c>
      <c r="M160" s="46">
        <v>151209</v>
      </c>
      <c r="N160" s="46">
        <v>0.75667025</v>
      </c>
      <c r="O160" s="46">
        <v>0.24332975</v>
      </c>
      <c r="P160" s="46">
        <v>410</v>
      </c>
      <c r="Q160" s="46">
        <v>410000</v>
      </c>
      <c r="R160" s="46">
        <v>3600620</v>
      </c>
      <c r="S160" s="46">
        <v>490227.91</v>
      </c>
      <c r="T160" s="46">
        <v>1000</v>
      </c>
      <c r="U160" s="46">
        <v>8782</v>
      </c>
      <c r="V160" s="46">
        <v>1195.68</v>
      </c>
    </row>
    <row r="161" spans="1:22" ht="11.25">
      <c r="A161" s="46">
        <v>2639</v>
      </c>
      <c r="B161" s="46" t="s">
        <v>172</v>
      </c>
      <c r="C161" s="46">
        <v>622909</v>
      </c>
      <c r="D161" s="46">
        <v>1930000</v>
      </c>
      <c r="E161" s="46">
        <v>1307091</v>
      </c>
      <c r="F161" s="46">
        <v>0.32275078</v>
      </c>
      <c r="G161" s="46">
        <v>0.67724922</v>
      </c>
      <c r="H161" s="46">
        <v>1329139</v>
      </c>
      <c r="I161" s="46">
        <v>706230</v>
      </c>
      <c r="J161" s="46">
        <v>0.46865602</v>
      </c>
      <c r="K161" s="46">
        <v>0.53134398</v>
      </c>
      <c r="L161" s="46">
        <v>621416</v>
      </c>
      <c r="M161" s="46">
        <v>-1493</v>
      </c>
      <c r="N161" s="46">
        <v>1.00240258</v>
      </c>
      <c r="O161" s="46">
        <v>-0.00240258</v>
      </c>
      <c r="P161" s="46">
        <v>678</v>
      </c>
      <c r="Q161" s="46">
        <v>678000</v>
      </c>
      <c r="R161" s="46">
        <v>5954196</v>
      </c>
      <c r="S161" s="46">
        <v>1397796.91</v>
      </c>
      <c r="T161" s="46">
        <v>1000</v>
      </c>
      <c r="U161" s="46">
        <v>8782</v>
      </c>
      <c r="V161" s="46">
        <v>2061.65</v>
      </c>
    </row>
    <row r="162" spans="1:22" ht="11.25">
      <c r="A162" s="46">
        <v>2646</v>
      </c>
      <c r="B162" s="46" t="s">
        <v>173</v>
      </c>
      <c r="C162" s="46">
        <v>361322</v>
      </c>
      <c r="D162" s="46">
        <v>1930000</v>
      </c>
      <c r="E162" s="46">
        <v>1568678</v>
      </c>
      <c r="F162" s="46">
        <v>0.18721347</v>
      </c>
      <c r="G162" s="46">
        <v>0.81278653</v>
      </c>
      <c r="H162" s="46">
        <v>1329139</v>
      </c>
      <c r="I162" s="46">
        <v>967817</v>
      </c>
      <c r="J162" s="46">
        <v>0.27184666</v>
      </c>
      <c r="K162" s="46">
        <v>0.72815334</v>
      </c>
      <c r="L162" s="46">
        <v>621416</v>
      </c>
      <c r="M162" s="46">
        <v>260094</v>
      </c>
      <c r="N162" s="46">
        <v>0.58144946</v>
      </c>
      <c r="O162" s="46">
        <v>0.41855054</v>
      </c>
      <c r="P162" s="46">
        <v>719</v>
      </c>
      <c r="Q162" s="46">
        <v>719000</v>
      </c>
      <c r="R162" s="46">
        <v>6314258</v>
      </c>
      <c r="S162" s="46">
        <v>1739445.91</v>
      </c>
      <c r="T162" s="46">
        <v>1000</v>
      </c>
      <c r="U162" s="46">
        <v>8782</v>
      </c>
      <c r="V162" s="46">
        <v>2419.26</v>
      </c>
    </row>
    <row r="163" spans="1:22" ht="11.25">
      <c r="A163" s="46">
        <v>2660</v>
      </c>
      <c r="B163" s="46" t="s">
        <v>174</v>
      </c>
      <c r="C163" s="46">
        <v>399843</v>
      </c>
      <c r="D163" s="46">
        <v>1930000</v>
      </c>
      <c r="E163" s="46">
        <v>1530157</v>
      </c>
      <c r="F163" s="46">
        <v>0.20717254</v>
      </c>
      <c r="G163" s="46">
        <v>0.79282746</v>
      </c>
      <c r="H163" s="46">
        <v>1329139</v>
      </c>
      <c r="I163" s="46">
        <v>929296</v>
      </c>
      <c r="J163" s="46">
        <v>0.30082858</v>
      </c>
      <c r="K163" s="46">
        <v>0.69917142</v>
      </c>
      <c r="L163" s="46">
        <v>621416</v>
      </c>
      <c r="M163" s="46">
        <v>221573</v>
      </c>
      <c r="N163" s="46">
        <v>0.64343853</v>
      </c>
      <c r="O163" s="46">
        <v>0.35656147</v>
      </c>
      <c r="P163" s="46">
        <v>307</v>
      </c>
      <c r="Q163" s="46">
        <v>307000</v>
      </c>
      <c r="R163" s="46">
        <v>2696074</v>
      </c>
      <c r="S163" s="46">
        <v>472897.67</v>
      </c>
      <c r="T163" s="46">
        <v>1000</v>
      </c>
      <c r="U163" s="46">
        <v>8782</v>
      </c>
      <c r="V163" s="46">
        <v>1540.38</v>
      </c>
    </row>
    <row r="164" spans="1:22" ht="11.25">
      <c r="A164" s="46">
        <v>2695</v>
      </c>
      <c r="B164" s="46" t="s">
        <v>175</v>
      </c>
      <c r="C164" s="46">
        <v>457394</v>
      </c>
      <c r="D164" s="46">
        <v>1930000</v>
      </c>
      <c r="E164" s="46">
        <v>1472606</v>
      </c>
      <c r="F164" s="46">
        <v>0.23699171</v>
      </c>
      <c r="G164" s="46">
        <v>0.76300829</v>
      </c>
      <c r="H164" s="46">
        <v>1329139</v>
      </c>
      <c r="I164" s="46">
        <v>871745</v>
      </c>
      <c r="J164" s="46">
        <v>0.34412804</v>
      </c>
      <c r="K164" s="46">
        <v>0.65587196</v>
      </c>
      <c r="L164" s="46">
        <v>621416</v>
      </c>
      <c r="M164" s="46">
        <v>164022</v>
      </c>
      <c r="N164" s="46">
        <v>0.73605121</v>
      </c>
      <c r="O164" s="46">
        <v>0.26394879</v>
      </c>
      <c r="P164" s="46">
        <v>9690</v>
      </c>
      <c r="Q164" s="46">
        <v>9690000</v>
      </c>
      <c r="R164" s="46">
        <v>85097580</v>
      </c>
      <c r="S164" s="46">
        <v>9159900.49</v>
      </c>
      <c r="T164" s="46">
        <v>1000</v>
      </c>
      <c r="U164" s="46">
        <v>8782</v>
      </c>
      <c r="V164" s="46">
        <v>945.29</v>
      </c>
    </row>
    <row r="165" spans="1:22" ht="11.25">
      <c r="A165" s="46">
        <v>2702</v>
      </c>
      <c r="B165" s="46" t="s">
        <v>176</v>
      </c>
      <c r="C165" s="46">
        <v>521819</v>
      </c>
      <c r="D165" s="46">
        <v>1930000</v>
      </c>
      <c r="E165" s="46">
        <v>1408181</v>
      </c>
      <c r="F165" s="46">
        <v>0.27037254</v>
      </c>
      <c r="G165" s="46">
        <v>0.72962746</v>
      </c>
      <c r="H165" s="46">
        <v>1329139</v>
      </c>
      <c r="I165" s="46">
        <v>807320</v>
      </c>
      <c r="J165" s="46">
        <v>0.39259927</v>
      </c>
      <c r="K165" s="46">
        <v>0.60740073</v>
      </c>
      <c r="L165" s="46">
        <v>621416</v>
      </c>
      <c r="M165" s="46">
        <v>99597</v>
      </c>
      <c r="N165" s="46">
        <v>0.83972572</v>
      </c>
      <c r="O165" s="46">
        <v>0.16027428</v>
      </c>
      <c r="P165" s="46">
        <v>1927</v>
      </c>
      <c r="Q165" s="46">
        <v>1927000</v>
      </c>
      <c r="R165" s="46">
        <v>16922914</v>
      </c>
      <c r="S165" s="46">
        <v>4575751.89</v>
      </c>
      <c r="T165" s="46">
        <v>1000</v>
      </c>
      <c r="U165" s="46">
        <v>8782</v>
      </c>
      <c r="V165" s="46">
        <v>2374.55</v>
      </c>
    </row>
    <row r="166" spans="1:22" ht="11.25">
      <c r="A166" s="46">
        <v>2730</v>
      </c>
      <c r="B166" s="46" t="s">
        <v>177</v>
      </c>
      <c r="C166" s="46">
        <v>532686</v>
      </c>
      <c r="D166" s="46">
        <v>1930000</v>
      </c>
      <c r="E166" s="46">
        <v>1397314</v>
      </c>
      <c r="F166" s="46">
        <v>0.27600311</v>
      </c>
      <c r="G166" s="46">
        <v>0.72399689</v>
      </c>
      <c r="H166" s="46">
        <v>1329139</v>
      </c>
      <c r="I166" s="46">
        <v>796453</v>
      </c>
      <c r="J166" s="46">
        <v>0.40077524</v>
      </c>
      <c r="K166" s="46">
        <v>0.59922476</v>
      </c>
      <c r="L166" s="46">
        <v>621416</v>
      </c>
      <c r="M166" s="46">
        <v>88730</v>
      </c>
      <c r="N166" s="46">
        <v>0.8572132</v>
      </c>
      <c r="O166" s="46">
        <v>0.1427868</v>
      </c>
      <c r="P166" s="46">
        <v>758</v>
      </c>
      <c r="Q166" s="46">
        <v>758000</v>
      </c>
      <c r="R166" s="46">
        <v>6656756</v>
      </c>
      <c r="S166" s="46">
        <v>1387327.9</v>
      </c>
      <c r="T166" s="46">
        <v>1000</v>
      </c>
      <c r="U166" s="46">
        <v>8782</v>
      </c>
      <c r="V166" s="46">
        <v>1830.25</v>
      </c>
    </row>
    <row r="167" spans="1:22" ht="11.25">
      <c r="A167" s="46">
        <v>2737</v>
      </c>
      <c r="B167" s="46" t="s">
        <v>178</v>
      </c>
      <c r="C167" s="46">
        <v>479075</v>
      </c>
      <c r="D167" s="46">
        <v>1930000</v>
      </c>
      <c r="E167" s="46">
        <v>1450925</v>
      </c>
      <c r="F167" s="46">
        <v>0.24822539</v>
      </c>
      <c r="G167" s="46">
        <v>0.75177461</v>
      </c>
      <c r="H167" s="46">
        <v>1329139</v>
      </c>
      <c r="I167" s="46">
        <v>850064</v>
      </c>
      <c r="J167" s="46">
        <v>0.3604401</v>
      </c>
      <c r="K167" s="46">
        <v>0.6395599</v>
      </c>
      <c r="L167" s="46">
        <v>621416</v>
      </c>
      <c r="M167" s="46">
        <v>142341</v>
      </c>
      <c r="N167" s="46">
        <v>0.77094088</v>
      </c>
      <c r="O167" s="46">
        <v>0.22905912</v>
      </c>
      <c r="P167" s="46">
        <v>244</v>
      </c>
      <c r="Q167" s="46">
        <v>244000</v>
      </c>
      <c r="R167" s="46">
        <v>2142808</v>
      </c>
      <c r="S167" s="46">
        <v>747574.58</v>
      </c>
      <c r="T167" s="46">
        <v>1000</v>
      </c>
      <c r="U167" s="46">
        <v>8782</v>
      </c>
      <c r="V167" s="46">
        <v>3063.83</v>
      </c>
    </row>
    <row r="168" spans="1:22" ht="11.25">
      <c r="A168" s="46">
        <v>2758</v>
      </c>
      <c r="B168" s="46" t="s">
        <v>179</v>
      </c>
      <c r="C168" s="46">
        <v>484276</v>
      </c>
      <c r="D168" s="46">
        <v>1930000</v>
      </c>
      <c r="E168" s="46">
        <v>1445724</v>
      </c>
      <c r="F168" s="46">
        <v>0.25092021</v>
      </c>
      <c r="G168" s="46">
        <v>0.74907979</v>
      </c>
      <c r="H168" s="46">
        <v>1329139</v>
      </c>
      <c r="I168" s="46">
        <v>844863</v>
      </c>
      <c r="J168" s="46">
        <v>0.36435316</v>
      </c>
      <c r="K168" s="46">
        <v>0.63564684</v>
      </c>
      <c r="L168" s="46">
        <v>621416</v>
      </c>
      <c r="M168" s="46">
        <v>137140</v>
      </c>
      <c r="N168" s="46">
        <v>0.77931048</v>
      </c>
      <c r="O168" s="46">
        <v>0.22068952</v>
      </c>
      <c r="P168" s="46">
        <v>4721</v>
      </c>
      <c r="Q168" s="46">
        <v>4721000</v>
      </c>
      <c r="R168" s="46">
        <v>41459822</v>
      </c>
      <c r="S168" s="46">
        <v>2213170.73</v>
      </c>
      <c r="T168" s="46">
        <v>1000</v>
      </c>
      <c r="U168" s="46">
        <v>8782</v>
      </c>
      <c r="V168" s="46">
        <v>468.79</v>
      </c>
    </row>
    <row r="169" spans="1:22" ht="11.25">
      <c r="A169" s="46">
        <v>2793</v>
      </c>
      <c r="B169" s="46" t="s">
        <v>180</v>
      </c>
      <c r="C169" s="46">
        <v>437646</v>
      </c>
      <c r="D169" s="46">
        <v>1930000</v>
      </c>
      <c r="E169" s="46">
        <v>1492354</v>
      </c>
      <c r="F169" s="46">
        <v>0.22675959</v>
      </c>
      <c r="G169" s="46">
        <v>0.77324041</v>
      </c>
      <c r="H169" s="46">
        <v>1329139</v>
      </c>
      <c r="I169" s="46">
        <v>891493</v>
      </c>
      <c r="J169" s="46">
        <v>0.3292703</v>
      </c>
      <c r="K169" s="46">
        <v>0.6707297</v>
      </c>
      <c r="L169" s="46">
        <v>621416</v>
      </c>
      <c r="M169" s="46">
        <v>183770</v>
      </c>
      <c r="N169" s="46">
        <v>0.70427218</v>
      </c>
      <c r="O169" s="46">
        <v>0.29572782</v>
      </c>
      <c r="P169" s="46">
        <v>21566</v>
      </c>
      <c r="Q169" s="46">
        <v>21566000</v>
      </c>
      <c r="R169" s="46">
        <v>189392612</v>
      </c>
      <c r="S169" s="46">
        <v>28208701.06</v>
      </c>
      <c r="T169" s="46">
        <v>1000</v>
      </c>
      <c r="U169" s="46">
        <v>8782</v>
      </c>
      <c r="V169" s="46">
        <v>1308.02</v>
      </c>
    </row>
    <row r="170" spans="1:22" ht="11.25">
      <c r="A170" s="46">
        <v>1376</v>
      </c>
      <c r="B170" s="46" t="s">
        <v>181</v>
      </c>
      <c r="C170" s="46">
        <v>1016589</v>
      </c>
      <c r="D170" s="46">
        <v>1930000</v>
      </c>
      <c r="E170" s="46">
        <v>913411</v>
      </c>
      <c r="F170" s="46">
        <v>0.52673005</v>
      </c>
      <c r="G170" s="46">
        <v>0.47326995</v>
      </c>
      <c r="H170" s="46">
        <v>1329139</v>
      </c>
      <c r="I170" s="46">
        <v>312550</v>
      </c>
      <c r="J170" s="46">
        <v>0.76484777</v>
      </c>
      <c r="K170" s="46">
        <v>0.23515223</v>
      </c>
      <c r="L170" s="46">
        <v>621416</v>
      </c>
      <c r="M170" s="46">
        <v>-395173</v>
      </c>
      <c r="N170" s="46">
        <v>1.63592344</v>
      </c>
      <c r="O170" s="46">
        <v>-0.63592344</v>
      </c>
      <c r="P170" s="46">
        <v>3666</v>
      </c>
      <c r="Q170" s="46">
        <v>3666000</v>
      </c>
      <c r="R170" s="46">
        <v>32194812</v>
      </c>
      <c r="S170" s="46">
        <v>3686221.51</v>
      </c>
      <c r="T170" s="46">
        <v>1000</v>
      </c>
      <c r="U170" s="46">
        <v>8782</v>
      </c>
      <c r="V170" s="46">
        <v>1005.52</v>
      </c>
    </row>
    <row r="171" spans="1:22" ht="11.25">
      <c r="A171" s="46">
        <v>2800</v>
      </c>
      <c r="B171" s="46" t="s">
        <v>182</v>
      </c>
      <c r="C171" s="46">
        <v>729127</v>
      </c>
      <c r="D171" s="46">
        <v>1930000</v>
      </c>
      <c r="E171" s="46">
        <v>1200873</v>
      </c>
      <c r="F171" s="46">
        <v>0.37778601</v>
      </c>
      <c r="G171" s="46">
        <v>0.62221399</v>
      </c>
      <c r="H171" s="46">
        <v>1329139</v>
      </c>
      <c r="I171" s="46">
        <v>600012</v>
      </c>
      <c r="J171" s="46">
        <v>0.54857092</v>
      </c>
      <c r="K171" s="46">
        <v>0.45142908</v>
      </c>
      <c r="L171" s="46">
        <v>621416</v>
      </c>
      <c r="M171" s="46">
        <v>-107711</v>
      </c>
      <c r="N171" s="46">
        <v>1.17333155</v>
      </c>
      <c r="O171" s="46">
        <v>-0.17333155</v>
      </c>
      <c r="P171" s="46">
        <v>1858</v>
      </c>
      <c r="Q171" s="46">
        <v>1858000</v>
      </c>
      <c r="R171" s="46">
        <v>16316956</v>
      </c>
      <c r="S171" s="46">
        <v>2122107.06</v>
      </c>
      <c r="T171" s="46">
        <v>1000</v>
      </c>
      <c r="U171" s="46">
        <v>8782</v>
      </c>
      <c r="V171" s="46">
        <v>1142.15</v>
      </c>
    </row>
    <row r="172" spans="1:22" ht="11.25">
      <c r="A172" s="46">
        <v>2814</v>
      </c>
      <c r="B172" s="46" t="s">
        <v>183</v>
      </c>
      <c r="C172" s="46">
        <v>552990</v>
      </c>
      <c r="D172" s="46">
        <v>1930000</v>
      </c>
      <c r="E172" s="46">
        <v>1377010</v>
      </c>
      <c r="F172" s="46">
        <v>0.28652332</v>
      </c>
      <c r="G172" s="46">
        <v>0.71347668</v>
      </c>
      <c r="H172" s="46">
        <v>1329139</v>
      </c>
      <c r="I172" s="46">
        <v>776149</v>
      </c>
      <c r="J172" s="46">
        <v>0.41605129</v>
      </c>
      <c r="K172" s="46">
        <v>0.58394871</v>
      </c>
      <c r="L172" s="46">
        <v>621416</v>
      </c>
      <c r="M172" s="46">
        <v>68426</v>
      </c>
      <c r="N172" s="46">
        <v>0.88988697</v>
      </c>
      <c r="O172" s="46">
        <v>0.11011303</v>
      </c>
      <c r="P172" s="46">
        <v>1013</v>
      </c>
      <c r="Q172" s="46">
        <v>1013000</v>
      </c>
      <c r="R172" s="46">
        <v>8896166</v>
      </c>
      <c r="S172" s="46">
        <v>496341.37</v>
      </c>
      <c r="T172" s="46">
        <v>1000</v>
      </c>
      <c r="U172" s="46">
        <v>8782</v>
      </c>
      <c r="V172" s="46">
        <v>489.97</v>
      </c>
    </row>
    <row r="173" spans="1:22" ht="11.25">
      <c r="A173" s="46">
        <v>5960</v>
      </c>
      <c r="B173" s="46" t="s">
        <v>184</v>
      </c>
      <c r="C173" s="46">
        <v>425483</v>
      </c>
      <c r="D173" s="46">
        <v>1930000</v>
      </c>
      <c r="E173" s="46">
        <v>1504517</v>
      </c>
      <c r="F173" s="46">
        <v>0.22045751</v>
      </c>
      <c r="G173" s="46">
        <v>0.77954249</v>
      </c>
      <c r="H173" s="46">
        <v>1329139</v>
      </c>
      <c r="I173" s="46">
        <v>903656</v>
      </c>
      <c r="J173" s="46">
        <v>0.32011927</v>
      </c>
      <c r="K173" s="46">
        <v>0.67988073</v>
      </c>
      <c r="L173" s="46">
        <v>621416</v>
      </c>
      <c r="M173" s="46">
        <v>195933</v>
      </c>
      <c r="N173" s="46">
        <v>0.68469914</v>
      </c>
      <c r="O173" s="46">
        <v>0.31530086</v>
      </c>
      <c r="P173" s="46">
        <v>469</v>
      </c>
      <c r="Q173" s="46">
        <v>469000</v>
      </c>
      <c r="R173" s="46">
        <v>4118758</v>
      </c>
      <c r="S173" s="46">
        <v>356138.84</v>
      </c>
      <c r="T173" s="46">
        <v>1000</v>
      </c>
      <c r="U173" s="46">
        <v>8782</v>
      </c>
      <c r="V173" s="46">
        <v>759.36</v>
      </c>
    </row>
    <row r="174" spans="1:22" ht="11.25">
      <c r="A174" s="46">
        <v>2828</v>
      </c>
      <c r="B174" s="46" t="s">
        <v>185</v>
      </c>
      <c r="C174" s="46">
        <v>571794</v>
      </c>
      <c r="D174" s="46">
        <v>1930000</v>
      </c>
      <c r="E174" s="46">
        <v>1358206</v>
      </c>
      <c r="F174" s="46">
        <v>0.29626632</v>
      </c>
      <c r="G174" s="46">
        <v>0.70373368</v>
      </c>
      <c r="H174" s="46">
        <v>1329139</v>
      </c>
      <c r="I174" s="46">
        <v>757345</v>
      </c>
      <c r="J174" s="46">
        <v>0.4301988</v>
      </c>
      <c r="K174" s="46">
        <v>0.5698012</v>
      </c>
      <c r="L174" s="46">
        <v>621416</v>
      </c>
      <c r="M174" s="46">
        <v>49622</v>
      </c>
      <c r="N174" s="46">
        <v>0.92014689</v>
      </c>
      <c r="O174" s="46">
        <v>0.07985311</v>
      </c>
      <c r="P174" s="46">
        <v>1318</v>
      </c>
      <c r="Q174" s="46">
        <v>1318000</v>
      </c>
      <c r="R174" s="46">
        <v>11574676</v>
      </c>
      <c r="S174" s="46">
        <v>1051550.6</v>
      </c>
      <c r="T174" s="46">
        <v>1000</v>
      </c>
      <c r="U174" s="46">
        <v>8782</v>
      </c>
      <c r="V174" s="46">
        <v>797.84</v>
      </c>
    </row>
    <row r="175" spans="1:22" ht="11.25">
      <c r="A175" s="46">
        <v>2835</v>
      </c>
      <c r="B175" s="46" t="s">
        <v>186</v>
      </c>
      <c r="C175" s="46">
        <v>409449</v>
      </c>
      <c r="D175" s="46">
        <v>1930000</v>
      </c>
      <c r="E175" s="46">
        <v>1520551</v>
      </c>
      <c r="F175" s="46">
        <v>0.21214974</v>
      </c>
      <c r="G175" s="46">
        <v>0.78785026</v>
      </c>
      <c r="H175" s="46">
        <v>1329139</v>
      </c>
      <c r="I175" s="46">
        <v>919690</v>
      </c>
      <c r="J175" s="46">
        <v>0.30805582</v>
      </c>
      <c r="K175" s="46">
        <v>0.69194418</v>
      </c>
      <c r="L175" s="46">
        <v>621416</v>
      </c>
      <c r="M175" s="46">
        <v>211967</v>
      </c>
      <c r="N175" s="46">
        <v>0.65889678</v>
      </c>
      <c r="O175" s="46">
        <v>0.34110322</v>
      </c>
      <c r="P175" s="46">
        <v>4837</v>
      </c>
      <c r="Q175" s="46">
        <v>4837000</v>
      </c>
      <c r="R175" s="46">
        <v>42478534</v>
      </c>
      <c r="S175" s="46">
        <v>1385623.82</v>
      </c>
      <c r="T175" s="46">
        <v>1000</v>
      </c>
      <c r="U175" s="46">
        <v>8782</v>
      </c>
      <c r="V175" s="46">
        <v>286.46</v>
      </c>
    </row>
    <row r="176" spans="1:22" ht="11.25">
      <c r="A176" s="46">
        <v>2842</v>
      </c>
      <c r="B176" s="46" t="s">
        <v>187</v>
      </c>
      <c r="C176" s="46">
        <v>1514869</v>
      </c>
      <c r="D176" s="46">
        <v>1930000</v>
      </c>
      <c r="E176" s="46">
        <v>415131</v>
      </c>
      <c r="F176" s="46">
        <v>0.78490622</v>
      </c>
      <c r="G176" s="46">
        <v>0.21509378</v>
      </c>
      <c r="H176" s="46">
        <v>1329139</v>
      </c>
      <c r="I176" s="46">
        <v>-185730</v>
      </c>
      <c r="J176" s="46">
        <v>1.13973708</v>
      </c>
      <c r="K176" s="46">
        <v>-0.13973708</v>
      </c>
      <c r="L176" s="46">
        <v>621416</v>
      </c>
      <c r="M176" s="46">
        <v>-893453</v>
      </c>
      <c r="N176" s="46">
        <v>2.43776955</v>
      </c>
      <c r="O176" s="46">
        <v>-1.43776955</v>
      </c>
      <c r="P176" s="46">
        <v>500</v>
      </c>
      <c r="Q176" s="46">
        <v>500000</v>
      </c>
      <c r="R176" s="46">
        <v>4391000</v>
      </c>
      <c r="S176" s="46">
        <v>920341.81</v>
      </c>
      <c r="T176" s="46">
        <v>1000</v>
      </c>
      <c r="U176" s="46">
        <v>8782</v>
      </c>
      <c r="V176" s="46">
        <v>1840.68</v>
      </c>
    </row>
    <row r="177" spans="1:22" ht="11.25">
      <c r="A177" s="46">
        <v>1848</v>
      </c>
      <c r="B177" s="46" t="s">
        <v>188</v>
      </c>
      <c r="C177" s="46">
        <v>1668743</v>
      </c>
      <c r="D177" s="46">
        <v>2895000</v>
      </c>
      <c r="E177" s="46">
        <v>1226257</v>
      </c>
      <c r="F177" s="46">
        <v>0.57642245</v>
      </c>
      <c r="G177" s="46">
        <v>0.42357755</v>
      </c>
      <c r="H177" s="46">
        <v>1993708</v>
      </c>
      <c r="I177" s="46">
        <v>324965</v>
      </c>
      <c r="J177" s="46">
        <v>0.83700472</v>
      </c>
      <c r="K177" s="46">
        <v>0.16299528</v>
      </c>
      <c r="L177" s="46">
        <v>932124</v>
      </c>
      <c r="M177" s="46">
        <v>-736619</v>
      </c>
      <c r="N177" s="46">
        <v>1.79025859</v>
      </c>
      <c r="O177" s="46">
        <v>-0.79025859</v>
      </c>
      <c r="P177" s="46">
        <v>555</v>
      </c>
      <c r="Q177" s="46">
        <v>555000</v>
      </c>
      <c r="R177" s="46">
        <v>4874010</v>
      </c>
      <c r="S177" s="46">
        <v>478289.46</v>
      </c>
      <c r="T177" s="46">
        <v>1000</v>
      </c>
      <c r="U177" s="46">
        <v>8782</v>
      </c>
      <c r="V177" s="46">
        <v>861.78</v>
      </c>
    </row>
    <row r="178" spans="1:22" ht="11.25">
      <c r="A178" s="46">
        <v>2849</v>
      </c>
      <c r="B178" s="46" t="s">
        <v>189</v>
      </c>
      <c r="C178" s="46">
        <v>665287</v>
      </c>
      <c r="D178" s="46">
        <v>1930000</v>
      </c>
      <c r="E178" s="46">
        <v>1264713</v>
      </c>
      <c r="F178" s="46">
        <v>0.34470829</v>
      </c>
      <c r="G178" s="46">
        <v>0.65529171</v>
      </c>
      <c r="H178" s="46">
        <v>1329139</v>
      </c>
      <c r="I178" s="46">
        <v>663852</v>
      </c>
      <c r="J178" s="46">
        <v>0.50053982</v>
      </c>
      <c r="K178" s="46">
        <v>0.49946018</v>
      </c>
      <c r="L178" s="46">
        <v>621416</v>
      </c>
      <c r="M178" s="46">
        <v>-43871</v>
      </c>
      <c r="N178" s="46">
        <v>1.07059844</v>
      </c>
      <c r="O178" s="46">
        <v>-0.07059844</v>
      </c>
      <c r="P178" s="46">
        <v>6726</v>
      </c>
      <c r="Q178" s="46">
        <v>6726000</v>
      </c>
      <c r="R178" s="46">
        <v>59067732</v>
      </c>
      <c r="S178" s="46">
        <v>14968131.81</v>
      </c>
      <c r="T178" s="46">
        <v>1000</v>
      </c>
      <c r="U178" s="46">
        <v>8782</v>
      </c>
      <c r="V178" s="46">
        <v>2225.41</v>
      </c>
    </row>
    <row r="179" spans="1:22" ht="11.25">
      <c r="A179" s="46">
        <v>2856</v>
      </c>
      <c r="B179" s="46" t="s">
        <v>459</v>
      </c>
      <c r="C179" s="46">
        <v>334621</v>
      </c>
      <c r="D179" s="46">
        <v>1930000</v>
      </c>
      <c r="E179" s="46">
        <v>1595379</v>
      </c>
      <c r="F179" s="46">
        <v>0.17337876</v>
      </c>
      <c r="G179" s="46">
        <v>0.82662124</v>
      </c>
      <c r="H179" s="46">
        <v>1329139</v>
      </c>
      <c r="I179" s="46">
        <v>994518</v>
      </c>
      <c r="J179" s="46">
        <v>0.25175772</v>
      </c>
      <c r="K179" s="46">
        <v>0.74824228</v>
      </c>
      <c r="L179" s="46">
        <v>621416</v>
      </c>
      <c r="M179" s="46">
        <v>286795</v>
      </c>
      <c r="N179" s="46">
        <v>0.53848147</v>
      </c>
      <c r="O179" s="46">
        <v>0.46151853</v>
      </c>
      <c r="P179" s="46">
        <v>795</v>
      </c>
      <c r="Q179" s="46">
        <v>795000</v>
      </c>
      <c r="R179" s="46">
        <v>6981690</v>
      </c>
      <c r="S179" s="46">
        <v>1836950.94</v>
      </c>
      <c r="T179" s="46">
        <v>1000</v>
      </c>
      <c r="U179" s="46">
        <v>8782</v>
      </c>
      <c r="V179" s="46">
        <v>2310.63</v>
      </c>
    </row>
    <row r="180" spans="1:22" ht="11.25">
      <c r="A180" s="46">
        <v>2863</v>
      </c>
      <c r="B180" s="46" t="s">
        <v>190</v>
      </c>
      <c r="C180" s="46">
        <v>410992</v>
      </c>
      <c r="D180" s="46">
        <v>1930000</v>
      </c>
      <c r="E180" s="46">
        <v>1519008</v>
      </c>
      <c r="F180" s="46">
        <v>0.21294922</v>
      </c>
      <c r="G180" s="46">
        <v>0.78705078</v>
      </c>
      <c r="H180" s="46">
        <v>1329139</v>
      </c>
      <c r="I180" s="46">
        <v>918147</v>
      </c>
      <c r="J180" s="46">
        <v>0.30921672</v>
      </c>
      <c r="K180" s="46">
        <v>0.69078328</v>
      </c>
      <c r="L180" s="46">
        <v>621416</v>
      </c>
      <c r="M180" s="46">
        <v>210424</v>
      </c>
      <c r="N180" s="46">
        <v>0.66137982</v>
      </c>
      <c r="O180" s="46">
        <v>0.33862018</v>
      </c>
      <c r="P180" s="46">
        <v>255</v>
      </c>
      <c r="Q180" s="46">
        <v>255000</v>
      </c>
      <c r="R180" s="46">
        <v>2239410</v>
      </c>
      <c r="S180" s="46">
        <v>191254.14</v>
      </c>
      <c r="T180" s="46">
        <v>1000</v>
      </c>
      <c r="U180" s="46">
        <v>8782</v>
      </c>
      <c r="V180" s="46">
        <v>750.02</v>
      </c>
    </row>
    <row r="181" spans="1:22" ht="11.25">
      <c r="A181" s="46">
        <v>3862</v>
      </c>
      <c r="B181" s="46" t="s">
        <v>191</v>
      </c>
      <c r="C181" s="46">
        <v>2916198</v>
      </c>
      <c r="D181" s="46">
        <v>2895000</v>
      </c>
      <c r="E181" s="46">
        <v>-21198</v>
      </c>
      <c r="F181" s="46">
        <v>1.00732228</v>
      </c>
      <c r="G181" s="46">
        <v>-0.00732228</v>
      </c>
      <c r="H181" s="46">
        <v>1993708</v>
      </c>
      <c r="I181" s="46">
        <v>-922490</v>
      </c>
      <c r="J181" s="46">
        <v>1.46270066</v>
      </c>
      <c r="K181" s="46">
        <v>-0.46270066</v>
      </c>
      <c r="L181" s="46">
        <v>932124</v>
      </c>
      <c r="M181" s="46">
        <v>-1984074</v>
      </c>
      <c r="N181" s="46">
        <v>3.12855157</v>
      </c>
      <c r="O181" s="46">
        <v>-2.12855157</v>
      </c>
      <c r="P181" s="46">
        <v>362</v>
      </c>
      <c r="Q181" s="46">
        <v>362000</v>
      </c>
      <c r="R181" s="46">
        <v>3179084</v>
      </c>
      <c r="S181" s="46">
        <v>498064.15</v>
      </c>
      <c r="T181" s="46">
        <v>1000</v>
      </c>
      <c r="U181" s="46">
        <v>8782</v>
      </c>
      <c r="V181" s="46">
        <v>1375.87</v>
      </c>
    </row>
    <row r="182" spans="1:22" ht="11.25">
      <c r="A182" s="46">
        <v>2885</v>
      </c>
      <c r="B182" s="46" t="s">
        <v>192</v>
      </c>
      <c r="C182" s="46">
        <v>1348634</v>
      </c>
      <c r="D182" s="46">
        <v>2895000</v>
      </c>
      <c r="E182" s="46">
        <v>1546366</v>
      </c>
      <c r="F182" s="46">
        <v>0.4658494</v>
      </c>
      <c r="G182" s="46">
        <v>0.5341506</v>
      </c>
      <c r="H182" s="46">
        <v>1993708</v>
      </c>
      <c r="I182" s="46">
        <v>645074</v>
      </c>
      <c r="J182" s="46">
        <v>0.6764451</v>
      </c>
      <c r="K182" s="46">
        <v>0.3235549</v>
      </c>
      <c r="L182" s="46">
        <v>932124</v>
      </c>
      <c r="M182" s="46">
        <v>-416510</v>
      </c>
      <c r="N182" s="46">
        <v>1.44683969</v>
      </c>
      <c r="O182" s="46">
        <v>-0.44683969</v>
      </c>
      <c r="P182" s="46">
        <v>1881</v>
      </c>
      <c r="Q182" s="46">
        <v>1881000</v>
      </c>
      <c r="R182" s="46">
        <v>16518942</v>
      </c>
      <c r="S182" s="46">
        <v>3887912.17</v>
      </c>
      <c r="T182" s="46">
        <v>1000</v>
      </c>
      <c r="U182" s="46">
        <v>8782</v>
      </c>
      <c r="V182" s="46">
        <v>2066.94</v>
      </c>
    </row>
    <row r="183" spans="1:22" ht="11.25">
      <c r="A183" s="46">
        <v>2884</v>
      </c>
      <c r="B183" s="46" t="s">
        <v>193</v>
      </c>
      <c r="C183" s="46">
        <v>3037686</v>
      </c>
      <c r="D183" s="46">
        <v>5790000</v>
      </c>
      <c r="E183" s="46">
        <v>2752314</v>
      </c>
      <c r="F183" s="46">
        <v>0.52464352</v>
      </c>
      <c r="G183" s="46">
        <v>0.47535648</v>
      </c>
      <c r="H183" s="46">
        <v>3987417</v>
      </c>
      <c r="I183" s="46">
        <v>949731</v>
      </c>
      <c r="J183" s="46">
        <v>0.76181799</v>
      </c>
      <c r="K183" s="46">
        <v>0.23818201</v>
      </c>
      <c r="L183" s="46">
        <v>1864248</v>
      </c>
      <c r="M183" s="46">
        <v>-1173438</v>
      </c>
      <c r="N183" s="46">
        <v>1.62944308</v>
      </c>
      <c r="O183" s="46">
        <v>-0.62944308</v>
      </c>
      <c r="P183" s="46">
        <v>1324</v>
      </c>
      <c r="Q183" s="46">
        <v>1324000</v>
      </c>
      <c r="R183" s="46">
        <v>11627368</v>
      </c>
      <c r="S183" s="46">
        <v>5301947.8</v>
      </c>
      <c r="T183" s="46">
        <v>1000</v>
      </c>
      <c r="U183" s="46">
        <v>8782</v>
      </c>
      <c r="V183" s="46">
        <v>4004.49</v>
      </c>
    </row>
    <row r="184" spans="1:22" ht="11.25">
      <c r="A184" s="46">
        <v>2891</v>
      </c>
      <c r="B184" s="46" t="s">
        <v>194</v>
      </c>
      <c r="C184" s="46">
        <v>1313930</v>
      </c>
      <c r="D184" s="46">
        <v>1930000</v>
      </c>
      <c r="E184" s="46">
        <v>616070</v>
      </c>
      <c r="F184" s="46">
        <v>0.68079275</v>
      </c>
      <c r="G184" s="46">
        <v>0.31920725</v>
      </c>
      <c r="H184" s="46">
        <v>1329139</v>
      </c>
      <c r="I184" s="46">
        <v>15209</v>
      </c>
      <c r="J184" s="46">
        <v>0.98855725</v>
      </c>
      <c r="K184" s="46">
        <v>0.01144275</v>
      </c>
      <c r="L184" s="46">
        <v>621416</v>
      </c>
      <c r="M184" s="46">
        <v>-692514</v>
      </c>
      <c r="N184" s="46">
        <v>2.11441289</v>
      </c>
      <c r="O184" s="46">
        <v>-1.11441289</v>
      </c>
      <c r="P184" s="46">
        <v>311</v>
      </c>
      <c r="Q184" s="46">
        <v>311000</v>
      </c>
      <c r="R184" s="46">
        <v>2731202</v>
      </c>
      <c r="S184" s="46">
        <v>836640.21</v>
      </c>
      <c r="T184" s="46">
        <v>1000</v>
      </c>
      <c r="U184" s="46">
        <v>8782</v>
      </c>
      <c r="V184" s="46">
        <v>2690.16</v>
      </c>
    </row>
    <row r="185" spans="1:22" ht="11.25">
      <c r="A185" s="46">
        <v>2898</v>
      </c>
      <c r="B185" s="46" t="s">
        <v>195</v>
      </c>
      <c r="C185" s="46">
        <v>631628</v>
      </c>
      <c r="D185" s="46">
        <v>1930000</v>
      </c>
      <c r="E185" s="46">
        <v>1298372</v>
      </c>
      <c r="F185" s="46">
        <v>0.32726839</v>
      </c>
      <c r="G185" s="46">
        <v>0.67273161</v>
      </c>
      <c r="H185" s="46">
        <v>1329139</v>
      </c>
      <c r="I185" s="46">
        <v>697511</v>
      </c>
      <c r="J185" s="46">
        <v>0.47521591</v>
      </c>
      <c r="K185" s="46">
        <v>0.52478409</v>
      </c>
      <c r="L185" s="46">
        <v>621416</v>
      </c>
      <c r="M185" s="46">
        <v>-10212</v>
      </c>
      <c r="N185" s="46">
        <v>1.01643344</v>
      </c>
      <c r="O185" s="46">
        <v>-0.01643344</v>
      </c>
      <c r="P185" s="46">
        <v>1608</v>
      </c>
      <c r="Q185" s="46">
        <v>1608000</v>
      </c>
      <c r="R185" s="46">
        <v>14121456</v>
      </c>
      <c r="S185" s="46">
        <v>1124483.53</v>
      </c>
      <c r="T185" s="46">
        <v>1000</v>
      </c>
      <c r="U185" s="46">
        <v>8782</v>
      </c>
      <c r="V185" s="46">
        <v>699.31</v>
      </c>
    </row>
    <row r="186" spans="1:22" ht="11.25">
      <c r="A186" s="46">
        <v>3647</v>
      </c>
      <c r="B186" s="46" t="s">
        <v>196</v>
      </c>
      <c r="C186" s="46">
        <v>8512638</v>
      </c>
      <c r="D186" s="46">
        <v>5790000</v>
      </c>
      <c r="E186" s="46">
        <v>-2722638</v>
      </c>
      <c r="F186" s="46">
        <v>1.47023109</v>
      </c>
      <c r="G186" s="46">
        <v>-0.47023109</v>
      </c>
      <c r="H186" s="46">
        <v>3987417</v>
      </c>
      <c r="I186" s="46">
        <v>-4525221</v>
      </c>
      <c r="J186" s="46">
        <v>2.13487528</v>
      </c>
      <c r="K186" s="46">
        <v>-1.13487528</v>
      </c>
      <c r="L186" s="46">
        <v>1864248</v>
      </c>
      <c r="M186" s="46">
        <v>-6648390</v>
      </c>
      <c r="N186" s="46">
        <v>4.56625835</v>
      </c>
      <c r="O186" s="46">
        <v>-3.56625835</v>
      </c>
      <c r="P186" s="46">
        <v>706</v>
      </c>
      <c r="Q186" s="46">
        <v>706000</v>
      </c>
      <c r="R186" s="46">
        <v>6200092</v>
      </c>
      <c r="S186" s="46">
        <v>4199647.69</v>
      </c>
      <c r="T186" s="46">
        <v>1000</v>
      </c>
      <c r="U186" s="46">
        <v>8782</v>
      </c>
      <c r="V186" s="46">
        <v>5948.51</v>
      </c>
    </row>
    <row r="187" spans="1:22" ht="11.25">
      <c r="A187" s="46">
        <v>2912</v>
      </c>
      <c r="B187" s="46" t="s">
        <v>197</v>
      </c>
      <c r="C187" s="46">
        <v>431476</v>
      </c>
      <c r="D187" s="46">
        <v>1930000</v>
      </c>
      <c r="E187" s="46">
        <v>1498524</v>
      </c>
      <c r="F187" s="46">
        <v>0.22356269</v>
      </c>
      <c r="G187" s="46">
        <v>0.77643731</v>
      </c>
      <c r="H187" s="46">
        <v>1329139</v>
      </c>
      <c r="I187" s="46">
        <v>897663</v>
      </c>
      <c r="J187" s="46">
        <v>0.3246282</v>
      </c>
      <c r="K187" s="46">
        <v>0.6753718</v>
      </c>
      <c r="L187" s="46">
        <v>621416</v>
      </c>
      <c r="M187" s="46">
        <v>189940</v>
      </c>
      <c r="N187" s="46">
        <v>0.69434324</v>
      </c>
      <c r="O187" s="46">
        <v>0.30565676</v>
      </c>
      <c r="P187" s="46">
        <v>975</v>
      </c>
      <c r="Q187" s="46">
        <v>975000</v>
      </c>
      <c r="R187" s="46">
        <v>8562450</v>
      </c>
      <c r="S187" s="46">
        <v>789290.66</v>
      </c>
      <c r="T187" s="46">
        <v>1000</v>
      </c>
      <c r="U187" s="46">
        <v>8782</v>
      </c>
      <c r="V187" s="46">
        <v>809.53</v>
      </c>
    </row>
    <row r="188" spans="1:22" ht="11.25">
      <c r="A188" s="46">
        <v>2940</v>
      </c>
      <c r="B188" s="46" t="s">
        <v>198</v>
      </c>
      <c r="C188" s="46">
        <v>677676</v>
      </c>
      <c r="D188" s="46">
        <v>1930000</v>
      </c>
      <c r="E188" s="46">
        <v>1252324</v>
      </c>
      <c r="F188" s="46">
        <v>0.35112746</v>
      </c>
      <c r="G188" s="46">
        <v>0.64887254</v>
      </c>
      <c r="H188" s="46">
        <v>1329139</v>
      </c>
      <c r="I188" s="46">
        <v>651463</v>
      </c>
      <c r="J188" s="46">
        <v>0.50986089</v>
      </c>
      <c r="K188" s="46">
        <v>0.49013911</v>
      </c>
      <c r="L188" s="46">
        <v>621416</v>
      </c>
      <c r="M188" s="46">
        <v>-56260</v>
      </c>
      <c r="N188" s="46">
        <v>1.09053516</v>
      </c>
      <c r="O188" s="46">
        <v>-0.09053516</v>
      </c>
      <c r="P188" s="46">
        <v>218</v>
      </c>
      <c r="Q188" s="46">
        <v>218000</v>
      </c>
      <c r="R188" s="46">
        <v>1914476</v>
      </c>
      <c r="S188" s="46">
        <v>431220.21</v>
      </c>
      <c r="T188" s="46">
        <v>1000</v>
      </c>
      <c r="U188" s="46">
        <v>8782</v>
      </c>
      <c r="V188" s="46">
        <v>1978.07</v>
      </c>
    </row>
    <row r="189" spans="1:22" ht="11.25">
      <c r="A189" s="46">
        <v>2961</v>
      </c>
      <c r="B189" s="46" t="s">
        <v>199</v>
      </c>
      <c r="C189" s="46">
        <v>464975</v>
      </c>
      <c r="D189" s="46">
        <v>1930000</v>
      </c>
      <c r="E189" s="46">
        <v>1465025</v>
      </c>
      <c r="F189" s="46">
        <v>0.24091969</v>
      </c>
      <c r="G189" s="46">
        <v>0.75908031</v>
      </c>
      <c r="H189" s="46">
        <v>1329139</v>
      </c>
      <c r="I189" s="46">
        <v>864164</v>
      </c>
      <c r="J189" s="46">
        <v>0.34983173</v>
      </c>
      <c r="K189" s="46">
        <v>0.65016827</v>
      </c>
      <c r="L189" s="46">
        <v>621416</v>
      </c>
      <c r="M189" s="46">
        <v>156441</v>
      </c>
      <c r="N189" s="46">
        <v>0.74825077</v>
      </c>
      <c r="O189" s="46">
        <v>0.25174923</v>
      </c>
      <c r="P189" s="46">
        <v>409</v>
      </c>
      <c r="Q189" s="46">
        <v>409000</v>
      </c>
      <c r="R189" s="46">
        <v>3591838</v>
      </c>
      <c r="S189" s="46">
        <v>517192.1</v>
      </c>
      <c r="T189" s="46">
        <v>1000</v>
      </c>
      <c r="U189" s="46">
        <v>8782</v>
      </c>
      <c r="V189" s="46">
        <v>1264.53</v>
      </c>
    </row>
    <row r="190" spans="1:22" ht="11.25">
      <c r="A190" s="46">
        <v>3087</v>
      </c>
      <c r="B190" s="46" t="s">
        <v>200</v>
      </c>
      <c r="C190" s="46">
        <v>4560133</v>
      </c>
      <c r="D190" s="46">
        <v>2895000</v>
      </c>
      <c r="E190" s="46">
        <v>-1665133</v>
      </c>
      <c r="F190" s="46">
        <v>1.57517547</v>
      </c>
      <c r="G190" s="46">
        <v>-0.57517547</v>
      </c>
      <c r="H190" s="46">
        <v>1993708</v>
      </c>
      <c r="I190" s="46">
        <v>-2566425</v>
      </c>
      <c r="J190" s="46">
        <v>2.28726223</v>
      </c>
      <c r="K190" s="46">
        <v>-1.28726223</v>
      </c>
      <c r="L190" s="46">
        <v>932124</v>
      </c>
      <c r="M190" s="46">
        <v>-3628009</v>
      </c>
      <c r="N190" s="46">
        <v>4.89219567</v>
      </c>
      <c r="O190" s="46">
        <v>-3.89219567</v>
      </c>
      <c r="P190" s="46">
        <v>112</v>
      </c>
      <c r="Q190" s="46">
        <v>112000</v>
      </c>
      <c r="R190" s="46">
        <v>983584</v>
      </c>
      <c r="S190" s="46">
        <v>662975.91</v>
      </c>
      <c r="T190" s="46">
        <v>1000</v>
      </c>
      <c r="U190" s="46">
        <v>8782</v>
      </c>
      <c r="V190" s="46">
        <v>5919.43</v>
      </c>
    </row>
    <row r="191" spans="1:22" ht="11.25">
      <c r="A191" s="46">
        <v>3094</v>
      </c>
      <c r="B191" s="46" t="s">
        <v>201</v>
      </c>
      <c r="C191" s="46">
        <v>9923494</v>
      </c>
      <c r="D191" s="46">
        <v>2895000</v>
      </c>
      <c r="E191" s="46">
        <v>-7028494</v>
      </c>
      <c r="F191" s="46">
        <v>3.42780449</v>
      </c>
      <c r="G191" s="46">
        <v>-2.42780449</v>
      </c>
      <c r="H191" s="46">
        <v>1993708</v>
      </c>
      <c r="I191" s="46">
        <v>-7929786</v>
      </c>
      <c r="J191" s="46">
        <v>4.97740592</v>
      </c>
      <c r="K191" s="46">
        <v>-3.97740592</v>
      </c>
      <c r="L191" s="46">
        <v>932124</v>
      </c>
      <c r="M191" s="46">
        <v>-8991370</v>
      </c>
      <c r="N191" s="46">
        <v>10.64610932</v>
      </c>
      <c r="O191" s="46">
        <v>-9.64610932</v>
      </c>
      <c r="P191" s="46">
        <v>82</v>
      </c>
      <c r="Q191" s="46">
        <v>82000</v>
      </c>
      <c r="R191" s="46">
        <v>720124</v>
      </c>
      <c r="S191" s="46">
        <v>607609.29</v>
      </c>
      <c r="T191" s="46">
        <v>1000</v>
      </c>
      <c r="U191" s="46">
        <v>8782</v>
      </c>
      <c r="V191" s="46">
        <v>7409.87</v>
      </c>
    </row>
    <row r="192" spans="1:22" ht="11.25">
      <c r="A192" s="46">
        <v>3129</v>
      </c>
      <c r="B192" s="46" t="s">
        <v>202</v>
      </c>
      <c r="C192" s="46">
        <v>427066</v>
      </c>
      <c r="D192" s="46">
        <v>1930000</v>
      </c>
      <c r="E192" s="46">
        <v>1502934</v>
      </c>
      <c r="F192" s="46">
        <v>0.22127772</v>
      </c>
      <c r="G192" s="46">
        <v>0.77872228</v>
      </c>
      <c r="H192" s="46">
        <v>1329139</v>
      </c>
      <c r="I192" s="46">
        <v>902073</v>
      </c>
      <c r="J192" s="46">
        <v>0.32131026</v>
      </c>
      <c r="K192" s="46">
        <v>0.67868974</v>
      </c>
      <c r="L192" s="46">
        <v>621416</v>
      </c>
      <c r="M192" s="46">
        <v>194350</v>
      </c>
      <c r="N192" s="46">
        <v>0.68724655</v>
      </c>
      <c r="O192" s="46">
        <v>0.31275345</v>
      </c>
      <c r="P192" s="46">
        <v>1253</v>
      </c>
      <c r="Q192" s="46">
        <v>1253000</v>
      </c>
      <c r="R192" s="46">
        <v>11003846</v>
      </c>
      <c r="S192" s="46">
        <v>2039317.49</v>
      </c>
      <c r="T192" s="46">
        <v>1000</v>
      </c>
      <c r="U192" s="46">
        <v>8782</v>
      </c>
      <c r="V192" s="46">
        <v>1627.55</v>
      </c>
    </row>
    <row r="193" spans="1:22" ht="11.25">
      <c r="A193" s="46">
        <v>3150</v>
      </c>
      <c r="B193" s="46" t="s">
        <v>203</v>
      </c>
      <c r="C193" s="46">
        <v>817530</v>
      </c>
      <c r="D193" s="46">
        <v>1930000</v>
      </c>
      <c r="E193" s="46">
        <v>1112470</v>
      </c>
      <c r="F193" s="46">
        <v>0.42359067</v>
      </c>
      <c r="G193" s="46">
        <v>0.57640933</v>
      </c>
      <c r="H193" s="46">
        <v>1329139</v>
      </c>
      <c r="I193" s="46">
        <v>511609</v>
      </c>
      <c r="J193" s="46">
        <v>0.6150824</v>
      </c>
      <c r="K193" s="46">
        <v>0.3849176</v>
      </c>
      <c r="L193" s="46">
        <v>621416</v>
      </c>
      <c r="M193" s="46">
        <v>-196114</v>
      </c>
      <c r="N193" s="46">
        <v>1.31559213</v>
      </c>
      <c r="O193" s="46">
        <v>-0.31559213</v>
      </c>
      <c r="P193" s="46">
        <v>1504</v>
      </c>
      <c r="Q193" s="46">
        <v>1504000</v>
      </c>
      <c r="R193" s="46">
        <v>13208128</v>
      </c>
      <c r="S193" s="46">
        <v>3425362.78</v>
      </c>
      <c r="T193" s="46">
        <v>1000</v>
      </c>
      <c r="U193" s="46">
        <v>8782</v>
      </c>
      <c r="V193" s="46">
        <v>2277.5</v>
      </c>
    </row>
    <row r="194" spans="1:22" ht="11.25">
      <c r="A194" s="46">
        <v>3171</v>
      </c>
      <c r="B194" s="46" t="s">
        <v>204</v>
      </c>
      <c r="C194" s="46">
        <v>478944</v>
      </c>
      <c r="D194" s="46">
        <v>1930000</v>
      </c>
      <c r="E194" s="46">
        <v>1451056</v>
      </c>
      <c r="F194" s="46">
        <v>0.24815751</v>
      </c>
      <c r="G194" s="46">
        <v>0.75184249</v>
      </c>
      <c r="H194" s="46">
        <v>1329139</v>
      </c>
      <c r="I194" s="46">
        <v>850195</v>
      </c>
      <c r="J194" s="46">
        <v>0.36034154</v>
      </c>
      <c r="K194" s="46">
        <v>0.63965846</v>
      </c>
      <c r="L194" s="46">
        <v>621416</v>
      </c>
      <c r="M194" s="46">
        <v>142472</v>
      </c>
      <c r="N194" s="46">
        <v>0.77073007</v>
      </c>
      <c r="O194" s="46">
        <v>0.22926993</v>
      </c>
      <c r="P194" s="46">
        <v>1112</v>
      </c>
      <c r="Q194" s="46">
        <v>1112000</v>
      </c>
      <c r="R194" s="46">
        <v>9765584</v>
      </c>
      <c r="S194" s="46">
        <v>790763.43</v>
      </c>
      <c r="T194" s="46">
        <v>1000</v>
      </c>
      <c r="U194" s="46">
        <v>8782</v>
      </c>
      <c r="V194" s="46">
        <v>711.12</v>
      </c>
    </row>
    <row r="195" spans="1:22" ht="11.25">
      <c r="A195" s="46">
        <v>3206</v>
      </c>
      <c r="B195" s="46" t="s">
        <v>205</v>
      </c>
      <c r="C195" s="46">
        <v>361075</v>
      </c>
      <c r="D195" s="46">
        <v>1930000</v>
      </c>
      <c r="E195" s="46">
        <v>1568925</v>
      </c>
      <c r="F195" s="46">
        <v>0.18708549</v>
      </c>
      <c r="G195" s="46">
        <v>0.81291451</v>
      </c>
      <c r="H195" s="46">
        <v>1329139</v>
      </c>
      <c r="I195" s="46">
        <v>968064</v>
      </c>
      <c r="J195" s="46">
        <v>0.27166083</v>
      </c>
      <c r="K195" s="46">
        <v>0.72833917</v>
      </c>
      <c r="L195" s="46">
        <v>621416</v>
      </c>
      <c r="M195" s="46">
        <v>260341</v>
      </c>
      <c r="N195" s="46">
        <v>0.58105198</v>
      </c>
      <c r="O195" s="46">
        <v>0.41894802</v>
      </c>
      <c r="P195" s="46">
        <v>556</v>
      </c>
      <c r="Q195" s="46">
        <v>556000</v>
      </c>
      <c r="R195" s="46">
        <v>4882792</v>
      </c>
      <c r="S195" s="46">
        <v>263923.08</v>
      </c>
      <c r="T195" s="46">
        <v>1000</v>
      </c>
      <c r="U195" s="46">
        <v>8782</v>
      </c>
      <c r="V195" s="46">
        <v>474.68</v>
      </c>
    </row>
    <row r="196" spans="1:22" ht="11.25">
      <c r="A196" s="46">
        <v>3213</v>
      </c>
      <c r="B196" s="46" t="s">
        <v>206</v>
      </c>
      <c r="C196" s="46">
        <v>648612</v>
      </c>
      <c r="D196" s="46">
        <v>1930000</v>
      </c>
      <c r="E196" s="46">
        <v>1281388</v>
      </c>
      <c r="F196" s="46">
        <v>0.33606839</v>
      </c>
      <c r="G196" s="46">
        <v>0.66393161</v>
      </c>
      <c r="H196" s="46">
        <v>1329139</v>
      </c>
      <c r="I196" s="46">
        <v>680527</v>
      </c>
      <c r="J196" s="46">
        <v>0.48799411</v>
      </c>
      <c r="K196" s="46">
        <v>0.51200589</v>
      </c>
      <c r="L196" s="46">
        <v>621416</v>
      </c>
      <c r="M196" s="46">
        <v>-27196</v>
      </c>
      <c r="N196" s="46">
        <v>1.04376456</v>
      </c>
      <c r="O196" s="46">
        <v>-0.04376456</v>
      </c>
      <c r="P196" s="46">
        <v>503</v>
      </c>
      <c r="Q196" s="46">
        <v>503000</v>
      </c>
      <c r="R196" s="46">
        <v>4417346</v>
      </c>
      <c r="S196" s="46">
        <v>692246.71</v>
      </c>
      <c r="T196" s="46">
        <v>1000</v>
      </c>
      <c r="U196" s="46">
        <v>8782</v>
      </c>
      <c r="V196" s="46">
        <v>1376.24</v>
      </c>
    </row>
    <row r="197" spans="1:22" ht="11.25">
      <c r="A197" s="46">
        <v>3220</v>
      </c>
      <c r="B197" s="46" t="s">
        <v>207</v>
      </c>
      <c r="C197" s="46">
        <v>541419</v>
      </c>
      <c r="D197" s="46">
        <v>1930000</v>
      </c>
      <c r="E197" s="46">
        <v>1388581</v>
      </c>
      <c r="F197" s="46">
        <v>0.28052798</v>
      </c>
      <c r="G197" s="46">
        <v>0.71947202</v>
      </c>
      <c r="H197" s="46">
        <v>1329139</v>
      </c>
      <c r="I197" s="46">
        <v>787720</v>
      </c>
      <c r="J197" s="46">
        <v>0.40734566</v>
      </c>
      <c r="K197" s="46">
        <v>0.59265434</v>
      </c>
      <c r="L197" s="46">
        <v>621416</v>
      </c>
      <c r="M197" s="46">
        <v>79997</v>
      </c>
      <c r="N197" s="46">
        <v>0.87126659</v>
      </c>
      <c r="O197" s="46">
        <v>0.12873341</v>
      </c>
      <c r="P197" s="46">
        <v>1881</v>
      </c>
      <c r="Q197" s="46">
        <v>1881000</v>
      </c>
      <c r="R197" s="46">
        <v>16518942</v>
      </c>
      <c r="S197" s="46">
        <v>169479.2</v>
      </c>
      <c r="T197" s="46">
        <v>1000</v>
      </c>
      <c r="U197" s="46">
        <v>8782</v>
      </c>
      <c r="V197" s="46">
        <v>90.1</v>
      </c>
    </row>
    <row r="198" spans="1:22" ht="11.25">
      <c r="A198" s="46">
        <v>3269</v>
      </c>
      <c r="B198" s="46" t="s">
        <v>208</v>
      </c>
      <c r="C198" s="46">
        <v>1001088</v>
      </c>
      <c r="D198" s="46">
        <v>1930000</v>
      </c>
      <c r="E198" s="46">
        <v>928912</v>
      </c>
      <c r="F198" s="46">
        <v>0.51869845</v>
      </c>
      <c r="G198" s="46">
        <v>0.48130155</v>
      </c>
      <c r="H198" s="46">
        <v>1329139</v>
      </c>
      <c r="I198" s="46">
        <v>328051</v>
      </c>
      <c r="J198" s="46">
        <v>0.75318533</v>
      </c>
      <c r="K198" s="46">
        <v>0.24681467</v>
      </c>
      <c r="L198" s="46">
        <v>621416</v>
      </c>
      <c r="M198" s="46">
        <v>-379672</v>
      </c>
      <c r="N198" s="46">
        <v>1.6109788</v>
      </c>
      <c r="O198" s="46">
        <v>-0.6109788</v>
      </c>
      <c r="P198" s="46">
        <v>27941</v>
      </c>
      <c r="Q198" s="46">
        <v>27941000</v>
      </c>
      <c r="R198" s="46">
        <v>245377862</v>
      </c>
      <c r="S198" s="46">
        <v>60356894.24</v>
      </c>
      <c r="T198" s="46">
        <v>1000</v>
      </c>
      <c r="U198" s="46">
        <v>8782</v>
      </c>
      <c r="V198" s="46">
        <v>2160.16</v>
      </c>
    </row>
    <row r="199" spans="1:22" ht="11.25">
      <c r="A199" s="46">
        <v>3276</v>
      </c>
      <c r="B199" s="46" t="s">
        <v>209</v>
      </c>
      <c r="C199" s="46">
        <v>534879</v>
      </c>
      <c r="D199" s="46">
        <v>1930000</v>
      </c>
      <c r="E199" s="46">
        <v>1395121</v>
      </c>
      <c r="F199" s="46">
        <v>0.27713938</v>
      </c>
      <c r="G199" s="46">
        <v>0.72286062</v>
      </c>
      <c r="H199" s="46">
        <v>1329139</v>
      </c>
      <c r="I199" s="46">
        <v>794260</v>
      </c>
      <c r="J199" s="46">
        <v>0.40242518</v>
      </c>
      <c r="K199" s="46">
        <v>0.59757482</v>
      </c>
      <c r="L199" s="46">
        <v>621416</v>
      </c>
      <c r="M199" s="46">
        <v>86537</v>
      </c>
      <c r="N199" s="46">
        <v>0.86074224</v>
      </c>
      <c r="O199" s="46">
        <v>0.13925776</v>
      </c>
      <c r="P199" s="46">
        <v>717</v>
      </c>
      <c r="Q199" s="46">
        <v>717000</v>
      </c>
      <c r="R199" s="46">
        <v>6296694</v>
      </c>
      <c r="S199" s="46">
        <v>807368.8</v>
      </c>
      <c r="T199" s="46">
        <v>1000</v>
      </c>
      <c r="U199" s="46">
        <v>8782</v>
      </c>
      <c r="V199" s="46">
        <v>1126.04</v>
      </c>
    </row>
    <row r="200" spans="1:22" ht="11.25">
      <c r="A200" s="46">
        <v>3290</v>
      </c>
      <c r="B200" s="46" t="s">
        <v>210</v>
      </c>
      <c r="C200" s="46">
        <v>454143</v>
      </c>
      <c r="D200" s="46">
        <v>1930000</v>
      </c>
      <c r="E200" s="46">
        <v>1475857</v>
      </c>
      <c r="F200" s="46">
        <v>0.23530725</v>
      </c>
      <c r="G200" s="46">
        <v>0.76469275</v>
      </c>
      <c r="H200" s="46">
        <v>1329139</v>
      </c>
      <c r="I200" s="46">
        <v>874996</v>
      </c>
      <c r="J200" s="46">
        <v>0.3416821</v>
      </c>
      <c r="K200" s="46">
        <v>0.6583179</v>
      </c>
      <c r="L200" s="46">
        <v>621416</v>
      </c>
      <c r="M200" s="46">
        <v>167273</v>
      </c>
      <c r="N200" s="46">
        <v>0.73081961</v>
      </c>
      <c r="O200" s="46">
        <v>0.26918039</v>
      </c>
      <c r="P200" s="46">
        <v>5359</v>
      </c>
      <c r="Q200" s="46">
        <v>5359000</v>
      </c>
      <c r="R200" s="46">
        <v>46463471.52</v>
      </c>
      <c r="S200" s="46">
        <v>0</v>
      </c>
      <c r="T200" s="46">
        <v>1000</v>
      </c>
      <c r="U200" s="46">
        <v>8670.18</v>
      </c>
      <c r="V200" s="46">
        <v>0</v>
      </c>
    </row>
    <row r="201" spans="1:22" ht="11.25">
      <c r="A201" s="46">
        <v>3297</v>
      </c>
      <c r="B201" s="46" t="s">
        <v>211</v>
      </c>
      <c r="C201" s="46">
        <v>666889</v>
      </c>
      <c r="D201" s="46">
        <v>1930000</v>
      </c>
      <c r="E201" s="46">
        <v>1263111</v>
      </c>
      <c r="F201" s="46">
        <v>0.34553834</v>
      </c>
      <c r="G201" s="46">
        <v>0.65446166</v>
      </c>
      <c r="H201" s="46">
        <v>1329139</v>
      </c>
      <c r="I201" s="46">
        <v>662250</v>
      </c>
      <c r="J201" s="46">
        <v>0.50174511</v>
      </c>
      <c r="K201" s="46">
        <v>0.49825489</v>
      </c>
      <c r="L201" s="46">
        <v>621416</v>
      </c>
      <c r="M201" s="46">
        <v>-45473</v>
      </c>
      <c r="N201" s="46">
        <v>1.07317642</v>
      </c>
      <c r="O201" s="46">
        <v>-0.07317642</v>
      </c>
      <c r="P201" s="46">
        <v>1262</v>
      </c>
      <c r="Q201" s="46">
        <v>1262000</v>
      </c>
      <c r="R201" s="46">
        <v>11082884</v>
      </c>
      <c r="S201" s="46">
        <v>2529989.3</v>
      </c>
      <c r="T201" s="46">
        <v>1000</v>
      </c>
      <c r="U201" s="46">
        <v>8782</v>
      </c>
      <c r="V201" s="46">
        <v>2004.75</v>
      </c>
    </row>
    <row r="202" spans="1:22" ht="11.25">
      <c r="A202" s="46">
        <v>1897</v>
      </c>
      <c r="B202" s="46" t="s">
        <v>212</v>
      </c>
      <c r="C202" s="46">
        <v>2381847</v>
      </c>
      <c r="D202" s="46">
        <v>2895000</v>
      </c>
      <c r="E202" s="46">
        <v>513153</v>
      </c>
      <c r="F202" s="46">
        <v>0.82274508</v>
      </c>
      <c r="G202" s="46">
        <v>0.17725492</v>
      </c>
      <c r="H202" s="46">
        <v>1993708</v>
      </c>
      <c r="I202" s="46">
        <v>-388139</v>
      </c>
      <c r="J202" s="46">
        <v>1.19468197</v>
      </c>
      <c r="K202" s="46">
        <v>-0.19468197</v>
      </c>
      <c r="L202" s="46">
        <v>932124</v>
      </c>
      <c r="M202" s="46">
        <v>-1449723</v>
      </c>
      <c r="N202" s="46">
        <v>2.55528985</v>
      </c>
      <c r="O202" s="46">
        <v>-1.55528985</v>
      </c>
      <c r="P202" s="46">
        <v>411</v>
      </c>
      <c r="Q202" s="46">
        <v>411000</v>
      </c>
      <c r="R202" s="46">
        <v>3609402</v>
      </c>
      <c r="S202" s="46">
        <v>2293576.27</v>
      </c>
      <c r="T202" s="46">
        <v>1000</v>
      </c>
      <c r="U202" s="46">
        <v>8782</v>
      </c>
      <c r="V202" s="46">
        <v>5580.48</v>
      </c>
    </row>
    <row r="203" spans="1:22" ht="11.25">
      <c r="A203" s="46">
        <v>3304</v>
      </c>
      <c r="B203" s="46" t="s">
        <v>213</v>
      </c>
      <c r="C203" s="46">
        <v>604891</v>
      </c>
      <c r="D203" s="46">
        <v>1930000</v>
      </c>
      <c r="E203" s="46">
        <v>1325109</v>
      </c>
      <c r="F203" s="46">
        <v>0.31341503</v>
      </c>
      <c r="G203" s="46">
        <v>0.68658497</v>
      </c>
      <c r="H203" s="46">
        <v>1329139</v>
      </c>
      <c r="I203" s="46">
        <v>724248</v>
      </c>
      <c r="J203" s="46">
        <v>0.45509988</v>
      </c>
      <c r="K203" s="46">
        <v>0.54490012</v>
      </c>
      <c r="L203" s="46">
        <v>621416</v>
      </c>
      <c r="M203" s="46">
        <v>16525</v>
      </c>
      <c r="N203" s="46">
        <v>0.97340751</v>
      </c>
      <c r="O203" s="46">
        <v>0.02659249</v>
      </c>
      <c r="P203" s="46">
        <v>684</v>
      </c>
      <c r="Q203" s="46">
        <v>684000</v>
      </c>
      <c r="R203" s="46">
        <v>6006888</v>
      </c>
      <c r="S203" s="46">
        <v>619180.42</v>
      </c>
      <c r="T203" s="46">
        <v>1000</v>
      </c>
      <c r="U203" s="46">
        <v>8782</v>
      </c>
      <c r="V203" s="46">
        <v>905.23</v>
      </c>
    </row>
    <row r="204" spans="1:22" ht="11.25">
      <c r="A204" s="46">
        <v>3311</v>
      </c>
      <c r="B204" s="46" t="s">
        <v>214</v>
      </c>
      <c r="C204" s="46">
        <v>478378</v>
      </c>
      <c r="D204" s="46">
        <v>1930000</v>
      </c>
      <c r="E204" s="46">
        <v>1451622</v>
      </c>
      <c r="F204" s="46">
        <v>0.24786425</v>
      </c>
      <c r="G204" s="46">
        <v>0.75213575</v>
      </c>
      <c r="H204" s="46">
        <v>1329139</v>
      </c>
      <c r="I204" s="46">
        <v>850761</v>
      </c>
      <c r="J204" s="46">
        <v>0.3599157</v>
      </c>
      <c r="K204" s="46">
        <v>0.6400843</v>
      </c>
      <c r="L204" s="46">
        <v>621416</v>
      </c>
      <c r="M204" s="46">
        <v>143038</v>
      </c>
      <c r="N204" s="46">
        <v>0.76981925</v>
      </c>
      <c r="O204" s="46">
        <v>0.23018075</v>
      </c>
      <c r="P204" s="46">
        <v>2204</v>
      </c>
      <c r="Q204" s="46">
        <v>2204000</v>
      </c>
      <c r="R204" s="46">
        <v>19355528</v>
      </c>
      <c r="S204" s="46">
        <v>1454785.58</v>
      </c>
      <c r="T204" s="46">
        <v>1000</v>
      </c>
      <c r="U204" s="46">
        <v>8782</v>
      </c>
      <c r="V204" s="46">
        <v>660.07</v>
      </c>
    </row>
    <row r="205" spans="1:22" ht="11.25">
      <c r="A205" s="46">
        <v>3318</v>
      </c>
      <c r="B205" s="46" t="s">
        <v>215</v>
      </c>
      <c r="C205" s="46">
        <v>565118</v>
      </c>
      <c r="D205" s="46">
        <v>1930000</v>
      </c>
      <c r="E205" s="46">
        <v>1364882</v>
      </c>
      <c r="F205" s="46">
        <v>0.29280725</v>
      </c>
      <c r="G205" s="46">
        <v>0.70719275</v>
      </c>
      <c r="H205" s="46">
        <v>1329139</v>
      </c>
      <c r="I205" s="46">
        <v>764021</v>
      </c>
      <c r="J205" s="46">
        <v>0.425176</v>
      </c>
      <c r="K205" s="46">
        <v>0.574824</v>
      </c>
      <c r="L205" s="46">
        <v>621416</v>
      </c>
      <c r="M205" s="46">
        <v>56298</v>
      </c>
      <c r="N205" s="46">
        <v>0.90940368</v>
      </c>
      <c r="O205" s="46">
        <v>0.09059632</v>
      </c>
      <c r="P205" s="46">
        <v>495</v>
      </c>
      <c r="Q205" s="46">
        <v>495000</v>
      </c>
      <c r="R205" s="46">
        <v>4259589.93</v>
      </c>
      <c r="S205" s="46">
        <v>0</v>
      </c>
      <c r="T205" s="46">
        <v>1000</v>
      </c>
      <c r="U205" s="46">
        <v>8605.23</v>
      </c>
      <c r="V205" s="46">
        <v>0</v>
      </c>
    </row>
    <row r="206" spans="1:22" ht="11.25">
      <c r="A206" s="46">
        <v>3325</v>
      </c>
      <c r="B206" s="46" t="s">
        <v>216</v>
      </c>
      <c r="C206" s="46">
        <v>759326</v>
      </c>
      <c r="D206" s="46">
        <v>1930000</v>
      </c>
      <c r="E206" s="46">
        <v>1170674</v>
      </c>
      <c r="F206" s="46">
        <v>0.39343316</v>
      </c>
      <c r="G206" s="46">
        <v>0.60656684</v>
      </c>
      <c r="H206" s="46">
        <v>1329139</v>
      </c>
      <c r="I206" s="46">
        <v>569813</v>
      </c>
      <c r="J206" s="46">
        <v>0.57129164</v>
      </c>
      <c r="K206" s="46">
        <v>0.42870836</v>
      </c>
      <c r="L206" s="46">
        <v>621416</v>
      </c>
      <c r="M206" s="46">
        <v>-137910</v>
      </c>
      <c r="N206" s="46">
        <v>1.22192863</v>
      </c>
      <c r="O206" s="46">
        <v>-0.22192863</v>
      </c>
      <c r="P206" s="46">
        <v>833</v>
      </c>
      <c r="Q206" s="46">
        <v>833000</v>
      </c>
      <c r="R206" s="46">
        <v>7315406</v>
      </c>
      <c r="S206" s="46">
        <v>312247.91</v>
      </c>
      <c r="T206" s="46">
        <v>1000</v>
      </c>
      <c r="U206" s="46">
        <v>8782</v>
      </c>
      <c r="V206" s="46">
        <v>374.85</v>
      </c>
    </row>
    <row r="207" spans="1:22" ht="11.25">
      <c r="A207" s="46">
        <v>3332</v>
      </c>
      <c r="B207" s="46" t="s">
        <v>217</v>
      </c>
      <c r="C207" s="46">
        <v>419309</v>
      </c>
      <c r="D207" s="46">
        <v>1930000</v>
      </c>
      <c r="E207" s="46">
        <v>1510691</v>
      </c>
      <c r="F207" s="46">
        <v>0.21725855</v>
      </c>
      <c r="G207" s="46">
        <v>0.78274145</v>
      </c>
      <c r="H207" s="46">
        <v>1329139</v>
      </c>
      <c r="I207" s="46">
        <v>909830</v>
      </c>
      <c r="J207" s="46">
        <v>0.31547415</v>
      </c>
      <c r="K207" s="46">
        <v>0.68452585</v>
      </c>
      <c r="L207" s="46">
        <v>621416</v>
      </c>
      <c r="M207" s="46">
        <v>202107</v>
      </c>
      <c r="N207" s="46">
        <v>0.67476377</v>
      </c>
      <c r="O207" s="46">
        <v>0.32523623</v>
      </c>
      <c r="P207" s="46">
        <v>1073</v>
      </c>
      <c r="Q207" s="46">
        <v>1073000</v>
      </c>
      <c r="R207" s="46">
        <v>9423086</v>
      </c>
      <c r="S207" s="46">
        <v>2488751.69</v>
      </c>
      <c r="T207" s="46">
        <v>1000</v>
      </c>
      <c r="U207" s="46">
        <v>8782</v>
      </c>
      <c r="V207" s="46">
        <v>2319.43</v>
      </c>
    </row>
    <row r="208" spans="1:22" ht="11.25">
      <c r="A208" s="46">
        <v>3339</v>
      </c>
      <c r="B208" s="46" t="s">
        <v>218</v>
      </c>
      <c r="C208" s="46">
        <v>557932</v>
      </c>
      <c r="D208" s="46">
        <v>1930000</v>
      </c>
      <c r="E208" s="46">
        <v>1372068</v>
      </c>
      <c r="F208" s="46">
        <v>0.28908394</v>
      </c>
      <c r="G208" s="46">
        <v>0.71091606</v>
      </c>
      <c r="H208" s="46">
        <v>1329139</v>
      </c>
      <c r="I208" s="46">
        <v>771207</v>
      </c>
      <c r="J208" s="46">
        <v>0.41976949</v>
      </c>
      <c r="K208" s="46">
        <v>0.58023051</v>
      </c>
      <c r="L208" s="46">
        <v>621416</v>
      </c>
      <c r="M208" s="46">
        <v>63484</v>
      </c>
      <c r="N208" s="46">
        <v>0.89783977</v>
      </c>
      <c r="O208" s="46">
        <v>0.10216023</v>
      </c>
      <c r="P208" s="46">
        <v>4012</v>
      </c>
      <c r="Q208" s="46">
        <v>4012000</v>
      </c>
      <c r="R208" s="46">
        <v>35233384</v>
      </c>
      <c r="S208" s="46">
        <v>2614772.24</v>
      </c>
      <c r="T208" s="46">
        <v>1000</v>
      </c>
      <c r="U208" s="46">
        <v>8782</v>
      </c>
      <c r="V208" s="46">
        <v>651.74</v>
      </c>
    </row>
    <row r="209" spans="1:22" ht="11.25">
      <c r="A209" s="46">
        <v>3360</v>
      </c>
      <c r="B209" s="46" t="s">
        <v>219</v>
      </c>
      <c r="C209" s="46">
        <v>489704</v>
      </c>
      <c r="D209" s="46">
        <v>1930000</v>
      </c>
      <c r="E209" s="46">
        <v>1440296</v>
      </c>
      <c r="F209" s="46">
        <v>0.25373264</v>
      </c>
      <c r="G209" s="46">
        <v>0.74626736</v>
      </c>
      <c r="H209" s="46">
        <v>1329139</v>
      </c>
      <c r="I209" s="46">
        <v>839435</v>
      </c>
      <c r="J209" s="46">
        <v>0.36843701</v>
      </c>
      <c r="K209" s="46">
        <v>0.63156299</v>
      </c>
      <c r="L209" s="46">
        <v>621416</v>
      </c>
      <c r="M209" s="46">
        <v>131712</v>
      </c>
      <c r="N209" s="46">
        <v>0.78804537</v>
      </c>
      <c r="O209" s="46">
        <v>0.21195463</v>
      </c>
      <c r="P209" s="46">
        <v>1441</v>
      </c>
      <c r="Q209" s="46">
        <v>1441000</v>
      </c>
      <c r="R209" s="46">
        <v>12654862</v>
      </c>
      <c r="S209" s="46">
        <v>2939681.82</v>
      </c>
      <c r="T209" s="46">
        <v>1000</v>
      </c>
      <c r="U209" s="46">
        <v>8782</v>
      </c>
      <c r="V209" s="46">
        <v>2040.03</v>
      </c>
    </row>
    <row r="210" spans="1:22" ht="11.25">
      <c r="A210" s="46">
        <v>3367</v>
      </c>
      <c r="B210" s="46" t="s">
        <v>220</v>
      </c>
      <c r="C210" s="46">
        <v>534662</v>
      </c>
      <c r="D210" s="46">
        <v>1930000</v>
      </c>
      <c r="E210" s="46">
        <v>1395338</v>
      </c>
      <c r="F210" s="46">
        <v>0.27702694</v>
      </c>
      <c r="G210" s="46">
        <v>0.72297306</v>
      </c>
      <c r="H210" s="46">
        <v>1329139</v>
      </c>
      <c r="I210" s="46">
        <v>794477</v>
      </c>
      <c r="J210" s="46">
        <v>0.40226192</v>
      </c>
      <c r="K210" s="46">
        <v>0.59773808</v>
      </c>
      <c r="L210" s="46">
        <v>621416</v>
      </c>
      <c r="M210" s="46">
        <v>86754</v>
      </c>
      <c r="N210" s="46">
        <v>0.86039304</v>
      </c>
      <c r="O210" s="46">
        <v>0.13960696</v>
      </c>
      <c r="P210" s="46">
        <v>1116</v>
      </c>
      <c r="Q210" s="46">
        <v>1116000</v>
      </c>
      <c r="R210" s="46">
        <v>9800712</v>
      </c>
      <c r="S210" s="46">
        <v>1572232.66</v>
      </c>
      <c r="T210" s="46">
        <v>1000</v>
      </c>
      <c r="U210" s="46">
        <v>8782</v>
      </c>
      <c r="V210" s="46">
        <v>1408.81</v>
      </c>
    </row>
    <row r="211" spans="1:22" ht="11.25">
      <c r="A211" s="46">
        <v>3381</v>
      </c>
      <c r="B211" s="46" t="s">
        <v>221</v>
      </c>
      <c r="C211" s="46">
        <v>608777</v>
      </c>
      <c r="D211" s="46">
        <v>1930000</v>
      </c>
      <c r="E211" s="46">
        <v>1321223</v>
      </c>
      <c r="F211" s="46">
        <v>0.3154285</v>
      </c>
      <c r="G211" s="46">
        <v>0.6845715</v>
      </c>
      <c r="H211" s="46">
        <v>1329139</v>
      </c>
      <c r="I211" s="46">
        <v>720362</v>
      </c>
      <c r="J211" s="46">
        <v>0.45802358</v>
      </c>
      <c r="K211" s="46">
        <v>0.54197642</v>
      </c>
      <c r="L211" s="46">
        <v>621416</v>
      </c>
      <c r="M211" s="46">
        <v>12639</v>
      </c>
      <c r="N211" s="46">
        <v>0.97966097</v>
      </c>
      <c r="O211" s="46">
        <v>0.02033903</v>
      </c>
      <c r="P211" s="46">
        <v>2296</v>
      </c>
      <c r="Q211" s="46">
        <v>2296000</v>
      </c>
      <c r="R211" s="46">
        <v>20163472</v>
      </c>
      <c r="S211" s="46">
        <v>3659552.59</v>
      </c>
      <c r="T211" s="46">
        <v>1000</v>
      </c>
      <c r="U211" s="46">
        <v>8782</v>
      </c>
      <c r="V211" s="46">
        <v>1593.88</v>
      </c>
    </row>
    <row r="212" spans="1:22" ht="11.25">
      <c r="A212" s="46">
        <v>3409</v>
      </c>
      <c r="B212" s="46" t="s">
        <v>222</v>
      </c>
      <c r="C212" s="46">
        <v>403920</v>
      </c>
      <c r="D212" s="46">
        <v>1930000</v>
      </c>
      <c r="E212" s="46">
        <v>1526080</v>
      </c>
      <c r="F212" s="46">
        <v>0.20928497</v>
      </c>
      <c r="G212" s="46">
        <v>0.79071503</v>
      </c>
      <c r="H212" s="46">
        <v>1329139</v>
      </c>
      <c r="I212" s="46">
        <v>925219</v>
      </c>
      <c r="J212" s="46">
        <v>0.30389598</v>
      </c>
      <c r="K212" s="46">
        <v>0.69610402</v>
      </c>
      <c r="L212" s="46">
        <v>621416</v>
      </c>
      <c r="M212" s="46">
        <v>217496</v>
      </c>
      <c r="N212" s="46">
        <v>0.64999936</v>
      </c>
      <c r="O212" s="46">
        <v>0.35000064</v>
      </c>
      <c r="P212" s="46">
        <v>2164</v>
      </c>
      <c r="Q212" s="46">
        <v>2164000</v>
      </c>
      <c r="R212" s="46">
        <v>18784965.15</v>
      </c>
      <c r="S212" s="46">
        <v>0</v>
      </c>
      <c r="T212" s="46">
        <v>1000</v>
      </c>
      <c r="U212" s="46">
        <v>8680.67</v>
      </c>
      <c r="V212" s="46">
        <v>0</v>
      </c>
    </row>
    <row r="213" spans="1:22" ht="11.25">
      <c r="A213" s="46">
        <v>3427</v>
      </c>
      <c r="B213" s="46" t="s">
        <v>223</v>
      </c>
      <c r="C213" s="46">
        <v>412881</v>
      </c>
      <c r="D213" s="46">
        <v>1930000</v>
      </c>
      <c r="E213" s="46">
        <v>1517119</v>
      </c>
      <c r="F213" s="46">
        <v>0.21392798</v>
      </c>
      <c r="G213" s="46">
        <v>0.78607202</v>
      </c>
      <c r="H213" s="46">
        <v>1329139</v>
      </c>
      <c r="I213" s="46">
        <v>916258</v>
      </c>
      <c r="J213" s="46">
        <v>0.31063794</v>
      </c>
      <c r="K213" s="46">
        <v>0.68936206</v>
      </c>
      <c r="L213" s="46">
        <v>621416</v>
      </c>
      <c r="M213" s="46">
        <v>208535</v>
      </c>
      <c r="N213" s="46">
        <v>0.66441965</v>
      </c>
      <c r="O213" s="46">
        <v>0.33558035</v>
      </c>
      <c r="P213" s="46">
        <v>290</v>
      </c>
      <c r="Q213" s="46">
        <v>290000</v>
      </c>
      <c r="R213" s="46">
        <v>2546780</v>
      </c>
      <c r="S213" s="46">
        <v>455054.6</v>
      </c>
      <c r="T213" s="46">
        <v>1000</v>
      </c>
      <c r="U213" s="46">
        <v>8782</v>
      </c>
      <c r="V213" s="46">
        <v>1569.15</v>
      </c>
    </row>
    <row r="214" spans="1:22" ht="11.25">
      <c r="A214" s="46">
        <v>3428</v>
      </c>
      <c r="B214" s="46" t="s">
        <v>224</v>
      </c>
      <c r="C214" s="46">
        <v>443079</v>
      </c>
      <c r="D214" s="46">
        <v>1930000</v>
      </c>
      <c r="E214" s="46">
        <v>1486921</v>
      </c>
      <c r="F214" s="46">
        <v>0.22957461</v>
      </c>
      <c r="G214" s="46">
        <v>0.77042539</v>
      </c>
      <c r="H214" s="46">
        <v>1329139</v>
      </c>
      <c r="I214" s="46">
        <v>886060</v>
      </c>
      <c r="J214" s="46">
        <v>0.33335791</v>
      </c>
      <c r="K214" s="46">
        <v>0.66664209</v>
      </c>
      <c r="L214" s="46">
        <v>621416</v>
      </c>
      <c r="M214" s="46">
        <v>178337</v>
      </c>
      <c r="N214" s="46">
        <v>0.71301511</v>
      </c>
      <c r="O214" s="46">
        <v>0.28698489</v>
      </c>
      <c r="P214" s="46">
        <v>789</v>
      </c>
      <c r="Q214" s="46">
        <v>789000</v>
      </c>
      <c r="R214" s="46">
        <v>6928998</v>
      </c>
      <c r="S214" s="46">
        <v>1942223.03</v>
      </c>
      <c r="T214" s="46">
        <v>1000</v>
      </c>
      <c r="U214" s="46">
        <v>8782</v>
      </c>
      <c r="V214" s="46">
        <v>2461.63</v>
      </c>
    </row>
    <row r="215" spans="1:22" ht="11.25">
      <c r="A215" s="46">
        <v>3430</v>
      </c>
      <c r="B215" s="46" t="s">
        <v>225</v>
      </c>
      <c r="C215" s="46">
        <v>368391</v>
      </c>
      <c r="D215" s="46">
        <v>1930000</v>
      </c>
      <c r="E215" s="46">
        <v>1561609</v>
      </c>
      <c r="F215" s="46">
        <v>0.19087617</v>
      </c>
      <c r="G215" s="46">
        <v>0.80912383</v>
      </c>
      <c r="H215" s="46">
        <v>1329139</v>
      </c>
      <c r="I215" s="46">
        <v>960748</v>
      </c>
      <c r="J215" s="46">
        <v>0.27716514</v>
      </c>
      <c r="K215" s="46">
        <v>0.72283486</v>
      </c>
      <c r="L215" s="46">
        <v>621416</v>
      </c>
      <c r="M215" s="46">
        <v>253025</v>
      </c>
      <c r="N215" s="46">
        <v>0.5928251</v>
      </c>
      <c r="O215" s="46">
        <v>0.4071749</v>
      </c>
      <c r="P215" s="46">
        <v>3794</v>
      </c>
      <c r="Q215" s="46">
        <v>3794000</v>
      </c>
      <c r="R215" s="46">
        <v>33318908</v>
      </c>
      <c r="S215" s="46">
        <v>6190786.64</v>
      </c>
      <c r="T215" s="46">
        <v>1000</v>
      </c>
      <c r="U215" s="46">
        <v>8782</v>
      </c>
      <c r="V215" s="46">
        <v>1631.73</v>
      </c>
    </row>
    <row r="216" spans="1:22" ht="11.25">
      <c r="A216" s="46">
        <v>3434</v>
      </c>
      <c r="B216" s="46" t="s">
        <v>226</v>
      </c>
      <c r="C216" s="46">
        <v>313205</v>
      </c>
      <c r="D216" s="46">
        <v>1930000</v>
      </c>
      <c r="E216" s="46">
        <v>1616795</v>
      </c>
      <c r="F216" s="46">
        <v>0.16228238</v>
      </c>
      <c r="G216" s="46">
        <v>0.83771762</v>
      </c>
      <c r="H216" s="46">
        <v>1329139</v>
      </c>
      <c r="I216" s="46">
        <v>1015934</v>
      </c>
      <c r="J216" s="46">
        <v>0.23564503</v>
      </c>
      <c r="K216" s="46">
        <v>0.76435497</v>
      </c>
      <c r="L216" s="46">
        <v>621416</v>
      </c>
      <c r="M216" s="46">
        <v>308211</v>
      </c>
      <c r="N216" s="46">
        <v>0.50401824</v>
      </c>
      <c r="O216" s="46">
        <v>0.49598176</v>
      </c>
      <c r="P216" s="46">
        <v>951</v>
      </c>
      <c r="Q216" s="46">
        <v>951000</v>
      </c>
      <c r="R216" s="46">
        <v>8351682</v>
      </c>
      <c r="S216" s="46">
        <v>1524049.37</v>
      </c>
      <c r="T216" s="46">
        <v>1000</v>
      </c>
      <c r="U216" s="46">
        <v>8782</v>
      </c>
      <c r="V216" s="46">
        <v>1602.58</v>
      </c>
    </row>
    <row r="217" spans="1:22" ht="11.25">
      <c r="A217" s="46">
        <v>3437</v>
      </c>
      <c r="B217" s="46" t="s">
        <v>227</v>
      </c>
      <c r="C217" s="46">
        <v>942068</v>
      </c>
      <c r="D217" s="46">
        <v>1930000</v>
      </c>
      <c r="E217" s="46">
        <v>987932</v>
      </c>
      <c r="F217" s="46">
        <v>0.48811813</v>
      </c>
      <c r="G217" s="46">
        <v>0.51188187</v>
      </c>
      <c r="H217" s="46">
        <v>1329139</v>
      </c>
      <c r="I217" s="46">
        <v>387071</v>
      </c>
      <c r="J217" s="46">
        <v>0.70878065</v>
      </c>
      <c r="K217" s="46">
        <v>0.29121935</v>
      </c>
      <c r="L217" s="46">
        <v>621416</v>
      </c>
      <c r="M217" s="46">
        <v>-320652</v>
      </c>
      <c r="N217" s="46">
        <v>1.51600216</v>
      </c>
      <c r="O217" s="46">
        <v>-0.51600216</v>
      </c>
      <c r="P217" s="46">
        <v>3871</v>
      </c>
      <c r="Q217" s="46">
        <v>3871000</v>
      </c>
      <c r="R217" s="46">
        <v>33995122</v>
      </c>
      <c r="S217" s="46">
        <v>5776222</v>
      </c>
      <c r="T217" s="46">
        <v>1000</v>
      </c>
      <c r="U217" s="46">
        <v>8782</v>
      </c>
      <c r="V217" s="46">
        <v>1492.18</v>
      </c>
    </row>
    <row r="218" spans="1:22" ht="11.25">
      <c r="A218" s="46">
        <v>3444</v>
      </c>
      <c r="B218" s="46" t="s">
        <v>228</v>
      </c>
      <c r="C218" s="46">
        <v>515183</v>
      </c>
      <c r="D218" s="46">
        <v>1930000</v>
      </c>
      <c r="E218" s="46">
        <v>1414817</v>
      </c>
      <c r="F218" s="46">
        <v>0.2669342</v>
      </c>
      <c r="G218" s="46">
        <v>0.7330658</v>
      </c>
      <c r="H218" s="46">
        <v>1329139</v>
      </c>
      <c r="I218" s="46">
        <v>813956</v>
      </c>
      <c r="J218" s="46">
        <v>0.38760656</v>
      </c>
      <c r="K218" s="46">
        <v>0.61239344</v>
      </c>
      <c r="L218" s="46">
        <v>621416</v>
      </c>
      <c r="M218" s="46">
        <v>106233</v>
      </c>
      <c r="N218" s="46">
        <v>0.82904689</v>
      </c>
      <c r="O218" s="46">
        <v>0.17095311</v>
      </c>
      <c r="P218" s="46">
        <v>3601</v>
      </c>
      <c r="Q218" s="46">
        <v>3601000</v>
      </c>
      <c r="R218" s="46">
        <v>31623982</v>
      </c>
      <c r="S218" s="46">
        <v>646367.42</v>
      </c>
      <c r="T218" s="46">
        <v>1000</v>
      </c>
      <c r="U218" s="46">
        <v>8782</v>
      </c>
      <c r="V218" s="46">
        <v>179.5</v>
      </c>
    </row>
    <row r="219" spans="1:22" ht="11.25">
      <c r="A219" s="46">
        <v>3479</v>
      </c>
      <c r="B219" s="46" t="s">
        <v>229</v>
      </c>
      <c r="C219" s="46">
        <v>1404463</v>
      </c>
      <c r="D219" s="46">
        <v>1930000</v>
      </c>
      <c r="E219" s="46">
        <v>525537</v>
      </c>
      <c r="F219" s="46">
        <v>0.72770104</v>
      </c>
      <c r="G219" s="46">
        <v>0.27229896</v>
      </c>
      <c r="H219" s="46">
        <v>1329139</v>
      </c>
      <c r="I219" s="46">
        <v>-75324</v>
      </c>
      <c r="J219" s="46">
        <v>1.05667127</v>
      </c>
      <c r="K219" s="46">
        <v>-0.05667127</v>
      </c>
      <c r="L219" s="46">
        <v>621416</v>
      </c>
      <c r="M219" s="46">
        <v>-783047</v>
      </c>
      <c r="N219" s="46">
        <v>2.26010112</v>
      </c>
      <c r="O219" s="46">
        <v>-1.26010112</v>
      </c>
      <c r="P219" s="46">
        <v>3605</v>
      </c>
      <c r="Q219" s="46">
        <v>3605000</v>
      </c>
      <c r="R219" s="46">
        <v>31659110</v>
      </c>
      <c r="S219" s="46">
        <v>3744223.62</v>
      </c>
      <c r="T219" s="46">
        <v>1000</v>
      </c>
      <c r="U219" s="46">
        <v>8782</v>
      </c>
      <c r="V219" s="46">
        <v>1038.62</v>
      </c>
    </row>
    <row r="220" spans="1:22" ht="11.25">
      <c r="A220" s="46">
        <v>3484</v>
      </c>
      <c r="B220" s="46" t="s">
        <v>230</v>
      </c>
      <c r="C220" s="46">
        <v>3102921</v>
      </c>
      <c r="D220" s="46">
        <v>1930000</v>
      </c>
      <c r="E220" s="46">
        <v>-1172921</v>
      </c>
      <c r="F220" s="46">
        <v>1.60773109</v>
      </c>
      <c r="G220" s="46">
        <v>-0.60773109</v>
      </c>
      <c r="H220" s="46">
        <v>1329139</v>
      </c>
      <c r="I220" s="46">
        <v>-1773782</v>
      </c>
      <c r="J220" s="46">
        <v>2.33453461</v>
      </c>
      <c r="K220" s="46">
        <v>-1.33453461</v>
      </c>
      <c r="L220" s="46">
        <v>621416</v>
      </c>
      <c r="M220" s="46">
        <v>-2481505</v>
      </c>
      <c r="N220" s="46">
        <v>4.99330722</v>
      </c>
      <c r="O220" s="46">
        <v>-3.99330722</v>
      </c>
      <c r="P220" s="46">
        <v>145</v>
      </c>
      <c r="Q220" s="46">
        <v>145000</v>
      </c>
      <c r="R220" s="46">
        <v>1273390</v>
      </c>
      <c r="S220" s="46">
        <v>696851.43</v>
      </c>
      <c r="T220" s="46">
        <v>1000</v>
      </c>
      <c r="U220" s="46">
        <v>8782</v>
      </c>
      <c r="V220" s="46">
        <v>4805.87</v>
      </c>
    </row>
    <row r="221" spans="1:22" ht="11.25">
      <c r="A221" s="46">
        <v>3500</v>
      </c>
      <c r="B221" s="46" t="s">
        <v>231</v>
      </c>
      <c r="C221" s="46">
        <v>464876</v>
      </c>
      <c r="D221" s="46">
        <v>1930000</v>
      </c>
      <c r="E221" s="46">
        <v>1465124</v>
      </c>
      <c r="F221" s="46">
        <v>0.24086839</v>
      </c>
      <c r="G221" s="46">
        <v>0.75913161</v>
      </c>
      <c r="H221" s="46">
        <v>1329139</v>
      </c>
      <c r="I221" s="46">
        <v>864263</v>
      </c>
      <c r="J221" s="46">
        <v>0.34975725</v>
      </c>
      <c r="K221" s="46">
        <v>0.65024275</v>
      </c>
      <c r="L221" s="46">
        <v>621416</v>
      </c>
      <c r="M221" s="46">
        <v>156540</v>
      </c>
      <c r="N221" s="46">
        <v>0.74809146</v>
      </c>
      <c r="O221" s="46">
        <v>0.25190854</v>
      </c>
      <c r="P221" s="46">
        <v>2642</v>
      </c>
      <c r="Q221" s="46">
        <v>2642000</v>
      </c>
      <c r="R221" s="46">
        <v>23202044</v>
      </c>
      <c r="S221" s="46">
        <v>2071067.88</v>
      </c>
      <c r="T221" s="46">
        <v>1000</v>
      </c>
      <c r="U221" s="46">
        <v>8782</v>
      </c>
      <c r="V221" s="46">
        <v>783.9</v>
      </c>
    </row>
    <row r="222" spans="1:22" ht="11.25">
      <c r="A222" s="46">
        <v>3528</v>
      </c>
      <c r="B222" s="46" t="s">
        <v>232</v>
      </c>
      <c r="C222" s="46">
        <v>1148061</v>
      </c>
      <c r="D222" s="46">
        <v>2895000</v>
      </c>
      <c r="E222" s="46">
        <v>1746939</v>
      </c>
      <c r="F222" s="46">
        <v>0.39656684</v>
      </c>
      <c r="G222" s="46">
        <v>0.60343316</v>
      </c>
      <c r="H222" s="46">
        <v>1993708</v>
      </c>
      <c r="I222" s="46">
        <v>845647</v>
      </c>
      <c r="J222" s="46">
        <v>0.5758421</v>
      </c>
      <c r="K222" s="46">
        <v>0.4241579</v>
      </c>
      <c r="L222" s="46">
        <v>932124</v>
      </c>
      <c r="M222" s="46">
        <v>-215937</v>
      </c>
      <c r="N222" s="46">
        <v>1.23166124</v>
      </c>
      <c r="O222" s="46">
        <v>-0.23166124</v>
      </c>
      <c r="P222" s="46">
        <v>802</v>
      </c>
      <c r="Q222" s="46">
        <v>802000</v>
      </c>
      <c r="R222" s="46">
        <v>6475131.9</v>
      </c>
      <c r="S222" s="46">
        <v>0</v>
      </c>
      <c r="T222" s="46">
        <v>1000</v>
      </c>
      <c r="U222" s="46">
        <v>8073.73</v>
      </c>
      <c r="V222" s="46">
        <v>0</v>
      </c>
    </row>
    <row r="223" spans="1:22" ht="11.25">
      <c r="A223" s="46">
        <v>3549</v>
      </c>
      <c r="B223" s="46" t="s">
        <v>233</v>
      </c>
      <c r="C223" s="46">
        <v>937708</v>
      </c>
      <c r="D223" s="46">
        <v>1930000</v>
      </c>
      <c r="E223" s="46">
        <v>992292</v>
      </c>
      <c r="F223" s="46">
        <v>0.48585907</v>
      </c>
      <c r="G223" s="46">
        <v>0.51414093</v>
      </c>
      <c r="H223" s="46">
        <v>1329139</v>
      </c>
      <c r="I223" s="46">
        <v>391431</v>
      </c>
      <c r="J223" s="46">
        <v>0.70550033</v>
      </c>
      <c r="K223" s="46">
        <v>0.29449967</v>
      </c>
      <c r="L223" s="46">
        <v>621416</v>
      </c>
      <c r="M223" s="46">
        <v>-316292</v>
      </c>
      <c r="N223" s="46">
        <v>1.50898593</v>
      </c>
      <c r="O223" s="46">
        <v>-0.50898593</v>
      </c>
      <c r="P223" s="46">
        <v>7410</v>
      </c>
      <c r="Q223" s="46">
        <v>7410000</v>
      </c>
      <c r="R223" s="46">
        <v>65074620</v>
      </c>
      <c r="S223" s="46">
        <v>2369527.44</v>
      </c>
      <c r="T223" s="46">
        <v>1000</v>
      </c>
      <c r="U223" s="46">
        <v>8782</v>
      </c>
      <c r="V223" s="46">
        <v>319.77</v>
      </c>
    </row>
    <row r="224" spans="1:22" ht="11.25">
      <c r="A224" s="46">
        <v>3612</v>
      </c>
      <c r="B224" s="46" t="s">
        <v>234</v>
      </c>
      <c r="C224" s="46">
        <v>524110</v>
      </c>
      <c r="D224" s="46">
        <v>1930000</v>
      </c>
      <c r="E224" s="46">
        <v>1405890</v>
      </c>
      <c r="F224" s="46">
        <v>0.27155959</v>
      </c>
      <c r="G224" s="46">
        <v>0.72844041</v>
      </c>
      <c r="H224" s="46">
        <v>1329139</v>
      </c>
      <c r="I224" s="46">
        <v>805029</v>
      </c>
      <c r="J224" s="46">
        <v>0.39432294</v>
      </c>
      <c r="K224" s="46">
        <v>0.60567706</v>
      </c>
      <c r="L224" s="46">
        <v>621416</v>
      </c>
      <c r="M224" s="46">
        <v>97306</v>
      </c>
      <c r="N224" s="46">
        <v>0.84341246</v>
      </c>
      <c r="O224" s="46">
        <v>0.15658754</v>
      </c>
      <c r="P224" s="46">
        <v>3584</v>
      </c>
      <c r="Q224" s="46">
        <v>3584000</v>
      </c>
      <c r="R224" s="46">
        <v>31474688</v>
      </c>
      <c r="S224" s="46">
        <v>437281.95</v>
      </c>
      <c r="T224" s="46">
        <v>1000</v>
      </c>
      <c r="U224" s="46">
        <v>8782</v>
      </c>
      <c r="V224" s="46">
        <v>122.01</v>
      </c>
    </row>
    <row r="225" spans="1:22" ht="11.25">
      <c r="A225" s="46">
        <v>3619</v>
      </c>
      <c r="B225" s="46" t="s">
        <v>235</v>
      </c>
      <c r="C225" s="46">
        <v>357702</v>
      </c>
      <c r="D225" s="46">
        <v>1930000</v>
      </c>
      <c r="E225" s="46">
        <v>1572298</v>
      </c>
      <c r="F225" s="46">
        <v>0.18533782</v>
      </c>
      <c r="G225" s="46">
        <v>0.81466218</v>
      </c>
      <c r="H225" s="46">
        <v>1329139</v>
      </c>
      <c r="I225" s="46">
        <v>971437</v>
      </c>
      <c r="J225" s="46">
        <v>0.26912309</v>
      </c>
      <c r="K225" s="46">
        <v>0.73087691</v>
      </c>
      <c r="L225" s="46">
        <v>621416</v>
      </c>
      <c r="M225" s="46">
        <v>263714</v>
      </c>
      <c r="N225" s="46">
        <v>0.57562406</v>
      </c>
      <c r="O225" s="46">
        <v>0.42437594</v>
      </c>
      <c r="P225" s="46">
        <v>75905</v>
      </c>
      <c r="Q225" s="46">
        <v>75905000</v>
      </c>
      <c r="R225" s="46">
        <v>666597710</v>
      </c>
      <c r="S225" s="46">
        <v>33185555.19</v>
      </c>
      <c r="T225" s="46">
        <v>1000</v>
      </c>
      <c r="U225" s="46">
        <v>8782</v>
      </c>
      <c r="V225" s="46">
        <v>437.2</v>
      </c>
    </row>
    <row r="226" spans="1:22" ht="11.25">
      <c r="A226" s="46">
        <v>3633</v>
      </c>
      <c r="B226" s="46" t="s">
        <v>236</v>
      </c>
      <c r="C226" s="46">
        <v>507000</v>
      </c>
      <c r="D226" s="46">
        <v>1930000</v>
      </c>
      <c r="E226" s="46">
        <v>1423000</v>
      </c>
      <c r="F226" s="46">
        <v>0.2626943</v>
      </c>
      <c r="G226" s="46">
        <v>0.7373057</v>
      </c>
      <c r="H226" s="46">
        <v>1329139</v>
      </c>
      <c r="I226" s="46">
        <v>822139</v>
      </c>
      <c r="J226" s="46">
        <v>0.38144995</v>
      </c>
      <c r="K226" s="46">
        <v>0.61855005</v>
      </c>
      <c r="L226" s="46">
        <v>621416</v>
      </c>
      <c r="M226" s="46">
        <v>114416</v>
      </c>
      <c r="N226" s="46">
        <v>0.81587857</v>
      </c>
      <c r="O226" s="46">
        <v>0.18412143</v>
      </c>
      <c r="P226" s="46">
        <v>714</v>
      </c>
      <c r="Q226" s="46">
        <v>714000</v>
      </c>
      <c r="R226" s="46">
        <v>6270348</v>
      </c>
      <c r="S226" s="46">
        <v>960114.56</v>
      </c>
      <c r="T226" s="46">
        <v>1000</v>
      </c>
      <c r="U226" s="46">
        <v>8782</v>
      </c>
      <c r="V226" s="46">
        <v>1344.7</v>
      </c>
    </row>
    <row r="227" spans="1:22" ht="11.25">
      <c r="A227" s="46">
        <v>3640</v>
      </c>
      <c r="B227" s="46" t="s">
        <v>237</v>
      </c>
      <c r="C227" s="46">
        <v>3775954</v>
      </c>
      <c r="D227" s="46">
        <v>2895000</v>
      </c>
      <c r="E227" s="46">
        <v>-880954</v>
      </c>
      <c r="F227" s="46">
        <v>1.3043019</v>
      </c>
      <c r="G227" s="46">
        <v>-0.3043019</v>
      </c>
      <c r="H227" s="46">
        <v>1993708</v>
      </c>
      <c r="I227" s="46">
        <v>-1782246</v>
      </c>
      <c r="J227" s="46">
        <v>1.89393532</v>
      </c>
      <c r="K227" s="46">
        <v>-0.89393532</v>
      </c>
      <c r="L227" s="46">
        <v>932124</v>
      </c>
      <c r="M227" s="46">
        <v>-2843830</v>
      </c>
      <c r="N227" s="46">
        <v>4.05091383</v>
      </c>
      <c r="O227" s="46">
        <v>-3.05091383</v>
      </c>
      <c r="P227" s="46">
        <v>596</v>
      </c>
      <c r="Q227" s="46">
        <v>596000</v>
      </c>
      <c r="R227" s="46">
        <v>5234072</v>
      </c>
      <c r="S227" s="46">
        <v>222001.18</v>
      </c>
      <c r="T227" s="46">
        <v>1000</v>
      </c>
      <c r="U227" s="46">
        <v>8782</v>
      </c>
      <c r="V227" s="46">
        <v>372.49</v>
      </c>
    </row>
    <row r="228" spans="1:22" ht="11.25">
      <c r="A228" s="46">
        <v>3661</v>
      </c>
      <c r="B228" s="46" t="s">
        <v>238</v>
      </c>
      <c r="C228" s="46">
        <v>540664</v>
      </c>
      <c r="D228" s="46">
        <v>1930000</v>
      </c>
      <c r="E228" s="46">
        <v>1389336</v>
      </c>
      <c r="F228" s="46">
        <v>0.28013679</v>
      </c>
      <c r="G228" s="46">
        <v>0.71986321</v>
      </c>
      <c r="H228" s="46">
        <v>1329139</v>
      </c>
      <c r="I228" s="46">
        <v>788475</v>
      </c>
      <c r="J228" s="46">
        <v>0.40677762</v>
      </c>
      <c r="K228" s="46">
        <v>0.59322238</v>
      </c>
      <c r="L228" s="46">
        <v>621416</v>
      </c>
      <c r="M228" s="46">
        <v>80752</v>
      </c>
      <c r="N228" s="46">
        <v>0.87005162</v>
      </c>
      <c r="O228" s="46">
        <v>0.12994838</v>
      </c>
      <c r="P228" s="46">
        <v>829</v>
      </c>
      <c r="Q228" s="46">
        <v>829000</v>
      </c>
      <c r="R228" s="46">
        <v>7262039.64</v>
      </c>
      <c r="S228" s="46">
        <v>0</v>
      </c>
      <c r="T228" s="46">
        <v>1000</v>
      </c>
      <c r="U228" s="46">
        <v>8760</v>
      </c>
      <c r="V228" s="46">
        <v>0</v>
      </c>
    </row>
    <row r="229" spans="1:22" ht="11.25">
      <c r="A229" s="46">
        <v>3668</v>
      </c>
      <c r="B229" s="46" t="s">
        <v>239</v>
      </c>
      <c r="C229" s="46">
        <v>431776</v>
      </c>
      <c r="D229" s="46">
        <v>1930000</v>
      </c>
      <c r="E229" s="46">
        <v>1498224</v>
      </c>
      <c r="F229" s="46">
        <v>0.22371813</v>
      </c>
      <c r="G229" s="46">
        <v>0.77628187</v>
      </c>
      <c r="H229" s="46">
        <v>1329139</v>
      </c>
      <c r="I229" s="46">
        <v>897363</v>
      </c>
      <c r="J229" s="46">
        <v>0.32485391</v>
      </c>
      <c r="K229" s="46">
        <v>0.67514609</v>
      </c>
      <c r="L229" s="46">
        <v>621416</v>
      </c>
      <c r="M229" s="46">
        <v>189640</v>
      </c>
      <c r="N229" s="46">
        <v>0.69482601</v>
      </c>
      <c r="O229" s="46">
        <v>0.30517399</v>
      </c>
      <c r="P229" s="46">
        <v>967</v>
      </c>
      <c r="Q229" s="46">
        <v>967000</v>
      </c>
      <c r="R229" s="46">
        <v>8492194</v>
      </c>
      <c r="S229" s="46">
        <v>1326557.43</v>
      </c>
      <c r="T229" s="46">
        <v>1000</v>
      </c>
      <c r="U229" s="46">
        <v>8782</v>
      </c>
      <c r="V229" s="46">
        <v>1371.83</v>
      </c>
    </row>
    <row r="230" spans="1:22" ht="11.25">
      <c r="A230" s="46">
        <v>3675</v>
      </c>
      <c r="B230" s="46" t="s">
        <v>240</v>
      </c>
      <c r="C230" s="46">
        <v>697826</v>
      </c>
      <c r="D230" s="46">
        <v>1930000</v>
      </c>
      <c r="E230" s="46">
        <v>1232174</v>
      </c>
      <c r="F230" s="46">
        <v>0.36156788</v>
      </c>
      <c r="G230" s="46">
        <v>0.63843212</v>
      </c>
      <c r="H230" s="46">
        <v>1329139</v>
      </c>
      <c r="I230" s="46">
        <v>631313</v>
      </c>
      <c r="J230" s="46">
        <v>0.52502109</v>
      </c>
      <c r="K230" s="46">
        <v>0.47497891</v>
      </c>
      <c r="L230" s="46">
        <v>621416</v>
      </c>
      <c r="M230" s="46">
        <v>-76410</v>
      </c>
      <c r="N230" s="46">
        <v>1.12296111</v>
      </c>
      <c r="O230" s="46">
        <v>-0.12296111</v>
      </c>
      <c r="P230" s="46">
        <v>3218</v>
      </c>
      <c r="Q230" s="46">
        <v>3218000</v>
      </c>
      <c r="R230" s="46">
        <v>28260476</v>
      </c>
      <c r="S230" s="46">
        <v>10966336.31</v>
      </c>
      <c r="T230" s="46">
        <v>1000</v>
      </c>
      <c r="U230" s="46">
        <v>8782</v>
      </c>
      <c r="V230" s="46">
        <v>3407.81</v>
      </c>
    </row>
    <row r="231" spans="1:22" ht="11.25">
      <c r="A231" s="46">
        <v>3682</v>
      </c>
      <c r="B231" s="46" t="s">
        <v>241</v>
      </c>
      <c r="C231" s="46">
        <v>465921</v>
      </c>
      <c r="D231" s="46">
        <v>1930000</v>
      </c>
      <c r="E231" s="46">
        <v>1464079</v>
      </c>
      <c r="F231" s="46">
        <v>0.24140984</v>
      </c>
      <c r="G231" s="46">
        <v>0.75859016</v>
      </c>
      <c r="H231" s="46">
        <v>1329139</v>
      </c>
      <c r="I231" s="46">
        <v>863218</v>
      </c>
      <c r="J231" s="46">
        <v>0.35054347</v>
      </c>
      <c r="K231" s="46">
        <v>0.64945653</v>
      </c>
      <c r="L231" s="46">
        <v>621416</v>
      </c>
      <c r="M231" s="46">
        <v>155495</v>
      </c>
      <c r="N231" s="46">
        <v>0.7497731</v>
      </c>
      <c r="O231" s="46">
        <v>0.2502269</v>
      </c>
      <c r="P231" s="46">
        <v>2474</v>
      </c>
      <c r="Q231" s="46">
        <v>2474000</v>
      </c>
      <c r="R231" s="46">
        <v>21726668</v>
      </c>
      <c r="S231" s="46">
        <v>3338833.92</v>
      </c>
      <c r="T231" s="46">
        <v>1000</v>
      </c>
      <c r="U231" s="46">
        <v>8782</v>
      </c>
      <c r="V231" s="46">
        <v>1349.57</v>
      </c>
    </row>
    <row r="232" spans="1:22" ht="11.25">
      <c r="A232" s="46">
        <v>3689</v>
      </c>
      <c r="B232" s="46" t="s">
        <v>242</v>
      </c>
      <c r="C232" s="46">
        <v>882547</v>
      </c>
      <c r="D232" s="46">
        <v>1930000</v>
      </c>
      <c r="E232" s="46">
        <v>1047453</v>
      </c>
      <c r="F232" s="46">
        <v>0.45727824</v>
      </c>
      <c r="G232" s="46">
        <v>0.54272176</v>
      </c>
      <c r="H232" s="46">
        <v>1329139</v>
      </c>
      <c r="I232" s="46">
        <v>446592</v>
      </c>
      <c r="J232" s="46">
        <v>0.66399902</v>
      </c>
      <c r="K232" s="46">
        <v>0.33600098</v>
      </c>
      <c r="L232" s="46">
        <v>621416</v>
      </c>
      <c r="M232" s="46">
        <v>-261131</v>
      </c>
      <c r="N232" s="46">
        <v>1.42021931</v>
      </c>
      <c r="O232" s="46">
        <v>-0.42021931</v>
      </c>
      <c r="P232" s="46">
        <v>726</v>
      </c>
      <c r="Q232" s="46">
        <v>726000</v>
      </c>
      <c r="R232" s="46">
        <v>5866180.98</v>
      </c>
      <c r="S232" s="46">
        <v>0</v>
      </c>
      <c r="T232" s="46">
        <v>1000</v>
      </c>
      <c r="U232" s="46">
        <v>8080.14</v>
      </c>
      <c r="V232" s="46">
        <v>0</v>
      </c>
    </row>
    <row r="233" spans="1:22" ht="11.25">
      <c r="A233" s="46">
        <v>3696</v>
      </c>
      <c r="B233" s="46" t="s">
        <v>243</v>
      </c>
      <c r="C233" s="46">
        <v>596502</v>
      </c>
      <c r="D233" s="46">
        <v>1930000</v>
      </c>
      <c r="E233" s="46">
        <v>1333498</v>
      </c>
      <c r="F233" s="46">
        <v>0.30906839</v>
      </c>
      <c r="G233" s="46">
        <v>0.69093161</v>
      </c>
      <c r="H233" s="46">
        <v>1329139</v>
      </c>
      <c r="I233" s="46">
        <v>732637</v>
      </c>
      <c r="J233" s="46">
        <v>0.44878828</v>
      </c>
      <c r="K233" s="46">
        <v>0.55121172</v>
      </c>
      <c r="L233" s="46">
        <v>621416</v>
      </c>
      <c r="M233" s="46">
        <v>24914</v>
      </c>
      <c r="N233" s="46">
        <v>0.95990769</v>
      </c>
      <c r="O233" s="46">
        <v>0.04009231</v>
      </c>
      <c r="P233" s="46">
        <v>362</v>
      </c>
      <c r="Q233" s="46">
        <v>362000</v>
      </c>
      <c r="R233" s="46">
        <v>3179084</v>
      </c>
      <c r="S233" s="46">
        <v>1269491.33</v>
      </c>
      <c r="T233" s="46">
        <v>1000</v>
      </c>
      <c r="U233" s="46">
        <v>8782</v>
      </c>
      <c r="V233" s="46">
        <v>3506.88</v>
      </c>
    </row>
    <row r="234" spans="1:22" ht="11.25">
      <c r="A234" s="46">
        <v>3787</v>
      </c>
      <c r="B234" s="46" t="s">
        <v>244</v>
      </c>
      <c r="C234" s="46">
        <v>545476</v>
      </c>
      <c r="D234" s="46">
        <v>1930000</v>
      </c>
      <c r="E234" s="46">
        <v>1384524</v>
      </c>
      <c r="F234" s="46">
        <v>0.28263005</v>
      </c>
      <c r="G234" s="46">
        <v>0.71736995</v>
      </c>
      <c r="H234" s="46">
        <v>1329139</v>
      </c>
      <c r="I234" s="46">
        <v>783663</v>
      </c>
      <c r="J234" s="46">
        <v>0.41039801</v>
      </c>
      <c r="K234" s="46">
        <v>0.58960199</v>
      </c>
      <c r="L234" s="46">
        <v>621416</v>
      </c>
      <c r="M234" s="46">
        <v>75940</v>
      </c>
      <c r="N234" s="46">
        <v>0.87779523</v>
      </c>
      <c r="O234" s="46">
        <v>0.12220477</v>
      </c>
      <c r="P234" s="46">
        <v>2031</v>
      </c>
      <c r="Q234" s="46">
        <v>2031000</v>
      </c>
      <c r="R234" s="46">
        <v>17836242</v>
      </c>
      <c r="S234" s="46">
        <v>1652225.98</v>
      </c>
      <c r="T234" s="46">
        <v>1000</v>
      </c>
      <c r="U234" s="46">
        <v>8782</v>
      </c>
      <c r="V234" s="46">
        <v>813.5</v>
      </c>
    </row>
    <row r="235" spans="1:22" ht="11.25">
      <c r="A235" s="46">
        <v>3794</v>
      </c>
      <c r="B235" s="46" t="s">
        <v>245</v>
      </c>
      <c r="C235" s="46">
        <v>589801</v>
      </c>
      <c r="D235" s="46">
        <v>1930000</v>
      </c>
      <c r="E235" s="46">
        <v>1340199</v>
      </c>
      <c r="F235" s="46">
        <v>0.30559637</v>
      </c>
      <c r="G235" s="46">
        <v>0.69440363</v>
      </c>
      <c r="H235" s="46">
        <v>1329139</v>
      </c>
      <c r="I235" s="46">
        <v>739338</v>
      </c>
      <c r="J235" s="46">
        <v>0.44374667</v>
      </c>
      <c r="K235" s="46">
        <v>0.55625333</v>
      </c>
      <c r="L235" s="46">
        <v>621416</v>
      </c>
      <c r="M235" s="46">
        <v>31615</v>
      </c>
      <c r="N235" s="46">
        <v>0.94912426</v>
      </c>
      <c r="O235" s="46">
        <v>0.05087574</v>
      </c>
      <c r="P235" s="46">
        <v>2401</v>
      </c>
      <c r="Q235" s="46">
        <v>2401000</v>
      </c>
      <c r="R235" s="46">
        <v>21085582</v>
      </c>
      <c r="S235" s="46">
        <v>2868197.19</v>
      </c>
      <c r="T235" s="46">
        <v>1000</v>
      </c>
      <c r="U235" s="46">
        <v>8782</v>
      </c>
      <c r="V235" s="46">
        <v>1194.58</v>
      </c>
    </row>
    <row r="236" spans="1:22" ht="11.25">
      <c r="A236" s="46">
        <v>3822</v>
      </c>
      <c r="B236" s="46" t="s">
        <v>246</v>
      </c>
      <c r="C236" s="46">
        <v>739927</v>
      </c>
      <c r="D236" s="46">
        <v>1930000</v>
      </c>
      <c r="E236" s="46">
        <v>1190073</v>
      </c>
      <c r="F236" s="46">
        <v>0.38338187</v>
      </c>
      <c r="G236" s="46">
        <v>0.61661813</v>
      </c>
      <c r="H236" s="46">
        <v>1329139</v>
      </c>
      <c r="I236" s="46">
        <v>589212</v>
      </c>
      <c r="J236" s="46">
        <v>0.55669648</v>
      </c>
      <c r="K236" s="46">
        <v>0.44330352</v>
      </c>
      <c r="L236" s="46">
        <v>621416</v>
      </c>
      <c r="M236" s="46">
        <v>-118511</v>
      </c>
      <c r="N236" s="46">
        <v>1.19071121</v>
      </c>
      <c r="O236" s="46">
        <v>-0.19071121</v>
      </c>
      <c r="P236" s="46">
        <v>4822</v>
      </c>
      <c r="Q236" s="46">
        <v>4822000</v>
      </c>
      <c r="R236" s="46">
        <v>42346804</v>
      </c>
      <c r="S236" s="46">
        <v>740394.27</v>
      </c>
      <c r="T236" s="46">
        <v>1000</v>
      </c>
      <c r="U236" s="46">
        <v>8782</v>
      </c>
      <c r="V236" s="46">
        <v>153.55</v>
      </c>
    </row>
    <row r="237" spans="1:22" ht="11.25">
      <c r="A237" s="46">
        <v>3857</v>
      </c>
      <c r="B237" s="46" t="s">
        <v>247</v>
      </c>
      <c r="C237" s="46">
        <v>721026</v>
      </c>
      <c r="D237" s="46">
        <v>1930000</v>
      </c>
      <c r="E237" s="46">
        <v>1208974</v>
      </c>
      <c r="F237" s="46">
        <v>0.3735886</v>
      </c>
      <c r="G237" s="46">
        <v>0.6264114</v>
      </c>
      <c r="H237" s="46">
        <v>1329139</v>
      </c>
      <c r="I237" s="46">
        <v>608113</v>
      </c>
      <c r="J237" s="46">
        <v>0.54247599</v>
      </c>
      <c r="K237" s="46">
        <v>0.45752401</v>
      </c>
      <c r="L237" s="46">
        <v>621416</v>
      </c>
      <c r="M237" s="46">
        <v>-99610</v>
      </c>
      <c r="N237" s="46">
        <v>1.1602952</v>
      </c>
      <c r="O237" s="46">
        <v>-0.1602952</v>
      </c>
      <c r="P237" s="46">
        <v>4916</v>
      </c>
      <c r="Q237" s="46">
        <v>4916000</v>
      </c>
      <c r="R237" s="46">
        <v>43172312</v>
      </c>
      <c r="S237" s="46">
        <v>5013475.02</v>
      </c>
      <c r="T237" s="46">
        <v>1000</v>
      </c>
      <c r="U237" s="46">
        <v>8782</v>
      </c>
      <c r="V237" s="46">
        <v>1019.83</v>
      </c>
    </row>
    <row r="238" spans="1:22" ht="11.25">
      <c r="A238" s="46">
        <v>3871</v>
      </c>
      <c r="B238" s="46" t="s">
        <v>248</v>
      </c>
      <c r="C238" s="46">
        <v>714285</v>
      </c>
      <c r="D238" s="46">
        <v>1930000</v>
      </c>
      <c r="E238" s="46">
        <v>1215715</v>
      </c>
      <c r="F238" s="46">
        <v>0.37009585</v>
      </c>
      <c r="G238" s="46">
        <v>0.62990415</v>
      </c>
      <c r="H238" s="46">
        <v>1329139</v>
      </c>
      <c r="I238" s="46">
        <v>614854</v>
      </c>
      <c r="J238" s="46">
        <v>0.53740429</v>
      </c>
      <c r="K238" s="46">
        <v>0.46259571</v>
      </c>
      <c r="L238" s="46">
        <v>621416</v>
      </c>
      <c r="M238" s="46">
        <v>-92869</v>
      </c>
      <c r="N238" s="46">
        <v>1.14944739</v>
      </c>
      <c r="O238" s="46">
        <v>-0.14944739</v>
      </c>
      <c r="P238" s="46">
        <v>745</v>
      </c>
      <c r="Q238" s="46">
        <v>745000</v>
      </c>
      <c r="R238" s="46">
        <v>6542590</v>
      </c>
      <c r="S238" s="46">
        <v>334089.89</v>
      </c>
      <c r="T238" s="46">
        <v>1000</v>
      </c>
      <c r="U238" s="46">
        <v>8782</v>
      </c>
      <c r="V238" s="46">
        <v>448.44</v>
      </c>
    </row>
    <row r="239" spans="1:22" ht="11.25">
      <c r="A239" s="46">
        <v>3892</v>
      </c>
      <c r="B239" s="46" t="s">
        <v>249</v>
      </c>
      <c r="C239" s="46">
        <v>601723</v>
      </c>
      <c r="D239" s="46">
        <v>1930000</v>
      </c>
      <c r="E239" s="46">
        <v>1328277</v>
      </c>
      <c r="F239" s="46">
        <v>0.31177358</v>
      </c>
      <c r="G239" s="46">
        <v>0.68822642</v>
      </c>
      <c r="H239" s="46">
        <v>1329139</v>
      </c>
      <c r="I239" s="46">
        <v>727416</v>
      </c>
      <c r="J239" s="46">
        <v>0.45271638</v>
      </c>
      <c r="K239" s="46">
        <v>0.54728362</v>
      </c>
      <c r="L239" s="46">
        <v>621416</v>
      </c>
      <c r="M239" s="46">
        <v>19693</v>
      </c>
      <c r="N239" s="46">
        <v>0.96830947</v>
      </c>
      <c r="O239" s="46">
        <v>0.03169053</v>
      </c>
      <c r="P239" s="46">
        <v>7034</v>
      </c>
      <c r="Q239" s="46">
        <v>7034000</v>
      </c>
      <c r="R239" s="46">
        <v>59111392.2</v>
      </c>
      <c r="S239" s="46">
        <v>0</v>
      </c>
      <c r="T239" s="46">
        <v>1000</v>
      </c>
      <c r="U239" s="46">
        <v>8403.67</v>
      </c>
      <c r="V239" s="46">
        <v>0</v>
      </c>
    </row>
    <row r="240" spans="1:22" ht="11.25">
      <c r="A240" s="46">
        <v>3899</v>
      </c>
      <c r="B240" s="46" t="s">
        <v>250</v>
      </c>
      <c r="C240" s="46">
        <v>541106</v>
      </c>
      <c r="D240" s="46">
        <v>1930000</v>
      </c>
      <c r="E240" s="46">
        <v>1388894</v>
      </c>
      <c r="F240" s="46">
        <v>0.2803658</v>
      </c>
      <c r="G240" s="46">
        <v>0.7196342</v>
      </c>
      <c r="H240" s="46">
        <v>1329139</v>
      </c>
      <c r="I240" s="46">
        <v>788033</v>
      </c>
      <c r="J240" s="46">
        <v>0.40711017</v>
      </c>
      <c r="K240" s="46">
        <v>0.59288983</v>
      </c>
      <c r="L240" s="46">
        <v>621416</v>
      </c>
      <c r="M240" s="46">
        <v>80310</v>
      </c>
      <c r="N240" s="46">
        <v>0.8707629</v>
      </c>
      <c r="O240" s="46">
        <v>0.1292371</v>
      </c>
      <c r="P240" s="46">
        <v>949</v>
      </c>
      <c r="Q240" s="46">
        <v>949000</v>
      </c>
      <c r="R240" s="46">
        <v>7898597.29</v>
      </c>
      <c r="S240" s="46">
        <v>0</v>
      </c>
      <c r="T240" s="46">
        <v>1000</v>
      </c>
      <c r="U240" s="46">
        <v>8323.07</v>
      </c>
      <c r="V240" s="46">
        <v>0</v>
      </c>
    </row>
    <row r="241" spans="1:22" ht="11.25">
      <c r="A241" s="46">
        <v>3906</v>
      </c>
      <c r="B241" s="46" t="s">
        <v>251</v>
      </c>
      <c r="C241" s="46">
        <v>897863</v>
      </c>
      <c r="D241" s="46">
        <v>1930000</v>
      </c>
      <c r="E241" s="46">
        <v>1032137</v>
      </c>
      <c r="F241" s="46">
        <v>0.46521399</v>
      </c>
      <c r="G241" s="46">
        <v>0.53478601</v>
      </c>
      <c r="H241" s="46">
        <v>1329139</v>
      </c>
      <c r="I241" s="46">
        <v>431276</v>
      </c>
      <c r="J241" s="46">
        <v>0.67552227</v>
      </c>
      <c r="K241" s="46">
        <v>0.32447773</v>
      </c>
      <c r="L241" s="46">
        <v>621416</v>
      </c>
      <c r="M241" s="46">
        <v>-276447</v>
      </c>
      <c r="N241" s="46">
        <v>1.44486624</v>
      </c>
      <c r="O241" s="46">
        <v>-0.44486624</v>
      </c>
      <c r="P241" s="46">
        <v>1153</v>
      </c>
      <c r="Q241" s="46">
        <v>1153000</v>
      </c>
      <c r="R241" s="46">
        <v>10125646</v>
      </c>
      <c r="S241" s="46">
        <v>1496236.92</v>
      </c>
      <c r="T241" s="46">
        <v>1000</v>
      </c>
      <c r="U241" s="46">
        <v>8782</v>
      </c>
      <c r="V241" s="46">
        <v>1297.69</v>
      </c>
    </row>
    <row r="242" spans="1:22" ht="11.25">
      <c r="A242" s="46">
        <v>3920</v>
      </c>
      <c r="B242" s="46" t="s">
        <v>252</v>
      </c>
      <c r="C242" s="46">
        <v>966671</v>
      </c>
      <c r="D242" s="46">
        <v>1930000</v>
      </c>
      <c r="E242" s="46">
        <v>963329</v>
      </c>
      <c r="F242" s="46">
        <v>0.5008658</v>
      </c>
      <c r="G242" s="46">
        <v>0.4991342</v>
      </c>
      <c r="H242" s="46">
        <v>1329139</v>
      </c>
      <c r="I242" s="46">
        <v>362468</v>
      </c>
      <c r="J242" s="46">
        <v>0.72729113</v>
      </c>
      <c r="K242" s="46">
        <v>0.27270887</v>
      </c>
      <c r="L242" s="46">
        <v>621416</v>
      </c>
      <c r="M242" s="46">
        <v>-345255</v>
      </c>
      <c r="N242" s="46">
        <v>1.555594</v>
      </c>
      <c r="O242" s="46">
        <v>-0.555594</v>
      </c>
      <c r="P242" s="46">
        <v>292</v>
      </c>
      <c r="Q242" s="46">
        <v>292000</v>
      </c>
      <c r="R242" s="46">
        <v>2564344</v>
      </c>
      <c r="S242" s="46">
        <v>803308.89</v>
      </c>
      <c r="T242" s="46">
        <v>1000</v>
      </c>
      <c r="U242" s="46">
        <v>8782</v>
      </c>
      <c r="V242" s="46">
        <v>2751.06</v>
      </c>
    </row>
    <row r="243" spans="1:22" ht="11.25">
      <c r="A243" s="46">
        <v>3925</v>
      </c>
      <c r="B243" s="46" t="s">
        <v>253</v>
      </c>
      <c r="C243" s="46">
        <v>1103456</v>
      </c>
      <c r="D243" s="46">
        <v>1930000</v>
      </c>
      <c r="E243" s="46">
        <v>826544</v>
      </c>
      <c r="F243" s="46">
        <v>0.57173886</v>
      </c>
      <c r="G243" s="46">
        <v>0.42826114</v>
      </c>
      <c r="H243" s="46">
        <v>1329139</v>
      </c>
      <c r="I243" s="46">
        <v>225683</v>
      </c>
      <c r="J243" s="46">
        <v>0.83020361</v>
      </c>
      <c r="K243" s="46">
        <v>0.16979639</v>
      </c>
      <c r="L243" s="46">
        <v>621416</v>
      </c>
      <c r="M243" s="46">
        <v>-482040</v>
      </c>
      <c r="N243" s="46">
        <v>1.77571224</v>
      </c>
      <c r="O243" s="46">
        <v>-0.77571224</v>
      </c>
      <c r="P243" s="46">
        <v>4536</v>
      </c>
      <c r="Q243" s="46">
        <v>4536000</v>
      </c>
      <c r="R243" s="46">
        <v>39835152</v>
      </c>
      <c r="S243" s="46">
        <v>7555919.5</v>
      </c>
      <c r="T243" s="46">
        <v>1000</v>
      </c>
      <c r="U243" s="46">
        <v>8782</v>
      </c>
      <c r="V243" s="46">
        <v>1665.77</v>
      </c>
    </row>
    <row r="244" spans="1:22" ht="11.25">
      <c r="A244" s="46">
        <v>3934</v>
      </c>
      <c r="B244" s="46" t="s">
        <v>254</v>
      </c>
      <c r="C244" s="46">
        <v>520242</v>
      </c>
      <c r="D244" s="46">
        <v>1930000</v>
      </c>
      <c r="E244" s="46">
        <v>1409758</v>
      </c>
      <c r="F244" s="46">
        <v>0.26955544</v>
      </c>
      <c r="G244" s="46">
        <v>0.73044456</v>
      </c>
      <c r="H244" s="46">
        <v>1329139</v>
      </c>
      <c r="I244" s="46">
        <v>808897</v>
      </c>
      <c r="J244" s="46">
        <v>0.39141279</v>
      </c>
      <c r="K244" s="46">
        <v>0.60858721</v>
      </c>
      <c r="L244" s="46">
        <v>621416</v>
      </c>
      <c r="M244" s="46">
        <v>101174</v>
      </c>
      <c r="N244" s="46">
        <v>0.83718797</v>
      </c>
      <c r="O244" s="46">
        <v>0.16281203</v>
      </c>
      <c r="P244" s="46">
        <v>931</v>
      </c>
      <c r="Q244" s="46">
        <v>931000</v>
      </c>
      <c r="R244" s="46">
        <v>8176042</v>
      </c>
      <c r="S244" s="46">
        <v>2110848.51</v>
      </c>
      <c r="T244" s="46">
        <v>1000</v>
      </c>
      <c r="U244" s="46">
        <v>8782</v>
      </c>
      <c r="V244" s="46">
        <v>2267.29</v>
      </c>
    </row>
    <row r="245" spans="1:22" ht="11.25">
      <c r="A245" s="46">
        <v>3941</v>
      </c>
      <c r="B245" s="46" t="s">
        <v>255</v>
      </c>
      <c r="C245" s="46">
        <v>622695</v>
      </c>
      <c r="D245" s="46">
        <v>1930000</v>
      </c>
      <c r="E245" s="46">
        <v>1307305</v>
      </c>
      <c r="F245" s="46">
        <v>0.3226399</v>
      </c>
      <c r="G245" s="46">
        <v>0.6773601</v>
      </c>
      <c r="H245" s="46">
        <v>1329139</v>
      </c>
      <c r="I245" s="46">
        <v>706444</v>
      </c>
      <c r="J245" s="46">
        <v>0.46849502</v>
      </c>
      <c r="K245" s="46">
        <v>0.53150498</v>
      </c>
      <c r="L245" s="46">
        <v>621416</v>
      </c>
      <c r="M245" s="46">
        <v>-1279</v>
      </c>
      <c r="N245" s="46">
        <v>1.0020582</v>
      </c>
      <c r="O245" s="56">
        <v>-0.0020582</v>
      </c>
      <c r="P245" s="46">
        <v>1182</v>
      </c>
      <c r="Q245" s="46">
        <v>1182000</v>
      </c>
      <c r="R245" s="46">
        <v>10380324</v>
      </c>
      <c r="S245" s="46">
        <v>924893.8</v>
      </c>
      <c r="T245" s="46">
        <v>1000</v>
      </c>
      <c r="U245" s="46">
        <v>8782</v>
      </c>
      <c r="V245" s="46">
        <v>782.48</v>
      </c>
    </row>
    <row r="246" spans="1:22" ht="11.25">
      <c r="A246" s="46">
        <v>3948</v>
      </c>
      <c r="B246" s="46" t="s">
        <v>256</v>
      </c>
      <c r="C246" s="46">
        <v>632679</v>
      </c>
      <c r="D246" s="46">
        <v>1930000</v>
      </c>
      <c r="E246" s="46">
        <v>1297321</v>
      </c>
      <c r="F246" s="46">
        <v>0.32781295</v>
      </c>
      <c r="G246" s="46">
        <v>0.67218705</v>
      </c>
      <c r="H246" s="46">
        <v>1329139</v>
      </c>
      <c r="I246" s="46">
        <v>696460</v>
      </c>
      <c r="J246" s="46">
        <v>0.47600665</v>
      </c>
      <c r="K246" s="46">
        <v>0.52399335</v>
      </c>
      <c r="L246" s="46">
        <v>621416</v>
      </c>
      <c r="M246" s="46">
        <v>-11263</v>
      </c>
      <c r="N246" s="46">
        <v>1.01812473</v>
      </c>
      <c r="O246" s="46">
        <v>-0.01812473</v>
      </c>
      <c r="P246" s="46">
        <v>608</v>
      </c>
      <c r="Q246" s="46">
        <v>608000</v>
      </c>
      <c r="R246" s="46">
        <v>5339456</v>
      </c>
      <c r="S246" s="46">
        <v>702260.04</v>
      </c>
      <c r="T246" s="46">
        <v>1000</v>
      </c>
      <c r="U246" s="46">
        <v>8782</v>
      </c>
      <c r="V246" s="46">
        <v>1155.03</v>
      </c>
    </row>
    <row r="247" spans="1:22" ht="11.25">
      <c r="A247" s="46">
        <v>3955</v>
      </c>
      <c r="B247" s="46" t="s">
        <v>257</v>
      </c>
      <c r="C247" s="46">
        <v>468042</v>
      </c>
      <c r="D247" s="46">
        <v>1930000</v>
      </c>
      <c r="E247" s="46">
        <v>1461958</v>
      </c>
      <c r="F247" s="46">
        <v>0.24250881</v>
      </c>
      <c r="G247" s="46">
        <v>0.75749119</v>
      </c>
      <c r="H247" s="46">
        <v>1329139</v>
      </c>
      <c r="I247" s="46">
        <v>861097</v>
      </c>
      <c r="J247" s="46">
        <v>0.35213924</v>
      </c>
      <c r="K247" s="46">
        <v>0.64786076</v>
      </c>
      <c r="L247" s="46">
        <v>621416</v>
      </c>
      <c r="M247" s="46">
        <v>153374</v>
      </c>
      <c r="N247" s="46">
        <v>0.75318627</v>
      </c>
      <c r="O247" s="46">
        <v>0.24681373</v>
      </c>
      <c r="P247" s="46">
        <v>2412</v>
      </c>
      <c r="Q247" s="46">
        <v>2412000</v>
      </c>
      <c r="R247" s="46">
        <v>21182184</v>
      </c>
      <c r="S247" s="46">
        <v>299243.17</v>
      </c>
      <c r="T247" s="46">
        <v>1000</v>
      </c>
      <c r="U247" s="46">
        <v>8782</v>
      </c>
      <c r="V247" s="46">
        <v>124.06</v>
      </c>
    </row>
    <row r="248" spans="1:22" ht="11.25">
      <c r="A248" s="46">
        <v>3962</v>
      </c>
      <c r="B248" s="46" t="s">
        <v>258</v>
      </c>
      <c r="C248" s="46">
        <v>451411</v>
      </c>
      <c r="D248" s="46">
        <v>1930000</v>
      </c>
      <c r="E248" s="46">
        <v>1478589</v>
      </c>
      <c r="F248" s="46">
        <v>0.23389171</v>
      </c>
      <c r="G248" s="46">
        <v>0.76610829</v>
      </c>
      <c r="H248" s="46">
        <v>1329139</v>
      </c>
      <c r="I248" s="46">
        <v>877728</v>
      </c>
      <c r="J248" s="46">
        <v>0.33962663</v>
      </c>
      <c r="K248" s="46">
        <v>0.66037337</v>
      </c>
      <c r="L248" s="46">
        <v>621416</v>
      </c>
      <c r="M248" s="46">
        <v>170005</v>
      </c>
      <c r="N248" s="46">
        <v>0.7264232</v>
      </c>
      <c r="O248" s="46">
        <v>0.2735768</v>
      </c>
      <c r="P248" s="46">
        <v>3487</v>
      </c>
      <c r="Q248" s="46">
        <v>3487000</v>
      </c>
      <c r="R248" s="46">
        <v>30622834</v>
      </c>
      <c r="S248" s="46">
        <v>4671349.1</v>
      </c>
      <c r="T248" s="46">
        <v>1000</v>
      </c>
      <c r="U248" s="46">
        <v>8782</v>
      </c>
      <c r="V248" s="46">
        <v>1339.65</v>
      </c>
    </row>
    <row r="249" spans="1:22" ht="11.25">
      <c r="A249" s="46">
        <v>3969</v>
      </c>
      <c r="B249" s="46" t="s">
        <v>259</v>
      </c>
      <c r="C249" s="46">
        <v>406081</v>
      </c>
      <c r="D249" s="46">
        <v>1930000</v>
      </c>
      <c r="E249" s="46">
        <v>1523919</v>
      </c>
      <c r="F249" s="46">
        <v>0.21040466</v>
      </c>
      <c r="G249" s="46">
        <v>0.78959534</v>
      </c>
      <c r="H249" s="46">
        <v>1329139</v>
      </c>
      <c r="I249" s="46">
        <v>923058</v>
      </c>
      <c r="J249" s="46">
        <v>0.30552185</v>
      </c>
      <c r="K249" s="46">
        <v>0.69447815</v>
      </c>
      <c r="L249" s="46">
        <v>621416</v>
      </c>
      <c r="M249" s="46">
        <v>215335</v>
      </c>
      <c r="N249" s="46">
        <v>0.6534769</v>
      </c>
      <c r="O249" s="46">
        <v>0.3465231</v>
      </c>
      <c r="P249" s="46">
        <v>340</v>
      </c>
      <c r="Q249" s="46">
        <v>340000</v>
      </c>
      <c r="R249" s="46">
        <v>2985880</v>
      </c>
      <c r="S249" s="46">
        <v>531945.97</v>
      </c>
      <c r="T249" s="46">
        <v>1000</v>
      </c>
      <c r="U249" s="46">
        <v>8782</v>
      </c>
      <c r="V249" s="46">
        <v>1564.55</v>
      </c>
    </row>
    <row r="250" spans="1:22" ht="11.25">
      <c r="A250" s="46">
        <v>2177</v>
      </c>
      <c r="B250" s="46" t="s">
        <v>260</v>
      </c>
      <c r="C250" s="46">
        <v>3850203</v>
      </c>
      <c r="D250" s="46">
        <v>5790000</v>
      </c>
      <c r="E250" s="46">
        <v>1939797</v>
      </c>
      <c r="F250" s="46">
        <v>0.66497461</v>
      </c>
      <c r="G250" s="46">
        <v>0.33502539</v>
      </c>
      <c r="H250" s="46">
        <v>3987417</v>
      </c>
      <c r="I250" s="46">
        <v>137214</v>
      </c>
      <c r="J250" s="46">
        <v>0.96558825</v>
      </c>
      <c r="K250" s="46">
        <v>0.03441175</v>
      </c>
      <c r="L250" s="46">
        <v>1864248</v>
      </c>
      <c r="M250" s="46">
        <v>-1985955</v>
      </c>
      <c r="N250" s="46">
        <v>2.06528477</v>
      </c>
      <c r="O250" s="46">
        <v>-1.06528477</v>
      </c>
      <c r="P250" s="46">
        <v>1072</v>
      </c>
      <c r="Q250" s="46">
        <v>1072000</v>
      </c>
      <c r="R250" s="46">
        <v>9414304</v>
      </c>
      <c r="S250" s="46">
        <v>8702794.13</v>
      </c>
      <c r="T250" s="46">
        <v>1000</v>
      </c>
      <c r="U250" s="46">
        <v>8782</v>
      </c>
      <c r="V250" s="46">
        <v>8118.28</v>
      </c>
    </row>
    <row r="251" spans="1:22" ht="11.25">
      <c r="A251" s="46">
        <v>3976</v>
      </c>
      <c r="B251" s="46" t="s">
        <v>261</v>
      </c>
      <c r="C251" s="46">
        <v>3407</v>
      </c>
      <c r="D251" s="46">
        <v>1930000</v>
      </c>
      <c r="E251" s="46">
        <v>1926593</v>
      </c>
      <c r="F251" s="46">
        <v>0.00176528</v>
      </c>
      <c r="G251" s="46">
        <v>0.99823472</v>
      </c>
      <c r="H251" s="46">
        <v>1329139</v>
      </c>
      <c r="I251" s="46">
        <v>1325732</v>
      </c>
      <c r="J251" s="46">
        <v>0.00256331</v>
      </c>
      <c r="K251" s="46">
        <v>0.99743669</v>
      </c>
      <c r="L251" s="46">
        <v>621416</v>
      </c>
      <c r="M251" s="46">
        <v>618009</v>
      </c>
      <c r="N251" s="46">
        <v>0.00548264</v>
      </c>
      <c r="O251" s="46">
        <v>0.99451736</v>
      </c>
      <c r="P251" s="46">
        <v>28</v>
      </c>
      <c r="Q251" s="46">
        <v>28000</v>
      </c>
      <c r="R251" s="46">
        <v>245896</v>
      </c>
      <c r="S251" s="46">
        <v>704928.07</v>
      </c>
      <c r="T251" s="46">
        <v>1000</v>
      </c>
      <c r="U251" s="46">
        <v>8782</v>
      </c>
      <c r="V251" s="46">
        <v>25176</v>
      </c>
    </row>
    <row r="252" spans="1:22" ht="11.25">
      <c r="A252" s="46">
        <v>4690</v>
      </c>
      <c r="B252" s="46" t="s">
        <v>262</v>
      </c>
      <c r="C252" s="46">
        <v>1106008</v>
      </c>
      <c r="D252" s="46">
        <v>2895000</v>
      </c>
      <c r="E252" s="46">
        <v>1788992</v>
      </c>
      <c r="F252" s="46">
        <v>0.38204076</v>
      </c>
      <c r="G252" s="46">
        <v>0.61795924</v>
      </c>
      <c r="H252" s="46">
        <v>1993708</v>
      </c>
      <c r="I252" s="46">
        <v>887700</v>
      </c>
      <c r="J252" s="46">
        <v>0.55474924</v>
      </c>
      <c r="K252" s="46">
        <v>0.44525076</v>
      </c>
      <c r="L252" s="46">
        <v>932124</v>
      </c>
      <c r="M252" s="46">
        <v>-173884</v>
      </c>
      <c r="N252" s="46">
        <v>1.186546</v>
      </c>
      <c r="O252" s="46">
        <v>-0.186546</v>
      </c>
      <c r="P252" s="46">
        <v>209</v>
      </c>
      <c r="Q252" s="46">
        <v>209000</v>
      </c>
      <c r="R252" s="46">
        <v>1835438</v>
      </c>
      <c r="S252" s="46">
        <v>186363.72</v>
      </c>
      <c r="T252" s="46">
        <v>1000</v>
      </c>
      <c r="U252" s="46">
        <v>8782</v>
      </c>
      <c r="V252" s="46">
        <v>891.69</v>
      </c>
    </row>
    <row r="253" spans="1:22" ht="11.25">
      <c r="A253" s="46">
        <v>2016</v>
      </c>
      <c r="B253" s="46" t="s">
        <v>263</v>
      </c>
      <c r="C253" s="46">
        <v>426628</v>
      </c>
      <c r="D253" s="46">
        <v>1930000</v>
      </c>
      <c r="E253" s="46">
        <v>1503372</v>
      </c>
      <c r="F253" s="46">
        <v>0.22105078</v>
      </c>
      <c r="G253" s="46">
        <v>0.77894922</v>
      </c>
      <c r="H253" s="46">
        <v>1329139</v>
      </c>
      <c r="I253" s="46">
        <v>902511</v>
      </c>
      <c r="J253" s="46">
        <v>0.32098073</v>
      </c>
      <c r="K253" s="46">
        <v>0.67901927</v>
      </c>
      <c r="L253" s="46">
        <v>621416</v>
      </c>
      <c r="M253" s="46">
        <v>194788</v>
      </c>
      <c r="N253" s="46">
        <v>0.6865417</v>
      </c>
      <c r="O253" s="46">
        <v>0.3134583</v>
      </c>
      <c r="P253" s="46">
        <v>489</v>
      </c>
      <c r="Q253" s="46">
        <v>489000</v>
      </c>
      <c r="R253" s="46">
        <v>4294398</v>
      </c>
      <c r="S253" s="46">
        <v>231925.37</v>
      </c>
      <c r="T253" s="46">
        <v>1000</v>
      </c>
      <c r="U253" s="46">
        <v>8782</v>
      </c>
      <c r="V253" s="46">
        <v>474.29</v>
      </c>
    </row>
    <row r="254" spans="1:22" ht="11.25">
      <c r="A254" s="46">
        <v>3983</v>
      </c>
      <c r="B254" s="46" t="s">
        <v>264</v>
      </c>
      <c r="C254" s="46">
        <v>393018</v>
      </c>
      <c r="D254" s="46">
        <v>1930000</v>
      </c>
      <c r="E254" s="46">
        <v>1536982</v>
      </c>
      <c r="F254" s="46">
        <v>0.20363627</v>
      </c>
      <c r="G254" s="46">
        <v>0.79636373</v>
      </c>
      <c r="H254" s="46">
        <v>1329139</v>
      </c>
      <c r="I254" s="46">
        <v>936121</v>
      </c>
      <c r="J254" s="46">
        <v>0.29569368</v>
      </c>
      <c r="K254" s="46">
        <v>0.70430632</v>
      </c>
      <c r="L254" s="46">
        <v>621416</v>
      </c>
      <c r="M254" s="46">
        <v>228398</v>
      </c>
      <c r="N254" s="46">
        <v>0.63245555</v>
      </c>
      <c r="O254" s="46">
        <v>0.36754445</v>
      </c>
      <c r="P254" s="46">
        <v>1332</v>
      </c>
      <c r="Q254" s="46">
        <v>1332000</v>
      </c>
      <c r="R254" s="46">
        <v>11697624</v>
      </c>
      <c r="S254" s="46">
        <v>1614354.18</v>
      </c>
      <c r="T254" s="46">
        <v>1000</v>
      </c>
      <c r="U254" s="46">
        <v>8782</v>
      </c>
      <c r="V254" s="46">
        <v>1211.98</v>
      </c>
    </row>
    <row r="255" spans="1:22" ht="11.25">
      <c r="A255" s="46">
        <v>3514</v>
      </c>
      <c r="B255" s="46" t="s">
        <v>265</v>
      </c>
      <c r="C255" s="46">
        <v>1682600</v>
      </c>
      <c r="D255" s="46">
        <v>2895000</v>
      </c>
      <c r="E255" s="46">
        <v>1212400</v>
      </c>
      <c r="F255" s="46">
        <v>0.58120898</v>
      </c>
      <c r="G255" s="46">
        <v>0.41879102</v>
      </c>
      <c r="H255" s="46">
        <v>1993708</v>
      </c>
      <c r="I255" s="46">
        <v>311108</v>
      </c>
      <c r="J255" s="46">
        <v>0.84395508</v>
      </c>
      <c r="K255" s="46">
        <v>0.15604492</v>
      </c>
      <c r="L255" s="46">
        <v>932124</v>
      </c>
      <c r="M255" s="46">
        <v>-750476</v>
      </c>
      <c r="N255" s="46">
        <v>1.80512464</v>
      </c>
      <c r="O255" s="46">
        <v>-0.80512464</v>
      </c>
      <c r="P255" s="46">
        <v>279</v>
      </c>
      <c r="Q255" s="46">
        <v>279000</v>
      </c>
      <c r="R255" s="46">
        <v>2450178</v>
      </c>
      <c r="S255" s="46">
        <v>366032.47</v>
      </c>
      <c r="T255" s="46">
        <v>1000</v>
      </c>
      <c r="U255" s="46">
        <v>8782</v>
      </c>
      <c r="V255" s="46">
        <v>1311.94</v>
      </c>
    </row>
    <row r="256" spans="1:22" ht="11.25">
      <c r="A256" s="46">
        <v>616</v>
      </c>
      <c r="B256" s="46" t="s">
        <v>453</v>
      </c>
      <c r="C256" s="46">
        <v>14623910</v>
      </c>
      <c r="D256" s="46">
        <v>2895000</v>
      </c>
      <c r="E256" s="46">
        <v>-11728910</v>
      </c>
      <c r="F256" s="46">
        <v>5.05143696</v>
      </c>
      <c r="G256" s="46">
        <v>-4.05143696</v>
      </c>
      <c r="H256" s="46">
        <v>1993708</v>
      </c>
      <c r="I256" s="46">
        <v>-12630202</v>
      </c>
      <c r="J256" s="46">
        <v>7.33503101</v>
      </c>
      <c r="K256" s="46">
        <v>-6.33503101</v>
      </c>
      <c r="L256" s="46">
        <v>932124</v>
      </c>
      <c r="M256" s="46">
        <v>-13691786</v>
      </c>
      <c r="N256" s="46">
        <v>15.68880321</v>
      </c>
      <c r="O256" s="46">
        <v>-14.68880321</v>
      </c>
      <c r="P256" s="46">
        <v>131</v>
      </c>
      <c r="Q256" s="46">
        <v>131000</v>
      </c>
      <c r="R256" s="46">
        <v>1150442</v>
      </c>
      <c r="S256" s="46">
        <v>1667881.21</v>
      </c>
      <c r="T256" s="46">
        <v>1000</v>
      </c>
      <c r="U256" s="46">
        <v>8782</v>
      </c>
      <c r="V256" s="46">
        <v>12731.92</v>
      </c>
    </row>
    <row r="257" spans="1:22" ht="11.25">
      <c r="A257" s="46">
        <v>1945</v>
      </c>
      <c r="B257" s="46" t="s">
        <v>266</v>
      </c>
      <c r="C257" s="46">
        <v>766153</v>
      </c>
      <c r="D257" s="46">
        <v>1930000</v>
      </c>
      <c r="E257" s="46">
        <v>1163847</v>
      </c>
      <c r="F257" s="46">
        <v>0.39697047</v>
      </c>
      <c r="G257" s="46">
        <v>0.60302953</v>
      </c>
      <c r="H257" s="46">
        <v>1329139</v>
      </c>
      <c r="I257" s="46">
        <v>562986</v>
      </c>
      <c r="J257" s="46">
        <v>0.57642805</v>
      </c>
      <c r="K257" s="46">
        <v>0.42357195</v>
      </c>
      <c r="L257" s="46">
        <v>621416</v>
      </c>
      <c r="M257" s="46">
        <v>-144737</v>
      </c>
      <c r="N257" s="46">
        <v>1.23291483</v>
      </c>
      <c r="O257" s="46">
        <v>-0.23291483</v>
      </c>
      <c r="P257" s="46">
        <v>825</v>
      </c>
      <c r="Q257" s="46">
        <v>825000</v>
      </c>
      <c r="R257" s="46">
        <v>7245150</v>
      </c>
      <c r="S257" s="46">
        <v>714279.23</v>
      </c>
      <c r="T257" s="46">
        <v>1000</v>
      </c>
      <c r="U257" s="46">
        <v>8782</v>
      </c>
      <c r="V257" s="46">
        <v>865.79</v>
      </c>
    </row>
    <row r="258" spans="1:22" ht="11.25">
      <c r="A258" s="46">
        <v>1526</v>
      </c>
      <c r="B258" s="46" t="s">
        <v>267</v>
      </c>
      <c r="C258" s="46">
        <v>2607856</v>
      </c>
      <c r="D258" s="46">
        <v>1930000</v>
      </c>
      <c r="E258" s="46">
        <v>-677856</v>
      </c>
      <c r="F258" s="46">
        <v>1.35122073</v>
      </c>
      <c r="G258" s="46">
        <v>-0.35122073</v>
      </c>
      <c r="H258" s="46">
        <v>1329139</v>
      </c>
      <c r="I258" s="46">
        <v>-1278717</v>
      </c>
      <c r="J258" s="46">
        <v>1.96206416</v>
      </c>
      <c r="K258" s="46">
        <v>-0.96206416</v>
      </c>
      <c r="L258" s="46">
        <v>621416</v>
      </c>
      <c r="M258" s="46">
        <v>-1986440</v>
      </c>
      <c r="N258" s="46">
        <v>4.19663478</v>
      </c>
      <c r="O258" s="46">
        <v>-3.19663478</v>
      </c>
      <c r="P258" s="46">
        <v>1272</v>
      </c>
      <c r="Q258" s="46">
        <v>1272000</v>
      </c>
      <c r="R258" s="46">
        <v>11170704</v>
      </c>
      <c r="S258" s="46">
        <v>6391124.53</v>
      </c>
      <c r="T258" s="46">
        <v>1000</v>
      </c>
      <c r="U258" s="46">
        <v>8782</v>
      </c>
      <c r="V258" s="46">
        <v>5024.47</v>
      </c>
    </row>
    <row r="259" spans="1:22" ht="11.25">
      <c r="A259" s="46">
        <v>3654</v>
      </c>
      <c r="B259" s="46" t="s">
        <v>268</v>
      </c>
      <c r="C259" s="46">
        <v>2415245</v>
      </c>
      <c r="D259" s="46">
        <v>1930000</v>
      </c>
      <c r="E259" s="46">
        <v>-485245</v>
      </c>
      <c r="F259" s="46">
        <v>1.25142228</v>
      </c>
      <c r="G259" s="46">
        <v>-0.25142228</v>
      </c>
      <c r="H259" s="46">
        <v>1329139</v>
      </c>
      <c r="I259" s="46">
        <v>-1086106</v>
      </c>
      <c r="J259" s="46">
        <v>1.81715005</v>
      </c>
      <c r="K259" s="46">
        <v>-0.81715005</v>
      </c>
      <c r="L259" s="46">
        <v>621416</v>
      </c>
      <c r="M259" s="46">
        <v>-1793829</v>
      </c>
      <c r="N259" s="46">
        <v>3.88667978</v>
      </c>
      <c r="O259" s="46">
        <v>-2.88667978</v>
      </c>
      <c r="P259" s="46">
        <v>329</v>
      </c>
      <c r="Q259" s="46">
        <v>329000</v>
      </c>
      <c r="R259" s="46">
        <v>2889278</v>
      </c>
      <c r="S259" s="46">
        <v>437645.55</v>
      </c>
      <c r="T259" s="46">
        <v>1000</v>
      </c>
      <c r="U259" s="46">
        <v>8782</v>
      </c>
      <c r="V259" s="46">
        <v>1330.23</v>
      </c>
    </row>
    <row r="260" spans="1:22" ht="11.25">
      <c r="A260" s="46">
        <v>3990</v>
      </c>
      <c r="B260" s="46" t="s">
        <v>269</v>
      </c>
      <c r="C260" s="46">
        <v>305237</v>
      </c>
      <c r="D260" s="46">
        <v>1930000</v>
      </c>
      <c r="E260" s="46">
        <v>1624763</v>
      </c>
      <c r="F260" s="46">
        <v>0.15815389</v>
      </c>
      <c r="G260" s="46">
        <v>0.84184611</v>
      </c>
      <c r="H260" s="46">
        <v>1329139</v>
      </c>
      <c r="I260" s="46">
        <v>1023902</v>
      </c>
      <c r="J260" s="46">
        <v>0.22965017</v>
      </c>
      <c r="K260" s="46">
        <v>0.77034983</v>
      </c>
      <c r="L260" s="46">
        <v>621416</v>
      </c>
      <c r="M260" s="46">
        <v>316179</v>
      </c>
      <c r="N260" s="46">
        <v>0.49119591</v>
      </c>
      <c r="O260" s="46">
        <v>0.50880409</v>
      </c>
      <c r="P260" s="46">
        <v>655</v>
      </c>
      <c r="Q260" s="46">
        <v>655000</v>
      </c>
      <c r="R260" s="46">
        <v>5752210</v>
      </c>
      <c r="S260" s="46">
        <v>1032823.67</v>
      </c>
      <c r="T260" s="46">
        <v>1000</v>
      </c>
      <c r="U260" s="46">
        <v>8782</v>
      </c>
      <c r="V260" s="46">
        <v>1576.83</v>
      </c>
    </row>
    <row r="261" spans="1:22" ht="11.25">
      <c r="A261" s="46">
        <v>4011</v>
      </c>
      <c r="B261" s="46" t="s">
        <v>270</v>
      </c>
      <c r="C261" s="46">
        <v>1394192</v>
      </c>
      <c r="D261" s="46">
        <v>2895000</v>
      </c>
      <c r="E261" s="46">
        <v>1500808</v>
      </c>
      <c r="F261" s="46">
        <v>0.48158618</v>
      </c>
      <c r="G261" s="46">
        <v>0.51841382</v>
      </c>
      <c r="H261" s="46">
        <v>1993708</v>
      </c>
      <c r="I261" s="46">
        <v>599516</v>
      </c>
      <c r="J261" s="46">
        <v>0.69929599</v>
      </c>
      <c r="K261" s="46">
        <v>0.30070401</v>
      </c>
      <c r="L261" s="46">
        <v>932124</v>
      </c>
      <c r="M261" s="46">
        <v>-462068</v>
      </c>
      <c r="N261" s="46">
        <v>1.49571516</v>
      </c>
      <c r="O261" s="46">
        <v>-0.49571516</v>
      </c>
      <c r="P261" s="46">
        <v>89</v>
      </c>
      <c r="Q261" s="46">
        <v>89000</v>
      </c>
      <c r="R261" s="46">
        <v>781598</v>
      </c>
      <c r="S261" s="46">
        <v>164799.2</v>
      </c>
      <c r="T261" s="46">
        <v>1000</v>
      </c>
      <c r="U261" s="46">
        <v>8782</v>
      </c>
      <c r="V261" s="46">
        <v>1851.68</v>
      </c>
    </row>
    <row r="262" spans="1:22" ht="11.25">
      <c r="A262" s="46">
        <v>4018</v>
      </c>
      <c r="B262" s="46" t="s">
        <v>271</v>
      </c>
      <c r="C262" s="46">
        <v>621296</v>
      </c>
      <c r="D262" s="46">
        <v>1930000</v>
      </c>
      <c r="E262" s="46">
        <v>1308704</v>
      </c>
      <c r="F262" s="46">
        <v>0.32191503</v>
      </c>
      <c r="G262" s="46">
        <v>0.67808497</v>
      </c>
      <c r="H262" s="46">
        <v>1329139</v>
      </c>
      <c r="I262" s="46">
        <v>707843</v>
      </c>
      <c r="J262" s="46">
        <v>0.46744246</v>
      </c>
      <c r="K262" s="46">
        <v>0.53255754</v>
      </c>
      <c r="L262" s="46">
        <v>621416</v>
      </c>
      <c r="M262" s="46">
        <v>120</v>
      </c>
      <c r="N262" s="46">
        <v>0.99980689</v>
      </c>
      <c r="O262" s="46">
        <v>0.00019311</v>
      </c>
      <c r="P262" s="46">
        <v>6396</v>
      </c>
      <c r="Q262" s="46">
        <v>6396000</v>
      </c>
      <c r="R262" s="46">
        <v>56169672</v>
      </c>
      <c r="S262" s="46">
        <v>3130670</v>
      </c>
      <c r="T262" s="46">
        <v>1000</v>
      </c>
      <c r="U262" s="46">
        <v>8782</v>
      </c>
      <c r="V262" s="46">
        <v>489.47</v>
      </c>
    </row>
    <row r="263" spans="1:22" ht="11.25">
      <c r="A263" s="46">
        <v>4025</v>
      </c>
      <c r="B263" s="46" t="s">
        <v>272</v>
      </c>
      <c r="C263" s="46">
        <v>450893</v>
      </c>
      <c r="D263" s="46">
        <v>1930000</v>
      </c>
      <c r="E263" s="46">
        <v>1479107</v>
      </c>
      <c r="F263" s="46">
        <v>0.23362332</v>
      </c>
      <c r="G263" s="46">
        <v>0.76637668</v>
      </c>
      <c r="H263" s="46">
        <v>1329139</v>
      </c>
      <c r="I263" s="46">
        <v>878246</v>
      </c>
      <c r="J263" s="46">
        <v>0.3392369</v>
      </c>
      <c r="K263" s="46">
        <v>0.6607631</v>
      </c>
      <c r="L263" s="46">
        <v>621416</v>
      </c>
      <c r="M263" s="46">
        <v>170523</v>
      </c>
      <c r="N263" s="46">
        <v>0.72558962</v>
      </c>
      <c r="O263" s="46">
        <v>0.27441038</v>
      </c>
      <c r="P263" s="46">
        <v>514</v>
      </c>
      <c r="Q263" s="46">
        <v>514000</v>
      </c>
      <c r="R263" s="46">
        <v>4513948</v>
      </c>
      <c r="S263" s="46">
        <v>1005345.34</v>
      </c>
      <c r="T263" s="46">
        <v>1000</v>
      </c>
      <c r="U263" s="46">
        <v>8782</v>
      </c>
      <c r="V263" s="46">
        <v>1955.92</v>
      </c>
    </row>
    <row r="264" spans="1:22" ht="11.25">
      <c r="A264" s="46">
        <v>4060</v>
      </c>
      <c r="B264" s="46" t="s">
        <v>273</v>
      </c>
      <c r="C264" s="46">
        <v>997944</v>
      </c>
      <c r="D264" s="46">
        <v>1930000</v>
      </c>
      <c r="E264" s="46">
        <v>932056</v>
      </c>
      <c r="F264" s="46">
        <v>0.51706943</v>
      </c>
      <c r="G264" s="46">
        <v>0.48293057</v>
      </c>
      <c r="H264" s="46">
        <v>1329139</v>
      </c>
      <c r="I264" s="46">
        <v>331195</v>
      </c>
      <c r="J264" s="46">
        <v>0.75081989</v>
      </c>
      <c r="K264" s="46">
        <v>0.24918011</v>
      </c>
      <c r="L264" s="46">
        <v>621416</v>
      </c>
      <c r="M264" s="46">
        <v>-376528</v>
      </c>
      <c r="N264" s="46">
        <v>1.60591938</v>
      </c>
      <c r="O264" s="46">
        <v>-0.60591938</v>
      </c>
      <c r="P264" s="46">
        <v>5631</v>
      </c>
      <c r="Q264" s="46">
        <v>5631000</v>
      </c>
      <c r="R264" s="46">
        <v>49451442</v>
      </c>
      <c r="S264" s="46">
        <v>7514785.25</v>
      </c>
      <c r="T264" s="46">
        <v>1000</v>
      </c>
      <c r="U264" s="46">
        <v>8782</v>
      </c>
      <c r="V264" s="46">
        <v>1334.54</v>
      </c>
    </row>
    <row r="265" spans="1:22" ht="11.25">
      <c r="A265" s="46">
        <v>4067</v>
      </c>
      <c r="B265" s="46" t="s">
        <v>274</v>
      </c>
      <c r="C265" s="46">
        <v>434282</v>
      </c>
      <c r="D265" s="46">
        <v>1930000</v>
      </c>
      <c r="E265" s="46">
        <v>1495718</v>
      </c>
      <c r="F265" s="46">
        <v>0.22501658</v>
      </c>
      <c r="G265" s="46">
        <v>0.77498342</v>
      </c>
      <c r="H265" s="46">
        <v>1329139</v>
      </c>
      <c r="I265" s="46">
        <v>894857</v>
      </c>
      <c r="J265" s="46">
        <v>0.32673934</v>
      </c>
      <c r="K265" s="46">
        <v>0.67326066</v>
      </c>
      <c r="L265" s="46">
        <v>621416</v>
      </c>
      <c r="M265" s="46">
        <v>187134</v>
      </c>
      <c r="N265" s="46">
        <v>0.69885874</v>
      </c>
      <c r="O265" s="46">
        <v>0.30114126</v>
      </c>
      <c r="P265" s="46">
        <v>1076</v>
      </c>
      <c r="Q265" s="46">
        <v>1076000</v>
      </c>
      <c r="R265" s="46">
        <v>9449432</v>
      </c>
      <c r="S265" s="46">
        <v>469866.4</v>
      </c>
      <c r="T265" s="46">
        <v>1000</v>
      </c>
      <c r="U265" s="46">
        <v>8782</v>
      </c>
      <c r="V265" s="46">
        <v>436.68</v>
      </c>
    </row>
    <row r="266" spans="1:22" ht="11.25">
      <c r="A266" s="46">
        <v>4074</v>
      </c>
      <c r="B266" s="46" t="s">
        <v>275</v>
      </c>
      <c r="C266" s="46">
        <v>517796</v>
      </c>
      <c r="D266" s="46">
        <v>1930000</v>
      </c>
      <c r="E266" s="46">
        <v>1412204</v>
      </c>
      <c r="F266" s="46">
        <v>0.26828808</v>
      </c>
      <c r="G266" s="46">
        <v>0.73171192</v>
      </c>
      <c r="H266" s="46">
        <v>1329139</v>
      </c>
      <c r="I266" s="46">
        <v>811343</v>
      </c>
      <c r="J266" s="46">
        <v>0.3895725</v>
      </c>
      <c r="K266" s="46">
        <v>0.6104275</v>
      </c>
      <c r="L266" s="46">
        <v>621416</v>
      </c>
      <c r="M266" s="46">
        <v>103620</v>
      </c>
      <c r="N266" s="46">
        <v>0.8332518</v>
      </c>
      <c r="O266" s="46">
        <v>0.1667482</v>
      </c>
      <c r="P266" s="46">
        <v>1791</v>
      </c>
      <c r="Q266" s="46">
        <v>1791000</v>
      </c>
      <c r="R266" s="46">
        <v>15728562</v>
      </c>
      <c r="S266" s="46">
        <v>2947909.04</v>
      </c>
      <c r="T266" s="46">
        <v>1000</v>
      </c>
      <c r="U266" s="46">
        <v>8782</v>
      </c>
      <c r="V266" s="46">
        <v>1645.96</v>
      </c>
    </row>
    <row r="267" spans="1:22" ht="11.25">
      <c r="A267" s="46">
        <v>4088</v>
      </c>
      <c r="B267" s="46" t="s">
        <v>276</v>
      </c>
      <c r="C267" s="46">
        <v>493357</v>
      </c>
      <c r="D267" s="46">
        <v>1930000</v>
      </c>
      <c r="E267" s="46">
        <v>1436643</v>
      </c>
      <c r="F267" s="46">
        <v>0.25562539</v>
      </c>
      <c r="G267" s="46">
        <v>0.74437461</v>
      </c>
      <c r="H267" s="46">
        <v>1329139</v>
      </c>
      <c r="I267" s="46">
        <v>835782</v>
      </c>
      <c r="J267" s="46">
        <v>0.37118541</v>
      </c>
      <c r="K267" s="46">
        <v>0.62881459</v>
      </c>
      <c r="L267" s="46">
        <v>621416</v>
      </c>
      <c r="M267" s="46">
        <v>128059</v>
      </c>
      <c r="N267" s="46">
        <v>0.79392388</v>
      </c>
      <c r="O267" s="46">
        <v>0.20607612</v>
      </c>
      <c r="P267" s="46">
        <v>1298</v>
      </c>
      <c r="Q267" s="46">
        <v>1298000</v>
      </c>
      <c r="R267" s="46">
        <v>11399036</v>
      </c>
      <c r="S267" s="46">
        <v>1914527.67</v>
      </c>
      <c r="T267" s="46">
        <v>1000</v>
      </c>
      <c r="U267" s="46">
        <v>8782</v>
      </c>
      <c r="V267" s="46">
        <v>1474.98</v>
      </c>
    </row>
    <row r="268" spans="1:22" ht="11.25">
      <c r="A268" s="46">
        <v>4095</v>
      </c>
      <c r="B268" s="46" t="s">
        <v>277</v>
      </c>
      <c r="C268" s="46">
        <v>671779</v>
      </c>
      <c r="D268" s="46">
        <v>1930000</v>
      </c>
      <c r="E268" s="46">
        <v>1258221</v>
      </c>
      <c r="F268" s="46">
        <v>0.34807202</v>
      </c>
      <c r="G268" s="46">
        <v>0.65192798</v>
      </c>
      <c r="H268" s="46">
        <v>1329139</v>
      </c>
      <c r="I268" s="46">
        <v>657360</v>
      </c>
      <c r="J268" s="46">
        <v>0.50542419</v>
      </c>
      <c r="K268" s="46">
        <v>0.49457581</v>
      </c>
      <c r="L268" s="46">
        <v>621416</v>
      </c>
      <c r="M268" s="46">
        <v>-50363</v>
      </c>
      <c r="N268" s="46">
        <v>1.08104555</v>
      </c>
      <c r="O268" s="46">
        <v>-0.08104555</v>
      </c>
      <c r="P268" s="46">
        <v>2929</v>
      </c>
      <c r="Q268" s="46">
        <v>2929000</v>
      </c>
      <c r="R268" s="46">
        <v>25722478</v>
      </c>
      <c r="S268" s="46">
        <v>2918729.45</v>
      </c>
      <c r="T268" s="46">
        <v>1000</v>
      </c>
      <c r="U268" s="46">
        <v>8782</v>
      </c>
      <c r="V268" s="46">
        <v>996.49</v>
      </c>
    </row>
    <row r="269" spans="1:22" ht="11.25">
      <c r="A269" s="46">
        <v>4137</v>
      </c>
      <c r="B269" s="46" t="s">
        <v>278</v>
      </c>
      <c r="C269" s="46">
        <v>573316</v>
      </c>
      <c r="D269" s="46">
        <v>1930000</v>
      </c>
      <c r="E269" s="46">
        <v>1356684</v>
      </c>
      <c r="F269" s="46">
        <v>0.29705492</v>
      </c>
      <c r="G269" s="46">
        <v>0.70294508</v>
      </c>
      <c r="H269" s="46">
        <v>1329139</v>
      </c>
      <c r="I269" s="46">
        <v>755823</v>
      </c>
      <c r="J269" s="46">
        <v>0.4313439</v>
      </c>
      <c r="K269" s="46">
        <v>0.5686561</v>
      </c>
      <c r="L269" s="46">
        <v>621416</v>
      </c>
      <c r="M269" s="46">
        <v>48100</v>
      </c>
      <c r="N269" s="46">
        <v>0.92259614</v>
      </c>
      <c r="O269" s="46">
        <v>0.07740386</v>
      </c>
      <c r="P269" s="46">
        <v>982</v>
      </c>
      <c r="Q269" s="46">
        <v>982000</v>
      </c>
      <c r="R269" s="46">
        <v>8623924</v>
      </c>
      <c r="S269" s="46">
        <v>344237.66</v>
      </c>
      <c r="T269" s="46">
        <v>1000</v>
      </c>
      <c r="U269" s="46">
        <v>8782</v>
      </c>
      <c r="V269" s="46">
        <v>350.55</v>
      </c>
    </row>
    <row r="270" spans="1:22" ht="11.25">
      <c r="A270" s="46">
        <v>4144</v>
      </c>
      <c r="B270" s="46" t="s">
        <v>279</v>
      </c>
      <c r="C270" s="46">
        <v>622201</v>
      </c>
      <c r="D270" s="46">
        <v>1930000</v>
      </c>
      <c r="E270" s="46">
        <v>1307799</v>
      </c>
      <c r="F270" s="46">
        <v>0.32238394</v>
      </c>
      <c r="G270" s="46">
        <v>0.67761606</v>
      </c>
      <c r="H270" s="46">
        <v>1329139</v>
      </c>
      <c r="I270" s="46">
        <v>706938</v>
      </c>
      <c r="J270" s="46">
        <v>0.46812335</v>
      </c>
      <c r="K270" s="46">
        <v>0.53187665</v>
      </c>
      <c r="L270" s="46">
        <v>621416</v>
      </c>
      <c r="M270" s="46">
        <v>-785</v>
      </c>
      <c r="N270" s="46">
        <v>1.00126324</v>
      </c>
      <c r="O270" s="46">
        <v>-0.00126324</v>
      </c>
      <c r="P270" s="46">
        <v>3927</v>
      </c>
      <c r="Q270" s="46">
        <v>3927000</v>
      </c>
      <c r="R270" s="46">
        <v>34486914</v>
      </c>
      <c r="S270" s="46">
        <v>7673699.53</v>
      </c>
      <c r="T270" s="46">
        <v>1000</v>
      </c>
      <c r="U270" s="46">
        <v>8782</v>
      </c>
      <c r="V270" s="46">
        <v>1954.09</v>
      </c>
    </row>
    <row r="271" spans="1:22" ht="11.25">
      <c r="A271" s="46">
        <v>4165</v>
      </c>
      <c r="B271" s="46" t="s">
        <v>280</v>
      </c>
      <c r="C271" s="46">
        <v>528009</v>
      </c>
      <c r="D271" s="46">
        <v>1930000</v>
      </c>
      <c r="E271" s="46">
        <v>1401991</v>
      </c>
      <c r="F271" s="46">
        <v>0.27357979</v>
      </c>
      <c r="G271" s="46">
        <v>0.72642021</v>
      </c>
      <c r="H271" s="46">
        <v>1329139</v>
      </c>
      <c r="I271" s="46">
        <v>801130</v>
      </c>
      <c r="J271" s="46">
        <v>0.39725642</v>
      </c>
      <c r="K271" s="46">
        <v>0.60274358</v>
      </c>
      <c r="L271" s="46">
        <v>621416</v>
      </c>
      <c r="M271" s="46">
        <v>93407</v>
      </c>
      <c r="N271" s="46">
        <v>0.84968684</v>
      </c>
      <c r="O271" s="46">
        <v>0.15031316</v>
      </c>
      <c r="P271" s="46">
        <v>1681</v>
      </c>
      <c r="Q271" s="46">
        <v>1681000</v>
      </c>
      <c r="R271" s="46">
        <v>14762542</v>
      </c>
      <c r="S271" s="46">
        <v>1507203.24</v>
      </c>
      <c r="T271" s="46">
        <v>1000</v>
      </c>
      <c r="U271" s="46">
        <v>8782</v>
      </c>
      <c r="V271" s="46">
        <v>896.61</v>
      </c>
    </row>
    <row r="272" spans="1:22" ht="11.25">
      <c r="A272" s="46">
        <v>4179</v>
      </c>
      <c r="B272" s="46" t="s">
        <v>281</v>
      </c>
      <c r="C272" s="46">
        <v>540351</v>
      </c>
      <c r="D272" s="46">
        <v>1930000</v>
      </c>
      <c r="E272" s="46">
        <v>1389649</v>
      </c>
      <c r="F272" s="46">
        <v>0.27997461</v>
      </c>
      <c r="G272" s="46">
        <v>0.72002539</v>
      </c>
      <c r="H272" s="46">
        <v>1329139</v>
      </c>
      <c r="I272" s="46">
        <v>788788</v>
      </c>
      <c r="J272" s="46">
        <v>0.40654213</v>
      </c>
      <c r="K272" s="46">
        <v>0.59345787</v>
      </c>
      <c r="L272" s="46">
        <v>621416</v>
      </c>
      <c r="M272" s="46">
        <v>81065</v>
      </c>
      <c r="N272" s="46">
        <v>0.86954794</v>
      </c>
      <c r="O272" s="46">
        <v>0.13045206</v>
      </c>
      <c r="P272" s="46">
        <v>10090</v>
      </c>
      <c r="Q272" s="46">
        <v>10090000</v>
      </c>
      <c r="R272" s="46">
        <v>88610380</v>
      </c>
      <c r="S272" s="46">
        <v>5648975.61</v>
      </c>
      <c r="T272" s="46">
        <v>1000</v>
      </c>
      <c r="U272" s="46">
        <v>8782</v>
      </c>
      <c r="V272" s="46">
        <v>559.86</v>
      </c>
    </row>
    <row r="273" spans="1:22" ht="11.25">
      <c r="A273" s="46">
        <v>4186</v>
      </c>
      <c r="B273" s="46" t="s">
        <v>282</v>
      </c>
      <c r="C273" s="46">
        <v>479590</v>
      </c>
      <c r="D273" s="46">
        <v>1930000</v>
      </c>
      <c r="E273" s="46">
        <v>1450410</v>
      </c>
      <c r="F273" s="46">
        <v>0.24849223</v>
      </c>
      <c r="G273" s="46">
        <v>0.75150777</v>
      </c>
      <c r="H273" s="46">
        <v>1329139</v>
      </c>
      <c r="I273" s="46">
        <v>849549</v>
      </c>
      <c r="J273" s="46">
        <v>0.36082757</v>
      </c>
      <c r="K273" s="46">
        <v>0.63917243</v>
      </c>
      <c r="L273" s="46">
        <v>621416</v>
      </c>
      <c r="M273" s="46">
        <v>141826</v>
      </c>
      <c r="N273" s="46">
        <v>0.77176964</v>
      </c>
      <c r="O273" s="46">
        <v>0.22823036</v>
      </c>
      <c r="P273" s="46">
        <v>894</v>
      </c>
      <c r="Q273" s="46">
        <v>894000</v>
      </c>
      <c r="R273" s="46">
        <v>7851108</v>
      </c>
      <c r="S273" s="46">
        <v>1815697.85</v>
      </c>
      <c r="T273" s="46">
        <v>1000</v>
      </c>
      <c r="U273" s="46">
        <v>8782</v>
      </c>
      <c r="V273" s="46">
        <v>2030.98</v>
      </c>
    </row>
    <row r="274" spans="1:22" ht="11.25">
      <c r="A274" s="46">
        <v>4207</v>
      </c>
      <c r="B274" s="46" t="s">
        <v>283</v>
      </c>
      <c r="C274" s="46">
        <v>487609</v>
      </c>
      <c r="D274" s="46">
        <v>1930000</v>
      </c>
      <c r="E274" s="46">
        <v>1442391</v>
      </c>
      <c r="F274" s="46">
        <v>0.25264715</v>
      </c>
      <c r="G274" s="46">
        <v>0.74735285</v>
      </c>
      <c r="H274" s="46">
        <v>1329139</v>
      </c>
      <c r="I274" s="46">
        <v>841530</v>
      </c>
      <c r="J274" s="46">
        <v>0.3668608</v>
      </c>
      <c r="K274" s="46">
        <v>0.6331392</v>
      </c>
      <c r="L274" s="46">
        <v>621416</v>
      </c>
      <c r="M274" s="46">
        <v>133807</v>
      </c>
      <c r="N274" s="46">
        <v>0.78467403</v>
      </c>
      <c r="O274" s="46">
        <v>0.21532597</v>
      </c>
      <c r="P274" s="46">
        <v>486</v>
      </c>
      <c r="Q274" s="46">
        <v>486000</v>
      </c>
      <c r="R274" s="46">
        <v>4268052</v>
      </c>
      <c r="S274" s="46">
        <v>423807.59</v>
      </c>
      <c r="T274" s="46">
        <v>1000</v>
      </c>
      <c r="U274" s="46">
        <v>8782</v>
      </c>
      <c r="V274" s="46">
        <v>872.03</v>
      </c>
    </row>
    <row r="275" spans="1:22" ht="11.25">
      <c r="A275" s="46">
        <v>4221</v>
      </c>
      <c r="B275" s="46" t="s">
        <v>284</v>
      </c>
      <c r="C275" s="46">
        <v>801320</v>
      </c>
      <c r="D275" s="46">
        <v>1930000</v>
      </c>
      <c r="E275" s="46">
        <v>1128680</v>
      </c>
      <c r="F275" s="46">
        <v>0.41519171</v>
      </c>
      <c r="G275" s="46">
        <v>0.58480829</v>
      </c>
      <c r="H275" s="46">
        <v>1329139</v>
      </c>
      <c r="I275" s="46">
        <v>527819</v>
      </c>
      <c r="J275" s="46">
        <v>0.60288653</v>
      </c>
      <c r="K275" s="46">
        <v>0.39711347</v>
      </c>
      <c r="L275" s="46">
        <v>621416</v>
      </c>
      <c r="M275" s="46">
        <v>-179904</v>
      </c>
      <c r="N275" s="46">
        <v>1.28950655</v>
      </c>
      <c r="O275" s="46">
        <v>-0.28950655</v>
      </c>
      <c r="P275" s="46">
        <v>1032</v>
      </c>
      <c r="Q275" s="46">
        <v>1032000</v>
      </c>
      <c r="R275" s="46">
        <v>9063024</v>
      </c>
      <c r="S275" s="46">
        <v>2450656.64</v>
      </c>
      <c r="T275" s="46">
        <v>1000</v>
      </c>
      <c r="U275" s="46">
        <v>8782</v>
      </c>
      <c r="V275" s="46">
        <v>2374.67</v>
      </c>
    </row>
    <row r="276" spans="1:22" ht="11.25">
      <c r="A276" s="46">
        <v>4228</v>
      </c>
      <c r="B276" s="46" t="s">
        <v>285</v>
      </c>
      <c r="C276" s="46">
        <v>643781</v>
      </c>
      <c r="D276" s="46">
        <v>1930000</v>
      </c>
      <c r="E276" s="46">
        <v>1286219</v>
      </c>
      <c r="F276" s="46">
        <v>0.33356528</v>
      </c>
      <c r="G276" s="46">
        <v>0.66643472</v>
      </c>
      <c r="H276" s="46">
        <v>1329139</v>
      </c>
      <c r="I276" s="46">
        <v>685358</v>
      </c>
      <c r="J276" s="46">
        <v>0.48435942</v>
      </c>
      <c r="K276" s="46">
        <v>0.51564058</v>
      </c>
      <c r="L276" s="46">
        <v>621416</v>
      </c>
      <c r="M276" s="46">
        <v>-22365</v>
      </c>
      <c r="N276" s="46">
        <v>1.03599038</v>
      </c>
      <c r="O276" s="46">
        <v>-0.03599038</v>
      </c>
      <c r="P276" s="46">
        <v>850</v>
      </c>
      <c r="Q276" s="46">
        <v>850000</v>
      </c>
      <c r="R276" s="46">
        <v>7464700</v>
      </c>
      <c r="S276" s="46">
        <v>1624030.37</v>
      </c>
      <c r="T276" s="46">
        <v>1000</v>
      </c>
      <c r="U276" s="46">
        <v>8782</v>
      </c>
      <c r="V276" s="46">
        <v>1910.62</v>
      </c>
    </row>
    <row r="277" spans="1:22" ht="11.25">
      <c r="A277" s="46">
        <v>4235</v>
      </c>
      <c r="B277" s="46" t="s">
        <v>286</v>
      </c>
      <c r="C277" s="46">
        <v>2149733</v>
      </c>
      <c r="D277" s="46">
        <v>2895000</v>
      </c>
      <c r="E277" s="46">
        <v>745267</v>
      </c>
      <c r="F277" s="46">
        <v>0.74256753</v>
      </c>
      <c r="G277" s="46">
        <v>0.25743247</v>
      </c>
      <c r="H277" s="46">
        <v>1993708</v>
      </c>
      <c r="I277" s="46">
        <v>-156025</v>
      </c>
      <c r="J277" s="46">
        <v>1.0782587</v>
      </c>
      <c r="K277" s="46">
        <v>-0.0782587</v>
      </c>
      <c r="L277" s="46">
        <v>932124</v>
      </c>
      <c r="M277" s="46">
        <v>-1217609</v>
      </c>
      <c r="N277" s="46">
        <v>2.30627363</v>
      </c>
      <c r="O277" s="46">
        <v>-1.30627363</v>
      </c>
      <c r="P277" s="46">
        <v>153</v>
      </c>
      <c r="Q277" s="46">
        <v>153000</v>
      </c>
      <c r="R277" s="46">
        <v>1286083.54</v>
      </c>
      <c r="S277" s="46">
        <v>0</v>
      </c>
      <c r="T277" s="46">
        <v>1000</v>
      </c>
      <c r="U277" s="46">
        <v>8405.77</v>
      </c>
      <c r="V277" s="46">
        <v>0</v>
      </c>
    </row>
    <row r="278" spans="1:22" ht="11.25">
      <c r="A278" s="46">
        <v>4151</v>
      </c>
      <c r="B278" s="46" t="s">
        <v>287</v>
      </c>
      <c r="C278" s="46">
        <v>511919</v>
      </c>
      <c r="D278" s="46">
        <v>1930000</v>
      </c>
      <c r="E278" s="46">
        <v>1418081</v>
      </c>
      <c r="F278" s="46">
        <v>0.26524301</v>
      </c>
      <c r="G278" s="46">
        <v>0.73475699</v>
      </c>
      <c r="H278" s="46">
        <v>1329139</v>
      </c>
      <c r="I278" s="46">
        <v>817220</v>
      </c>
      <c r="J278" s="46">
        <v>0.38515084</v>
      </c>
      <c r="K278" s="46">
        <v>0.61484916</v>
      </c>
      <c r="L278" s="46">
        <v>621416</v>
      </c>
      <c r="M278" s="46">
        <v>109497</v>
      </c>
      <c r="N278" s="46">
        <v>0.82379437</v>
      </c>
      <c r="O278" s="46">
        <v>0.17620563</v>
      </c>
      <c r="P278" s="46">
        <v>849</v>
      </c>
      <c r="Q278" s="46">
        <v>849000</v>
      </c>
      <c r="R278" s="46">
        <v>7455918</v>
      </c>
      <c r="S278" s="46">
        <v>1697800.78</v>
      </c>
      <c r="T278" s="46">
        <v>1000</v>
      </c>
      <c r="U278" s="46">
        <v>8782</v>
      </c>
      <c r="V278" s="46">
        <v>1999.77</v>
      </c>
    </row>
    <row r="279" spans="1:22" ht="11.25">
      <c r="A279" s="46">
        <v>490</v>
      </c>
      <c r="B279" s="46" t="s">
        <v>288</v>
      </c>
      <c r="C279" s="46">
        <v>562116</v>
      </c>
      <c r="D279" s="46">
        <v>1930000</v>
      </c>
      <c r="E279" s="46">
        <v>1367884</v>
      </c>
      <c r="F279" s="46">
        <v>0.29125181</v>
      </c>
      <c r="G279" s="46">
        <v>0.70874819</v>
      </c>
      <c r="H279" s="46">
        <v>1329139</v>
      </c>
      <c r="I279" s="46">
        <v>767023</v>
      </c>
      <c r="J279" s="46">
        <v>0.42291739</v>
      </c>
      <c r="K279" s="46">
        <v>0.57708261</v>
      </c>
      <c r="L279" s="46">
        <v>621416</v>
      </c>
      <c r="M279" s="46">
        <v>59300</v>
      </c>
      <c r="N279" s="46">
        <v>0.90457278</v>
      </c>
      <c r="O279" s="46">
        <v>0.09542722</v>
      </c>
      <c r="P279" s="46">
        <v>433</v>
      </c>
      <c r="Q279" s="46">
        <v>433000</v>
      </c>
      <c r="R279" s="46">
        <v>3802606</v>
      </c>
      <c r="S279" s="46">
        <v>1447150.77</v>
      </c>
      <c r="T279" s="46">
        <v>1000</v>
      </c>
      <c r="U279" s="46">
        <v>8782</v>
      </c>
      <c r="V279" s="46">
        <v>3342.15</v>
      </c>
    </row>
    <row r="280" spans="1:22" ht="11.25">
      <c r="A280" s="46">
        <v>4270</v>
      </c>
      <c r="B280" s="46" t="s">
        <v>289</v>
      </c>
      <c r="C280" s="46">
        <v>969328</v>
      </c>
      <c r="D280" s="46">
        <v>1930000</v>
      </c>
      <c r="E280" s="46">
        <v>960672</v>
      </c>
      <c r="F280" s="46">
        <v>0.50224249</v>
      </c>
      <c r="G280" s="46">
        <v>0.49775751</v>
      </c>
      <c r="H280" s="46">
        <v>1329139</v>
      </c>
      <c r="I280" s="46">
        <v>359811</v>
      </c>
      <c r="J280" s="46">
        <v>0.72929016</v>
      </c>
      <c r="K280" s="46">
        <v>0.27070984</v>
      </c>
      <c r="L280" s="46">
        <v>621416</v>
      </c>
      <c r="M280" s="46">
        <v>-347912</v>
      </c>
      <c r="N280" s="46">
        <v>1.55986972</v>
      </c>
      <c r="O280" s="46">
        <v>-0.55986972</v>
      </c>
      <c r="P280" s="46">
        <v>254</v>
      </c>
      <c r="Q280" s="46">
        <v>254000</v>
      </c>
      <c r="R280" s="46">
        <v>2230628</v>
      </c>
      <c r="S280" s="46">
        <v>966721.45</v>
      </c>
      <c r="T280" s="46">
        <v>1000</v>
      </c>
      <c r="U280" s="46">
        <v>8782</v>
      </c>
      <c r="V280" s="46">
        <v>3805.99</v>
      </c>
    </row>
    <row r="281" spans="1:22" ht="11.25">
      <c r="A281" s="46">
        <v>4305</v>
      </c>
      <c r="B281" s="46" t="s">
        <v>290</v>
      </c>
      <c r="C281" s="46">
        <v>394554</v>
      </c>
      <c r="D281" s="46">
        <v>1930000</v>
      </c>
      <c r="E281" s="46">
        <v>1535446</v>
      </c>
      <c r="F281" s="46">
        <v>0.20443212</v>
      </c>
      <c r="G281" s="46">
        <v>0.79556788</v>
      </c>
      <c r="H281" s="46">
        <v>1329139</v>
      </c>
      <c r="I281" s="46">
        <v>934585</v>
      </c>
      <c r="J281" s="46">
        <v>0.29684931</v>
      </c>
      <c r="K281" s="46">
        <v>0.70315069</v>
      </c>
      <c r="L281" s="46">
        <v>621416</v>
      </c>
      <c r="M281" s="46">
        <v>226862</v>
      </c>
      <c r="N281" s="46">
        <v>0.63492733</v>
      </c>
      <c r="O281" s="46">
        <v>0.36507267</v>
      </c>
      <c r="P281" s="46">
        <v>1045</v>
      </c>
      <c r="Q281" s="46">
        <v>1045000</v>
      </c>
      <c r="R281" s="46">
        <v>9177190</v>
      </c>
      <c r="S281" s="46">
        <v>926229.2</v>
      </c>
      <c r="T281" s="46">
        <v>1000</v>
      </c>
      <c r="U281" s="46">
        <v>8782</v>
      </c>
      <c r="V281" s="46">
        <v>886.34</v>
      </c>
    </row>
    <row r="282" spans="1:22" ht="11.25">
      <c r="A282" s="46">
        <v>4312</v>
      </c>
      <c r="B282" s="46" t="s">
        <v>291</v>
      </c>
      <c r="C282" s="46">
        <v>974799</v>
      </c>
      <c r="D282" s="46">
        <v>1930000</v>
      </c>
      <c r="E282" s="46">
        <v>955201</v>
      </c>
      <c r="F282" s="46">
        <v>0.5050772</v>
      </c>
      <c r="G282" s="46">
        <v>0.4949228</v>
      </c>
      <c r="H282" s="46">
        <v>1329139</v>
      </c>
      <c r="I282" s="46">
        <v>354340</v>
      </c>
      <c r="J282" s="46">
        <v>0.73340636</v>
      </c>
      <c r="K282" s="46">
        <v>0.26659364</v>
      </c>
      <c r="L282" s="46">
        <v>621416</v>
      </c>
      <c r="M282" s="46">
        <v>-353383</v>
      </c>
      <c r="N282" s="46">
        <v>1.5686738</v>
      </c>
      <c r="O282" s="46">
        <v>-0.5686738</v>
      </c>
      <c r="P282" s="46">
        <v>2824</v>
      </c>
      <c r="Q282" s="46">
        <v>2824000</v>
      </c>
      <c r="R282" s="46">
        <v>24388666.83</v>
      </c>
      <c r="S282" s="46">
        <v>0</v>
      </c>
      <c r="T282" s="46">
        <v>1000</v>
      </c>
      <c r="U282" s="46">
        <v>8636.21</v>
      </c>
      <c r="V282" s="46">
        <v>0</v>
      </c>
    </row>
    <row r="283" spans="1:22" ht="11.25">
      <c r="A283" s="46">
        <v>4330</v>
      </c>
      <c r="B283" s="46" t="s">
        <v>292</v>
      </c>
      <c r="C283" s="46">
        <v>2825954</v>
      </c>
      <c r="D283" s="46">
        <v>1930000</v>
      </c>
      <c r="E283" s="46">
        <v>-895954</v>
      </c>
      <c r="F283" s="46">
        <v>1.46422487</v>
      </c>
      <c r="G283" s="46">
        <v>-0.46422487</v>
      </c>
      <c r="H283" s="46">
        <v>1329139</v>
      </c>
      <c r="I283" s="46">
        <v>-1496815</v>
      </c>
      <c r="J283" s="46">
        <v>2.12615385</v>
      </c>
      <c r="K283" s="46">
        <v>-1.12615385</v>
      </c>
      <c r="L283" s="46">
        <v>621416</v>
      </c>
      <c r="M283" s="46">
        <v>-2204538</v>
      </c>
      <c r="N283" s="46">
        <v>4.54760418</v>
      </c>
      <c r="O283" s="46">
        <v>-3.54760418</v>
      </c>
      <c r="P283" s="46">
        <v>137</v>
      </c>
      <c r="Q283" s="46">
        <v>137000</v>
      </c>
      <c r="R283" s="46">
        <v>1203134</v>
      </c>
      <c r="S283" s="46">
        <v>976359.81</v>
      </c>
      <c r="T283" s="46">
        <v>1000</v>
      </c>
      <c r="U283" s="46">
        <v>8782</v>
      </c>
      <c r="V283" s="46">
        <v>7126.71</v>
      </c>
    </row>
    <row r="284" spans="1:22" ht="11.25">
      <c r="A284" s="46">
        <v>4347</v>
      </c>
      <c r="B284" s="46" t="s">
        <v>293</v>
      </c>
      <c r="C284" s="46">
        <v>753852</v>
      </c>
      <c r="D284" s="46">
        <v>1930000</v>
      </c>
      <c r="E284" s="46">
        <v>1176148</v>
      </c>
      <c r="F284" s="46">
        <v>0.39059689</v>
      </c>
      <c r="G284" s="46">
        <v>0.60940311</v>
      </c>
      <c r="H284" s="46">
        <v>1329139</v>
      </c>
      <c r="I284" s="46">
        <v>575287</v>
      </c>
      <c r="J284" s="46">
        <v>0.56717319</v>
      </c>
      <c r="K284" s="46">
        <v>0.43282681</v>
      </c>
      <c r="L284" s="46">
        <v>621416</v>
      </c>
      <c r="M284" s="46">
        <v>-132436</v>
      </c>
      <c r="N284" s="46">
        <v>1.21311971</v>
      </c>
      <c r="O284" s="46">
        <v>-0.21311971</v>
      </c>
      <c r="P284" s="46">
        <v>784</v>
      </c>
      <c r="Q284" s="46">
        <v>784000</v>
      </c>
      <c r="R284" s="46">
        <v>6885088</v>
      </c>
      <c r="S284" s="46">
        <v>145866.21</v>
      </c>
      <c r="T284" s="46">
        <v>1000</v>
      </c>
      <c r="U284" s="46">
        <v>8782</v>
      </c>
      <c r="V284" s="46">
        <v>186.05</v>
      </c>
    </row>
    <row r="285" spans="1:22" ht="11.25">
      <c r="A285" s="46">
        <v>4368</v>
      </c>
      <c r="B285" s="46" t="s">
        <v>294</v>
      </c>
      <c r="C285" s="46">
        <v>587335</v>
      </c>
      <c r="D285" s="46">
        <v>1930000</v>
      </c>
      <c r="E285" s="46">
        <v>1342665</v>
      </c>
      <c r="F285" s="46">
        <v>0.30431865</v>
      </c>
      <c r="G285" s="46">
        <v>0.69568135</v>
      </c>
      <c r="H285" s="46">
        <v>1329139</v>
      </c>
      <c r="I285" s="46">
        <v>741804</v>
      </c>
      <c r="J285" s="46">
        <v>0.44189133</v>
      </c>
      <c r="K285" s="46">
        <v>0.55810867</v>
      </c>
      <c r="L285" s="46">
        <v>621416</v>
      </c>
      <c r="M285" s="46">
        <v>34081</v>
      </c>
      <c r="N285" s="46">
        <v>0.9451559</v>
      </c>
      <c r="O285" s="46">
        <v>0.0548441</v>
      </c>
      <c r="P285" s="46">
        <v>586</v>
      </c>
      <c r="Q285" s="46">
        <v>586000</v>
      </c>
      <c r="R285" s="46">
        <v>5146252</v>
      </c>
      <c r="S285" s="46">
        <v>359358</v>
      </c>
      <c r="T285" s="46">
        <v>1000</v>
      </c>
      <c r="U285" s="46">
        <v>8782</v>
      </c>
      <c r="V285" s="46">
        <v>613.24</v>
      </c>
    </row>
    <row r="286" spans="1:22" ht="11.25">
      <c r="A286" s="46">
        <v>4389</v>
      </c>
      <c r="B286" s="46" t="s">
        <v>295</v>
      </c>
      <c r="C286" s="46">
        <v>592200</v>
      </c>
      <c r="D286" s="46">
        <v>1930000</v>
      </c>
      <c r="E286" s="46">
        <v>1337800</v>
      </c>
      <c r="F286" s="46">
        <v>0.30683938</v>
      </c>
      <c r="G286" s="46">
        <v>0.69316062</v>
      </c>
      <c r="H286" s="46">
        <v>1329139</v>
      </c>
      <c r="I286" s="46">
        <v>736939</v>
      </c>
      <c r="J286" s="46">
        <v>0.44555159</v>
      </c>
      <c r="K286" s="46">
        <v>0.55444841</v>
      </c>
      <c r="L286" s="46">
        <v>621416</v>
      </c>
      <c r="M286" s="46">
        <v>29216</v>
      </c>
      <c r="N286" s="46">
        <v>0.9529848</v>
      </c>
      <c r="O286" s="46">
        <v>0.0470152</v>
      </c>
      <c r="P286" s="46">
        <v>1518</v>
      </c>
      <c r="Q286" s="46">
        <v>1518000</v>
      </c>
      <c r="R286" s="46">
        <v>13331076</v>
      </c>
      <c r="S286" s="46">
        <v>1635721.22</v>
      </c>
      <c r="T286" s="46">
        <v>1000</v>
      </c>
      <c r="U286" s="46">
        <v>8782</v>
      </c>
      <c r="V286" s="46">
        <v>1077.55</v>
      </c>
    </row>
    <row r="287" spans="1:22" ht="11.25">
      <c r="A287" s="46">
        <v>4459</v>
      </c>
      <c r="B287" s="46" t="s">
        <v>296</v>
      </c>
      <c r="C287" s="46">
        <v>540556</v>
      </c>
      <c r="D287" s="46">
        <v>1930000</v>
      </c>
      <c r="E287" s="46">
        <v>1389444</v>
      </c>
      <c r="F287" s="46">
        <v>0.28008083</v>
      </c>
      <c r="G287" s="46">
        <v>0.71991917</v>
      </c>
      <c r="H287" s="46">
        <v>1329139</v>
      </c>
      <c r="I287" s="46">
        <v>788583</v>
      </c>
      <c r="J287" s="46">
        <v>0.40669637</v>
      </c>
      <c r="K287" s="46">
        <v>0.59330363</v>
      </c>
      <c r="L287" s="46">
        <v>621416</v>
      </c>
      <c r="M287" s="46">
        <v>80860</v>
      </c>
      <c r="N287" s="46">
        <v>0.86987783</v>
      </c>
      <c r="O287" s="46">
        <v>0.13012217</v>
      </c>
      <c r="P287" s="46">
        <v>266</v>
      </c>
      <c r="Q287" s="46">
        <v>266000</v>
      </c>
      <c r="R287" s="46">
        <v>2336012</v>
      </c>
      <c r="S287" s="46">
        <v>850641.24</v>
      </c>
      <c r="T287" s="46">
        <v>1000</v>
      </c>
      <c r="U287" s="46">
        <v>8782</v>
      </c>
      <c r="V287" s="46">
        <v>3197.9</v>
      </c>
    </row>
    <row r="288" spans="1:22" ht="11.25">
      <c r="A288" s="46">
        <v>4473</v>
      </c>
      <c r="B288" s="46" t="s">
        <v>297</v>
      </c>
      <c r="C288" s="46">
        <v>644189</v>
      </c>
      <c r="D288" s="46">
        <v>1930000</v>
      </c>
      <c r="E288" s="46">
        <v>1285811</v>
      </c>
      <c r="F288" s="46">
        <v>0.33377668</v>
      </c>
      <c r="G288" s="46">
        <v>0.66622332</v>
      </c>
      <c r="H288" s="46">
        <v>1329139</v>
      </c>
      <c r="I288" s="46">
        <v>684950</v>
      </c>
      <c r="J288" s="46">
        <v>0.48466639</v>
      </c>
      <c r="K288" s="46">
        <v>0.51533361</v>
      </c>
      <c r="L288" s="46">
        <v>621416</v>
      </c>
      <c r="M288" s="46">
        <v>-22773</v>
      </c>
      <c r="N288" s="46">
        <v>1.03664695</v>
      </c>
      <c r="O288" s="46">
        <v>-0.03664695</v>
      </c>
      <c r="P288" s="46">
        <v>2297</v>
      </c>
      <c r="Q288" s="46">
        <v>2297000</v>
      </c>
      <c r="R288" s="46">
        <v>20172254</v>
      </c>
      <c r="S288" s="46">
        <v>92036.87</v>
      </c>
      <c r="T288" s="46">
        <v>1000</v>
      </c>
      <c r="U288" s="46">
        <v>8782</v>
      </c>
      <c r="V288" s="46">
        <v>40.07</v>
      </c>
    </row>
    <row r="289" spans="1:22" ht="11.25">
      <c r="A289" s="46">
        <v>4508</v>
      </c>
      <c r="B289" s="46" t="s">
        <v>298</v>
      </c>
      <c r="C289" s="46">
        <v>425565</v>
      </c>
      <c r="D289" s="46">
        <v>1930000</v>
      </c>
      <c r="E289" s="46">
        <v>1504435</v>
      </c>
      <c r="F289" s="46">
        <v>0.2205</v>
      </c>
      <c r="G289" s="46">
        <v>0.7795</v>
      </c>
      <c r="H289" s="46">
        <v>1329139</v>
      </c>
      <c r="I289" s="46">
        <v>903574</v>
      </c>
      <c r="J289" s="46">
        <v>0.32018096</v>
      </c>
      <c r="K289" s="46">
        <v>0.67981904</v>
      </c>
      <c r="L289" s="46">
        <v>621416</v>
      </c>
      <c r="M289" s="46">
        <v>195851</v>
      </c>
      <c r="N289" s="46">
        <v>0.6848311</v>
      </c>
      <c r="O289" s="46">
        <v>0.3151689</v>
      </c>
      <c r="P289" s="46">
        <v>443</v>
      </c>
      <c r="Q289" s="46">
        <v>443000</v>
      </c>
      <c r="R289" s="46">
        <v>3890426</v>
      </c>
      <c r="S289" s="46">
        <v>789980.67</v>
      </c>
      <c r="T289" s="46">
        <v>1000</v>
      </c>
      <c r="U289" s="46">
        <v>8782</v>
      </c>
      <c r="V289" s="46">
        <v>1783.25</v>
      </c>
    </row>
    <row r="290" spans="1:22" ht="11.25">
      <c r="A290" s="46">
        <v>4515</v>
      </c>
      <c r="B290" s="46" t="s">
        <v>299</v>
      </c>
      <c r="C290" s="46">
        <v>638234</v>
      </c>
      <c r="D290" s="46">
        <v>1930000</v>
      </c>
      <c r="E290" s="46">
        <v>1291766</v>
      </c>
      <c r="F290" s="46">
        <v>0.33069119</v>
      </c>
      <c r="G290" s="46">
        <v>0.66930881</v>
      </c>
      <c r="H290" s="46">
        <v>1329139</v>
      </c>
      <c r="I290" s="46">
        <v>690905</v>
      </c>
      <c r="J290" s="46">
        <v>0.48018605</v>
      </c>
      <c r="K290" s="46">
        <v>0.51981395</v>
      </c>
      <c r="L290" s="46">
        <v>621416</v>
      </c>
      <c r="M290" s="46">
        <v>-16818</v>
      </c>
      <c r="N290" s="46">
        <v>1.027064</v>
      </c>
      <c r="O290" s="46">
        <v>-0.027064</v>
      </c>
      <c r="P290" s="46">
        <v>2681</v>
      </c>
      <c r="Q290" s="46">
        <v>2681000</v>
      </c>
      <c r="R290" s="46">
        <v>23544542</v>
      </c>
      <c r="S290" s="46">
        <v>4119214.87</v>
      </c>
      <c r="T290" s="46">
        <v>1000</v>
      </c>
      <c r="U290" s="46">
        <v>8782</v>
      </c>
      <c r="V290" s="46">
        <v>1536.45</v>
      </c>
    </row>
    <row r="291" spans="1:22" ht="11.25">
      <c r="A291" s="46">
        <v>4501</v>
      </c>
      <c r="B291" s="46" t="s">
        <v>300</v>
      </c>
      <c r="C291" s="46">
        <v>573943</v>
      </c>
      <c r="D291" s="46">
        <v>1930000</v>
      </c>
      <c r="E291" s="46">
        <v>1356057</v>
      </c>
      <c r="F291" s="46">
        <v>0.29737979</v>
      </c>
      <c r="G291" s="46">
        <v>0.70262021</v>
      </c>
      <c r="H291" s="46">
        <v>1329139</v>
      </c>
      <c r="I291" s="46">
        <v>755196</v>
      </c>
      <c r="J291" s="46">
        <v>0.43181563</v>
      </c>
      <c r="K291" s="46">
        <v>0.56818437</v>
      </c>
      <c r="L291" s="46">
        <v>621416</v>
      </c>
      <c r="M291" s="46">
        <v>47473</v>
      </c>
      <c r="N291" s="46">
        <v>0.92360512</v>
      </c>
      <c r="O291" s="46">
        <v>0.07639488</v>
      </c>
      <c r="P291" s="46">
        <v>2278</v>
      </c>
      <c r="Q291" s="46">
        <v>2278000</v>
      </c>
      <c r="R291" s="46">
        <v>20005396</v>
      </c>
      <c r="S291" s="46">
        <v>1315312.7</v>
      </c>
      <c r="T291" s="46">
        <v>1000</v>
      </c>
      <c r="U291" s="46">
        <v>8782</v>
      </c>
      <c r="V291" s="46">
        <v>577.4</v>
      </c>
    </row>
    <row r="292" spans="1:22" ht="11.25">
      <c r="A292" s="46">
        <v>4529</v>
      </c>
      <c r="B292" s="46" t="s">
        <v>301</v>
      </c>
      <c r="C292" s="46">
        <v>470032</v>
      </c>
      <c r="D292" s="46">
        <v>1930000</v>
      </c>
      <c r="E292" s="46">
        <v>1459968</v>
      </c>
      <c r="F292" s="46">
        <v>0.2435399</v>
      </c>
      <c r="G292" s="46">
        <v>0.7564601</v>
      </c>
      <c r="H292" s="46">
        <v>1329139</v>
      </c>
      <c r="I292" s="46">
        <v>859107</v>
      </c>
      <c r="J292" s="46">
        <v>0.35363645</v>
      </c>
      <c r="K292" s="46">
        <v>0.64636355</v>
      </c>
      <c r="L292" s="46">
        <v>621416</v>
      </c>
      <c r="M292" s="46">
        <v>151384</v>
      </c>
      <c r="N292" s="46">
        <v>0.75638863</v>
      </c>
      <c r="O292" s="46">
        <v>0.24361137</v>
      </c>
      <c r="P292" s="46">
        <v>327</v>
      </c>
      <c r="Q292" s="46">
        <v>327000</v>
      </c>
      <c r="R292" s="46">
        <v>2871714</v>
      </c>
      <c r="S292" s="46">
        <v>646608.24</v>
      </c>
      <c r="T292" s="46">
        <v>1000</v>
      </c>
      <c r="U292" s="46">
        <v>8782</v>
      </c>
      <c r="V292" s="46">
        <v>1977.4</v>
      </c>
    </row>
    <row r="293" spans="1:22" ht="11.25">
      <c r="A293" s="46">
        <v>4536</v>
      </c>
      <c r="B293" s="46" t="s">
        <v>302</v>
      </c>
      <c r="C293" s="46">
        <v>673577</v>
      </c>
      <c r="D293" s="46">
        <v>1930000</v>
      </c>
      <c r="E293" s="46">
        <v>1256423</v>
      </c>
      <c r="F293" s="46">
        <v>0.34900363</v>
      </c>
      <c r="G293" s="46">
        <v>0.65099637</v>
      </c>
      <c r="H293" s="46">
        <v>1329139</v>
      </c>
      <c r="I293" s="46">
        <v>655562</v>
      </c>
      <c r="J293" s="46">
        <v>0.50677694</v>
      </c>
      <c r="K293" s="46">
        <v>0.49322306</v>
      </c>
      <c r="L293" s="46">
        <v>621416</v>
      </c>
      <c r="M293" s="46">
        <v>-52161</v>
      </c>
      <c r="N293" s="46">
        <v>1.08393894</v>
      </c>
      <c r="O293" s="46">
        <v>-0.08393894</v>
      </c>
      <c r="P293" s="46">
        <v>1082</v>
      </c>
      <c r="Q293" s="46">
        <v>1082000</v>
      </c>
      <c r="R293" s="46">
        <v>9502124</v>
      </c>
      <c r="S293" s="46">
        <v>846474.09</v>
      </c>
      <c r="T293" s="46">
        <v>1000</v>
      </c>
      <c r="U293" s="46">
        <v>8782</v>
      </c>
      <c r="V293" s="46">
        <v>782.32</v>
      </c>
    </row>
    <row r="294" spans="1:22" ht="11.25">
      <c r="A294" s="46">
        <v>4543</v>
      </c>
      <c r="B294" s="46" t="s">
        <v>303</v>
      </c>
      <c r="C294" s="46">
        <v>486966</v>
      </c>
      <c r="D294" s="46">
        <v>1930000</v>
      </c>
      <c r="E294" s="46">
        <v>1443034</v>
      </c>
      <c r="F294" s="46">
        <v>0.25231399</v>
      </c>
      <c r="G294" s="46">
        <v>0.74768601</v>
      </c>
      <c r="H294" s="46">
        <v>1329139</v>
      </c>
      <c r="I294" s="46">
        <v>842173</v>
      </c>
      <c r="J294" s="46">
        <v>0.36637703</v>
      </c>
      <c r="K294" s="46">
        <v>0.63362297</v>
      </c>
      <c r="L294" s="46">
        <v>621416</v>
      </c>
      <c r="M294" s="46">
        <v>134450</v>
      </c>
      <c r="N294" s="46">
        <v>0.7836393</v>
      </c>
      <c r="O294" s="46">
        <v>0.2163607</v>
      </c>
      <c r="P294" s="46">
        <v>1111</v>
      </c>
      <c r="Q294" s="46">
        <v>1111000</v>
      </c>
      <c r="R294" s="46">
        <v>9756802</v>
      </c>
      <c r="S294" s="46">
        <v>2010026.57</v>
      </c>
      <c r="T294" s="46">
        <v>1000</v>
      </c>
      <c r="U294" s="46">
        <v>8782</v>
      </c>
      <c r="V294" s="46">
        <v>1809.2</v>
      </c>
    </row>
    <row r="295" spans="1:22" ht="11.25">
      <c r="A295" s="46">
        <v>4557</v>
      </c>
      <c r="B295" s="46" t="s">
        <v>304</v>
      </c>
      <c r="C295" s="46">
        <v>420640</v>
      </c>
      <c r="D295" s="46">
        <v>1930000</v>
      </c>
      <c r="E295" s="46">
        <v>1509360</v>
      </c>
      <c r="F295" s="46">
        <v>0.21794819</v>
      </c>
      <c r="G295" s="46">
        <v>0.78205181</v>
      </c>
      <c r="H295" s="46">
        <v>1329139</v>
      </c>
      <c r="I295" s="46">
        <v>908499</v>
      </c>
      <c r="J295" s="46">
        <v>0.31647555</v>
      </c>
      <c r="K295" s="46">
        <v>0.68352445</v>
      </c>
      <c r="L295" s="46">
        <v>621416</v>
      </c>
      <c r="M295" s="46">
        <v>200776</v>
      </c>
      <c r="N295" s="46">
        <v>0.67690565</v>
      </c>
      <c r="O295" s="46">
        <v>0.32309435</v>
      </c>
      <c r="P295" s="46">
        <v>315</v>
      </c>
      <c r="Q295" s="46">
        <v>315000</v>
      </c>
      <c r="R295" s="46">
        <v>2766330</v>
      </c>
      <c r="S295" s="46">
        <v>576615.15</v>
      </c>
      <c r="T295" s="46">
        <v>1000</v>
      </c>
      <c r="U295" s="46">
        <v>8782</v>
      </c>
      <c r="V295" s="46">
        <v>1830.52</v>
      </c>
    </row>
    <row r="296" spans="1:22" ht="11.25">
      <c r="A296" s="46">
        <v>4571</v>
      </c>
      <c r="B296" s="46" t="s">
        <v>305</v>
      </c>
      <c r="C296" s="46">
        <v>740793</v>
      </c>
      <c r="D296" s="46">
        <v>1930000</v>
      </c>
      <c r="E296" s="46">
        <v>1189207</v>
      </c>
      <c r="F296" s="46">
        <v>0.38383057</v>
      </c>
      <c r="G296" s="46">
        <v>0.61616943</v>
      </c>
      <c r="H296" s="46">
        <v>1329139</v>
      </c>
      <c r="I296" s="46">
        <v>588346</v>
      </c>
      <c r="J296" s="46">
        <v>0.55734803</v>
      </c>
      <c r="K296" s="46">
        <v>0.44265197</v>
      </c>
      <c r="L296" s="46">
        <v>621416</v>
      </c>
      <c r="M296" s="46">
        <v>-119377</v>
      </c>
      <c r="N296" s="46">
        <v>1.19210481</v>
      </c>
      <c r="O296" s="46">
        <v>-0.19210481</v>
      </c>
      <c r="P296" s="46">
        <v>402</v>
      </c>
      <c r="Q296" s="46">
        <v>402000</v>
      </c>
      <c r="R296" s="46">
        <v>3530364</v>
      </c>
      <c r="S296" s="46">
        <v>830658.51</v>
      </c>
      <c r="T296" s="46">
        <v>1000</v>
      </c>
      <c r="U296" s="46">
        <v>8782</v>
      </c>
      <c r="V296" s="46">
        <v>2066.31</v>
      </c>
    </row>
    <row r="297" spans="1:22" ht="11.25">
      <c r="A297" s="46">
        <v>4578</v>
      </c>
      <c r="B297" s="46" t="s">
        <v>306</v>
      </c>
      <c r="C297" s="46">
        <v>558254</v>
      </c>
      <c r="D297" s="46">
        <v>1930000</v>
      </c>
      <c r="E297" s="46">
        <v>1371746</v>
      </c>
      <c r="F297" s="46">
        <v>0.28925078</v>
      </c>
      <c r="G297" s="46">
        <v>0.71074922</v>
      </c>
      <c r="H297" s="46">
        <v>1329139</v>
      </c>
      <c r="I297" s="46">
        <v>770885</v>
      </c>
      <c r="J297" s="46">
        <v>0.42001175</v>
      </c>
      <c r="K297" s="46">
        <v>0.57998825</v>
      </c>
      <c r="L297" s="46">
        <v>621416</v>
      </c>
      <c r="M297" s="46">
        <v>63162</v>
      </c>
      <c r="N297" s="46">
        <v>0.89835794</v>
      </c>
      <c r="O297" s="46">
        <v>0.10164206</v>
      </c>
      <c r="P297" s="46">
        <v>1427</v>
      </c>
      <c r="Q297" s="46">
        <v>1427000</v>
      </c>
      <c r="R297" s="46">
        <v>12531914</v>
      </c>
      <c r="S297" s="46">
        <v>2570486</v>
      </c>
      <c r="T297" s="46">
        <v>1000</v>
      </c>
      <c r="U297" s="46">
        <v>8782</v>
      </c>
      <c r="V297" s="46">
        <v>1801.32</v>
      </c>
    </row>
    <row r="298" spans="1:22" ht="11.25">
      <c r="A298" s="46">
        <v>4606</v>
      </c>
      <c r="B298" s="46" t="s">
        <v>307</v>
      </c>
      <c r="C298" s="46">
        <v>975226</v>
      </c>
      <c r="D298" s="46">
        <v>1930000</v>
      </c>
      <c r="E298" s="46">
        <v>954774</v>
      </c>
      <c r="F298" s="46">
        <v>0.50529845</v>
      </c>
      <c r="G298" s="46">
        <v>0.49470155</v>
      </c>
      <c r="H298" s="46">
        <v>1329139</v>
      </c>
      <c r="I298" s="46">
        <v>353913</v>
      </c>
      <c r="J298" s="46">
        <v>0.73372762</v>
      </c>
      <c r="K298" s="46">
        <v>0.26627238</v>
      </c>
      <c r="L298" s="46">
        <v>621416</v>
      </c>
      <c r="M298" s="46">
        <v>-353810</v>
      </c>
      <c r="N298" s="46">
        <v>1.56936094</v>
      </c>
      <c r="O298" s="46">
        <v>-0.56936094</v>
      </c>
      <c r="P298" s="46">
        <v>391</v>
      </c>
      <c r="Q298" s="46">
        <v>391000</v>
      </c>
      <c r="R298" s="46">
        <v>3433762</v>
      </c>
      <c r="S298" s="46">
        <v>161208.14</v>
      </c>
      <c r="T298" s="46">
        <v>1000</v>
      </c>
      <c r="U298" s="46">
        <v>8782</v>
      </c>
      <c r="V298" s="46">
        <v>412.3</v>
      </c>
    </row>
    <row r="299" spans="1:22" ht="11.25">
      <c r="A299" s="46">
        <v>4613</v>
      </c>
      <c r="B299" s="46" t="s">
        <v>308</v>
      </c>
      <c r="C299" s="46">
        <v>449285</v>
      </c>
      <c r="D299" s="46">
        <v>1930000</v>
      </c>
      <c r="E299" s="46">
        <v>1480715</v>
      </c>
      <c r="F299" s="46">
        <v>0.23279016</v>
      </c>
      <c r="G299" s="46">
        <v>0.76720984</v>
      </c>
      <c r="H299" s="46">
        <v>1329139</v>
      </c>
      <c r="I299" s="46">
        <v>879854</v>
      </c>
      <c r="J299" s="46">
        <v>0.3380271</v>
      </c>
      <c r="K299" s="46">
        <v>0.6619729</v>
      </c>
      <c r="L299" s="46">
        <v>621416</v>
      </c>
      <c r="M299" s="46">
        <v>172131</v>
      </c>
      <c r="N299" s="46">
        <v>0.72300198</v>
      </c>
      <c r="O299" s="46">
        <v>0.27699802</v>
      </c>
      <c r="P299" s="46">
        <v>4046</v>
      </c>
      <c r="Q299" s="46">
        <v>4046000</v>
      </c>
      <c r="R299" s="46">
        <v>33658912.78</v>
      </c>
      <c r="S299" s="46">
        <v>0</v>
      </c>
      <c r="T299" s="46">
        <v>1000</v>
      </c>
      <c r="U299" s="46">
        <v>8319.06</v>
      </c>
      <c r="V299" s="46">
        <v>0</v>
      </c>
    </row>
    <row r="300" spans="1:22" ht="11.25">
      <c r="A300" s="46">
        <v>4620</v>
      </c>
      <c r="B300" s="46" t="s">
        <v>309</v>
      </c>
      <c r="C300" s="46">
        <v>424494</v>
      </c>
      <c r="D300" s="46">
        <v>1930000</v>
      </c>
      <c r="E300" s="46">
        <v>1505506</v>
      </c>
      <c r="F300" s="46">
        <v>0.21994508</v>
      </c>
      <c r="G300" s="46">
        <v>0.78005492</v>
      </c>
      <c r="H300" s="46">
        <v>1329139</v>
      </c>
      <c r="I300" s="46">
        <v>904645</v>
      </c>
      <c r="J300" s="46">
        <v>0.31937517</v>
      </c>
      <c r="K300" s="46">
        <v>0.68062483</v>
      </c>
      <c r="L300" s="46">
        <v>621416</v>
      </c>
      <c r="M300" s="46">
        <v>196922</v>
      </c>
      <c r="N300" s="46">
        <v>0.68310761</v>
      </c>
      <c r="O300" s="46">
        <v>0.31689239</v>
      </c>
      <c r="P300" s="46">
        <v>21702</v>
      </c>
      <c r="Q300" s="46">
        <v>21702000</v>
      </c>
      <c r="R300" s="46">
        <v>190586964</v>
      </c>
      <c r="S300" s="46">
        <v>24708405.33</v>
      </c>
      <c r="T300" s="46">
        <v>1000</v>
      </c>
      <c r="U300" s="46">
        <v>8782</v>
      </c>
      <c r="V300" s="46">
        <v>1138.53</v>
      </c>
    </row>
    <row r="301" spans="1:22" ht="11.25">
      <c r="A301" s="46">
        <v>4627</v>
      </c>
      <c r="B301" s="46" t="s">
        <v>310</v>
      </c>
      <c r="C301" s="46">
        <v>1380253</v>
      </c>
      <c r="D301" s="46">
        <v>2895000</v>
      </c>
      <c r="E301" s="46">
        <v>1514747</v>
      </c>
      <c r="F301" s="46">
        <v>0.47677133</v>
      </c>
      <c r="G301" s="46">
        <v>0.52322867</v>
      </c>
      <c r="H301" s="46">
        <v>1993708</v>
      </c>
      <c r="I301" s="46">
        <v>613455</v>
      </c>
      <c r="J301" s="46">
        <v>0.69230449</v>
      </c>
      <c r="K301" s="46">
        <v>0.30769551</v>
      </c>
      <c r="L301" s="46">
        <v>932124</v>
      </c>
      <c r="M301" s="46">
        <v>-448129</v>
      </c>
      <c r="N301" s="46">
        <v>1.48076114</v>
      </c>
      <c r="O301" s="46">
        <v>-0.48076114</v>
      </c>
      <c r="P301" s="46">
        <v>571</v>
      </c>
      <c r="Q301" s="46">
        <v>571000</v>
      </c>
      <c r="R301" s="46">
        <v>5014522</v>
      </c>
      <c r="S301" s="46">
        <v>540047.05</v>
      </c>
      <c r="T301" s="46">
        <v>1000</v>
      </c>
      <c r="U301" s="46">
        <v>8782</v>
      </c>
      <c r="V301" s="46">
        <v>945.79</v>
      </c>
    </row>
    <row r="302" spans="1:22" ht="11.25">
      <c r="A302" s="46">
        <v>4634</v>
      </c>
      <c r="B302" s="46" t="s">
        <v>311</v>
      </c>
      <c r="C302" s="46">
        <v>405304</v>
      </c>
      <c r="D302" s="46">
        <v>1930000</v>
      </c>
      <c r="E302" s="46">
        <v>1524696</v>
      </c>
      <c r="F302" s="46">
        <v>0.21000207</v>
      </c>
      <c r="G302" s="46">
        <v>0.78999793</v>
      </c>
      <c r="H302" s="46">
        <v>1329139</v>
      </c>
      <c r="I302" s="46">
        <v>923835</v>
      </c>
      <c r="J302" s="46">
        <v>0.30493726</v>
      </c>
      <c r="K302" s="46">
        <v>0.69506274</v>
      </c>
      <c r="L302" s="46">
        <v>621416</v>
      </c>
      <c r="M302" s="46">
        <v>216112</v>
      </c>
      <c r="N302" s="46">
        <v>0.65222653</v>
      </c>
      <c r="O302" s="46">
        <v>0.34777347</v>
      </c>
      <c r="P302" s="46">
        <v>541</v>
      </c>
      <c r="Q302" s="46">
        <v>541000</v>
      </c>
      <c r="R302" s="46">
        <v>4751062</v>
      </c>
      <c r="S302" s="46">
        <v>1062176.32</v>
      </c>
      <c r="T302" s="46">
        <v>1000</v>
      </c>
      <c r="U302" s="46">
        <v>8782</v>
      </c>
      <c r="V302" s="46">
        <v>1963.36</v>
      </c>
    </row>
    <row r="303" spans="1:22" ht="11.25">
      <c r="A303" s="46">
        <v>4641</v>
      </c>
      <c r="B303" s="46" t="s">
        <v>312</v>
      </c>
      <c r="C303" s="46">
        <v>729716</v>
      </c>
      <c r="D303" s="46">
        <v>1930000</v>
      </c>
      <c r="E303" s="46">
        <v>1200284</v>
      </c>
      <c r="F303" s="46">
        <v>0.37809119</v>
      </c>
      <c r="G303" s="46">
        <v>0.62190881</v>
      </c>
      <c r="H303" s="46">
        <v>1329139</v>
      </c>
      <c r="I303" s="46">
        <v>599423</v>
      </c>
      <c r="J303" s="46">
        <v>0.54901406</v>
      </c>
      <c r="K303" s="46">
        <v>0.45098594</v>
      </c>
      <c r="L303" s="46">
        <v>621416</v>
      </c>
      <c r="M303" s="46">
        <v>-108300</v>
      </c>
      <c r="N303" s="46">
        <v>1.17427939</v>
      </c>
      <c r="O303" s="46">
        <v>-0.17427939</v>
      </c>
      <c r="P303" s="46">
        <v>815</v>
      </c>
      <c r="Q303" s="46">
        <v>815000</v>
      </c>
      <c r="R303" s="46">
        <v>7157330</v>
      </c>
      <c r="S303" s="46">
        <v>1242381.42</v>
      </c>
      <c r="T303" s="46">
        <v>1000</v>
      </c>
      <c r="U303" s="46">
        <v>8782</v>
      </c>
      <c r="V303" s="46">
        <v>1524.39</v>
      </c>
    </row>
    <row r="304" spans="1:22" ht="11.25">
      <c r="A304" s="46">
        <v>4686</v>
      </c>
      <c r="B304" s="46" t="s">
        <v>313</v>
      </c>
      <c r="C304" s="46">
        <v>1406788</v>
      </c>
      <c r="D304" s="46">
        <v>2895000</v>
      </c>
      <c r="E304" s="46">
        <v>1488212</v>
      </c>
      <c r="F304" s="46">
        <v>0.48593713</v>
      </c>
      <c r="G304" s="46">
        <v>0.51406287</v>
      </c>
      <c r="H304" s="46">
        <v>1993708</v>
      </c>
      <c r="I304" s="46">
        <v>586920</v>
      </c>
      <c r="J304" s="46">
        <v>0.70561386</v>
      </c>
      <c r="K304" s="46">
        <v>0.29438614</v>
      </c>
      <c r="L304" s="46">
        <v>932124</v>
      </c>
      <c r="M304" s="46">
        <v>-474664</v>
      </c>
      <c r="N304" s="46">
        <v>1.50922839</v>
      </c>
      <c r="O304" s="46">
        <v>-0.50922839</v>
      </c>
      <c r="P304" s="46">
        <v>327</v>
      </c>
      <c r="Q304" s="46">
        <v>327000</v>
      </c>
      <c r="R304" s="46">
        <v>2871714</v>
      </c>
      <c r="S304" s="46">
        <v>1592950.54</v>
      </c>
      <c r="T304" s="46">
        <v>1000</v>
      </c>
      <c r="U304" s="46">
        <v>8782</v>
      </c>
      <c r="V304" s="46">
        <v>4871.41</v>
      </c>
    </row>
    <row r="305" spans="1:22" ht="11.25">
      <c r="A305" s="46">
        <v>4753</v>
      </c>
      <c r="B305" s="46" t="s">
        <v>314</v>
      </c>
      <c r="C305" s="46">
        <v>513488</v>
      </c>
      <c r="D305" s="46">
        <v>1930000</v>
      </c>
      <c r="E305" s="46">
        <v>1416512</v>
      </c>
      <c r="F305" s="46">
        <v>0.26605596</v>
      </c>
      <c r="G305" s="46">
        <v>0.73394404</v>
      </c>
      <c r="H305" s="46">
        <v>1329139</v>
      </c>
      <c r="I305" s="46">
        <v>815651</v>
      </c>
      <c r="J305" s="46">
        <v>0.3863313</v>
      </c>
      <c r="K305" s="46">
        <v>0.6136687</v>
      </c>
      <c r="L305" s="46">
        <v>621416</v>
      </c>
      <c r="M305" s="46">
        <v>107928</v>
      </c>
      <c r="N305" s="46">
        <v>0.82631925</v>
      </c>
      <c r="O305" s="46">
        <v>0.17368075</v>
      </c>
      <c r="P305" s="46">
        <v>2822</v>
      </c>
      <c r="Q305" s="46">
        <v>2822000</v>
      </c>
      <c r="R305" s="46">
        <v>24782804</v>
      </c>
      <c r="S305" s="46">
        <v>1180806.52</v>
      </c>
      <c r="T305" s="46">
        <v>1000</v>
      </c>
      <c r="U305" s="46">
        <v>8782</v>
      </c>
      <c r="V305" s="46">
        <v>418.43</v>
      </c>
    </row>
    <row r="306" spans="1:22" ht="11.25">
      <c r="A306" s="46">
        <v>4760</v>
      </c>
      <c r="B306" s="46" t="s">
        <v>315</v>
      </c>
      <c r="C306" s="46">
        <v>514160</v>
      </c>
      <c r="D306" s="46">
        <v>1930000</v>
      </c>
      <c r="E306" s="46">
        <v>1415840</v>
      </c>
      <c r="F306" s="46">
        <v>0.26640415</v>
      </c>
      <c r="G306" s="46">
        <v>0.73359585</v>
      </c>
      <c r="H306" s="46">
        <v>1329139</v>
      </c>
      <c r="I306" s="46">
        <v>814979</v>
      </c>
      <c r="J306" s="46">
        <v>0.38683689</v>
      </c>
      <c r="K306" s="46">
        <v>0.61316311</v>
      </c>
      <c r="L306" s="46">
        <v>621416</v>
      </c>
      <c r="M306" s="46">
        <v>107256</v>
      </c>
      <c r="N306" s="46">
        <v>0.82740065</v>
      </c>
      <c r="O306" s="46">
        <v>0.17259935</v>
      </c>
      <c r="P306" s="46">
        <v>667</v>
      </c>
      <c r="Q306" s="46">
        <v>667000</v>
      </c>
      <c r="R306" s="46">
        <v>5857594</v>
      </c>
      <c r="S306" s="46">
        <v>1717819.53</v>
      </c>
      <c r="T306" s="46">
        <v>1000</v>
      </c>
      <c r="U306" s="46">
        <v>8782</v>
      </c>
      <c r="V306" s="46">
        <v>2575.44</v>
      </c>
    </row>
    <row r="307" spans="1:22" ht="11.25">
      <c r="A307" s="46">
        <v>4781</v>
      </c>
      <c r="B307" s="46" t="s">
        <v>316</v>
      </c>
      <c r="C307" s="46">
        <v>943855</v>
      </c>
      <c r="D307" s="46">
        <v>1930000</v>
      </c>
      <c r="E307" s="46">
        <v>986145</v>
      </c>
      <c r="F307" s="46">
        <v>0.48904404</v>
      </c>
      <c r="G307" s="46">
        <v>0.51095596</v>
      </c>
      <c r="H307" s="46">
        <v>1329139</v>
      </c>
      <c r="I307" s="46">
        <v>385284</v>
      </c>
      <c r="J307" s="46">
        <v>0.71012513</v>
      </c>
      <c r="K307" s="46">
        <v>0.28987487</v>
      </c>
      <c r="L307" s="46">
        <v>621416</v>
      </c>
      <c r="M307" s="46">
        <v>-322439</v>
      </c>
      <c r="N307" s="46">
        <v>1.51887785</v>
      </c>
      <c r="O307" s="46">
        <v>-0.51887785</v>
      </c>
      <c r="P307" s="46">
        <v>2479</v>
      </c>
      <c r="Q307" s="46">
        <v>2479000</v>
      </c>
      <c r="R307" s="46">
        <v>21770578</v>
      </c>
      <c r="S307" s="46">
        <v>4905063.47</v>
      </c>
      <c r="T307" s="46">
        <v>1000</v>
      </c>
      <c r="U307" s="46">
        <v>8782</v>
      </c>
      <c r="V307" s="46">
        <v>1978.65</v>
      </c>
    </row>
    <row r="308" spans="1:22" ht="11.25">
      <c r="A308" s="46">
        <v>4795</v>
      </c>
      <c r="B308" s="46" t="s">
        <v>317</v>
      </c>
      <c r="C308" s="46">
        <v>547807</v>
      </c>
      <c r="D308" s="46">
        <v>1930000</v>
      </c>
      <c r="E308" s="46">
        <v>1382193</v>
      </c>
      <c r="F308" s="46">
        <v>0.28383782</v>
      </c>
      <c r="G308" s="46">
        <v>0.71616218</v>
      </c>
      <c r="H308" s="46">
        <v>1329139</v>
      </c>
      <c r="I308" s="46">
        <v>781332</v>
      </c>
      <c r="J308" s="46">
        <v>0.41215178</v>
      </c>
      <c r="K308" s="46">
        <v>0.58784822</v>
      </c>
      <c r="L308" s="46">
        <v>621416</v>
      </c>
      <c r="M308" s="46">
        <v>73609</v>
      </c>
      <c r="N308" s="46">
        <v>0.88154634</v>
      </c>
      <c r="O308" s="46">
        <v>0.11845366</v>
      </c>
      <c r="P308" s="46">
        <v>482</v>
      </c>
      <c r="Q308" s="46">
        <v>482000</v>
      </c>
      <c r="R308" s="46">
        <v>4232924</v>
      </c>
      <c r="S308" s="46">
        <v>316485.51</v>
      </c>
      <c r="T308" s="46">
        <v>1000</v>
      </c>
      <c r="U308" s="46">
        <v>8782</v>
      </c>
      <c r="V308" s="46">
        <v>656.61</v>
      </c>
    </row>
    <row r="309" spans="1:22" ht="11.25">
      <c r="A309" s="46">
        <v>4802</v>
      </c>
      <c r="B309" s="46" t="s">
        <v>318</v>
      </c>
      <c r="C309" s="46">
        <v>679904</v>
      </c>
      <c r="D309" s="46">
        <v>1930000</v>
      </c>
      <c r="E309" s="46">
        <v>1250096</v>
      </c>
      <c r="F309" s="46">
        <v>0.35228187</v>
      </c>
      <c r="G309" s="46">
        <v>0.64771813</v>
      </c>
      <c r="H309" s="46">
        <v>1329139</v>
      </c>
      <c r="I309" s="46">
        <v>649235</v>
      </c>
      <c r="J309" s="46">
        <v>0.51153717</v>
      </c>
      <c r="K309" s="46">
        <v>0.48846283</v>
      </c>
      <c r="L309" s="46">
        <v>621416</v>
      </c>
      <c r="M309" s="46">
        <v>-58488</v>
      </c>
      <c r="N309" s="46">
        <v>1.09412052</v>
      </c>
      <c r="O309" s="46">
        <v>-0.09412052</v>
      </c>
      <c r="P309" s="46">
        <v>2303</v>
      </c>
      <c r="Q309" s="46">
        <v>2303000</v>
      </c>
      <c r="R309" s="46">
        <v>20224946</v>
      </c>
      <c r="S309" s="46">
        <v>1025280.14</v>
      </c>
      <c r="T309" s="46">
        <v>1000</v>
      </c>
      <c r="U309" s="46">
        <v>8782</v>
      </c>
      <c r="V309" s="46">
        <v>445.19</v>
      </c>
    </row>
    <row r="310" spans="1:22" ht="11.25">
      <c r="A310" s="46">
        <v>4851</v>
      </c>
      <c r="B310" s="46" t="s">
        <v>319</v>
      </c>
      <c r="C310" s="46">
        <v>480281</v>
      </c>
      <c r="D310" s="46">
        <v>1930000</v>
      </c>
      <c r="E310" s="46">
        <v>1449719</v>
      </c>
      <c r="F310" s="46">
        <v>0.24885026</v>
      </c>
      <c r="G310" s="46">
        <v>0.75114974</v>
      </c>
      <c r="H310" s="46">
        <v>1329139</v>
      </c>
      <c r="I310" s="46">
        <v>848858</v>
      </c>
      <c r="J310" s="46">
        <v>0.36134746</v>
      </c>
      <c r="K310" s="46">
        <v>0.63865254</v>
      </c>
      <c r="L310" s="46">
        <v>621416</v>
      </c>
      <c r="M310" s="46">
        <v>141135</v>
      </c>
      <c r="N310" s="46">
        <v>0.77288161</v>
      </c>
      <c r="O310" s="46">
        <v>0.22711839</v>
      </c>
      <c r="P310" s="46">
        <v>1439</v>
      </c>
      <c r="Q310" s="46">
        <v>1439000</v>
      </c>
      <c r="R310" s="46">
        <v>12637298</v>
      </c>
      <c r="S310" s="46">
        <v>379757.65</v>
      </c>
      <c r="T310" s="46">
        <v>1000</v>
      </c>
      <c r="U310" s="46">
        <v>8782</v>
      </c>
      <c r="V310" s="46">
        <v>263.9</v>
      </c>
    </row>
    <row r="311" spans="1:22" ht="11.25">
      <c r="A311" s="46">
        <v>3122</v>
      </c>
      <c r="B311" s="46" t="s">
        <v>320</v>
      </c>
      <c r="C311" s="46">
        <v>1030198</v>
      </c>
      <c r="D311" s="46">
        <v>2895000</v>
      </c>
      <c r="E311" s="46">
        <v>1864802</v>
      </c>
      <c r="F311" s="46">
        <v>0.35585423</v>
      </c>
      <c r="G311" s="46">
        <v>0.64414577</v>
      </c>
      <c r="H311" s="46">
        <v>1993708</v>
      </c>
      <c r="I311" s="46">
        <v>963510</v>
      </c>
      <c r="J311" s="46">
        <v>0.51672462</v>
      </c>
      <c r="K311" s="46">
        <v>0.48327538</v>
      </c>
      <c r="L311" s="46">
        <v>932124</v>
      </c>
      <c r="M311" s="46">
        <v>-98074</v>
      </c>
      <c r="N311" s="46">
        <v>1.10521562</v>
      </c>
      <c r="O311" s="46">
        <v>-0.10521562</v>
      </c>
      <c r="P311" s="46">
        <v>401</v>
      </c>
      <c r="Q311" s="46">
        <v>401000</v>
      </c>
      <c r="R311" s="46">
        <v>3521582</v>
      </c>
      <c r="S311" s="46">
        <v>1284648.44</v>
      </c>
      <c r="T311" s="46">
        <v>1000</v>
      </c>
      <c r="U311" s="46">
        <v>8782</v>
      </c>
      <c r="V311" s="46">
        <v>3203.61</v>
      </c>
    </row>
    <row r="312" spans="1:22" ht="11.25">
      <c r="A312" s="46">
        <v>4865</v>
      </c>
      <c r="B312" s="46" t="s">
        <v>321</v>
      </c>
      <c r="C312" s="46">
        <v>568265</v>
      </c>
      <c r="D312" s="46">
        <v>1930000</v>
      </c>
      <c r="E312" s="46">
        <v>1361735</v>
      </c>
      <c r="F312" s="46">
        <v>0.29443782</v>
      </c>
      <c r="G312" s="46">
        <v>0.70556218</v>
      </c>
      <c r="H312" s="46">
        <v>1329139</v>
      </c>
      <c r="I312" s="46">
        <v>760874</v>
      </c>
      <c r="J312" s="46">
        <v>0.4275437</v>
      </c>
      <c r="K312" s="46">
        <v>0.5724563</v>
      </c>
      <c r="L312" s="46">
        <v>621416</v>
      </c>
      <c r="M312" s="46">
        <v>53151</v>
      </c>
      <c r="N312" s="46">
        <v>0.91446792</v>
      </c>
      <c r="O312" s="46">
        <v>0.08553208</v>
      </c>
      <c r="P312" s="46">
        <v>424</v>
      </c>
      <c r="Q312" s="46">
        <v>424000</v>
      </c>
      <c r="R312" s="46">
        <v>3723568</v>
      </c>
      <c r="S312" s="46">
        <v>1101430.55</v>
      </c>
      <c r="T312" s="46">
        <v>1000</v>
      </c>
      <c r="U312" s="46">
        <v>8782</v>
      </c>
      <c r="V312" s="46">
        <v>2597.71</v>
      </c>
    </row>
    <row r="313" spans="1:22" ht="11.25">
      <c r="A313" s="46">
        <v>4872</v>
      </c>
      <c r="B313" s="46" t="s">
        <v>460</v>
      </c>
      <c r="C313" s="46">
        <v>432918</v>
      </c>
      <c r="D313" s="46">
        <v>1930000</v>
      </c>
      <c r="E313" s="46">
        <v>1497082</v>
      </c>
      <c r="F313" s="46">
        <v>0.22430984</v>
      </c>
      <c r="G313" s="46">
        <v>0.77569016</v>
      </c>
      <c r="H313" s="46">
        <v>1329139</v>
      </c>
      <c r="I313" s="46">
        <v>896221</v>
      </c>
      <c r="J313" s="46">
        <v>0.32571311</v>
      </c>
      <c r="K313" s="46">
        <v>0.67428689</v>
      </c>
      <c r="L313" s="46">
        <v>621416</v>
      </c>
      <c r="M313" s="46">
        <v>188498</v>
      </c>
      <c r="N313" s="46">
        <v>0.69666375</v>
      </c>
      <c r="O313" s="46">
        <v>0.30333625</v>
      </c>
      <c r="P313" s="46">
        <v>1601</v>
      </c>
      <c r="Q313" s="46">
        <v>1601000</v>
      </c>
      <c r="R313" s="46">
        <v>14059982</v>
      </c>
      <c r="S313" s="46">
        <v>2274224.89</v>
      </c>
      <c r="T313" s="46">
        <v>1000</v>
      </c>
      <c r="U313" s="46">
        <v>8782</v>
      </c>
      <c r="V313" s="46">
        <v>1420.5</v>
      </c>
    </row>
    <row r="314" spans="1:22" ht="11.25">
      <c r="A314" s="46">
        <v>4893</v>
      </c>
      <c r="B314" s="46" t="s">
        <v>322</v>
      </c>
      <c r="C314" s="46">
        <v>631491</v>
      </c>
      <c r="D314" s="46">
        <v>1930000</v>
      </c>
      <c r="E314" s="46">
        <v>1298509</v>
      </c>
      <c r="F314" s="46">
        <v>0.32719741</v>
      </c>
      <c r="G314" s="46">
        <v>0.67280259</v>
      </c>
      <c r="H314" s="46">
        <v>1329139</v>
      </c>
      <c r="I314" s="46">
        <v>697648</v>
      </c>
      <c r="J314" s="46">
        <v>0.47511284</v>
      </c>
      <c r="K314" s="46">
        <v>0.52488716</v>
      </c>
      <c r="L314" s="46">
        <v>621416</v>
      </c>
      <c r="M314" s="46">
        <v>-10075</v>
      </c>
      <c r="N314" s="46">
        <v>1.01621297</v>
      </c>
      <c r="O314" s="46">
        <v>-0.01621297</v>
      </c>
      <c r="P314" s="46">
        <v>3378</v>
      </c>
      <c r="Q314" s="46">
        <v>3378000</v>
      </c>
      <c r="R314" s="46">
        <v>29642991.28</v>
      </c>
      <c r="S314" s="46">
        <v>0</v>
      </c>
      <c r="T314" s="46">
        <v>1000</v>
      </c>
      <c r="U314" s="46">
        <v>8775.31</v>
      </c>
      <c r="V314" s="46">
        <v>0</v>
      </c>
    </row>
    <row r="315" spans="1:22" ht="11.25">
      <c r="A315" s="46">
        <v>4904</v>
      </c>
      <c r="B315" s="46" t="s">
        <v>323</v>
      </c>
      <c r="C315" s="46">
        <v>419202</v>
      </c>
      <c r="D315" s="46">
        <v>1930000</v>
      </c>
      <c r="E315" s="46">
        <v>1510798</v>
      </c>
      <c r="F315" s="46">
        <v>0.21720311</v>
      </c>
      <c r="G315" s="46">
        <v>0.78279689</v>
      </c>
      <c r="H315" s="46">
        <v>1329139</v>
      </c>
      <c r="I315" s="46">
        <v>909937</v>
      </c>
      <c r="J315" s="46">
        <v>0.31539365</v>
      </c>
      <c r="K315" s="46">
        <v>0.68460635</v>
      </c>
      <c r="L315" s="46">
        <v>621416</v>
      </c>
      <c r="M315" s="46">
        <v>202214</v>
      </c>
      <c r="N315" s="46">
        <v>0.67459158</v>
      </c>
      <c r="O315" s="46">
        <v>0.32540842</v>
      </c>
      <c r="P315" s="46">
        <v>559</v>
      </c>
      <c r="Q315" s="46">
        <v>559000</v>
      </c>
      <c r="R315" s="46">
        <v>4909138</v>
      </c>
      <c r="S315" s="46">
        <v>1732412.49</v>
      </c>
      <c r="T315" s="46">
        <v>1000</v>
      </c>
      <c r="U315" s="46">
        <v>8782</v>
      </c>
      <c r="V315" s="46">
        <v>3099.13</v>
      </c>
    </row>
    <row r="316" spans="1:22" ht="11.25">
      <c r="A316" s="46">
        <v>5523</v>
      </c>
      <c r="B316" s="46" t="s">
        <v>324</v>
      </c>
      <c r="C316" s="46">
        <v>738855</v>
      </c>
      <c r="D316" s="46">
        <v>1930000</v>
      </c>
      <c r="E316" s="46">
        <v>1191145</v>
      </c>
      <c r="F316" s="46">
        <v>0.38282642</v>
      </c>
      <c r="G316" s="46">
        <v>0.61717358</v>
      </c>
      <c r="H316" s="46">
        <v>1329139</v>
      </c>
      <c r="I316" s="46">
        <v>590284</v>
      </c>
      <c r="J316" s="46">
        <v>0.55588994</v>
      </c>
      <c r="K316" s="46">
        <v>0.44411006</v>
      </c>
      <c r="L316" s="46">
        <v>621416</v>
      </c>
      <c r="M316" s="46">
        <v>-117439</v>
      </c>
      <c r="N316" s="46">
        <v>1.18898612</v>
      </c>
      <c r="O316" s="46">
        <v>-0.18898612</v>
      </c>
      <c r="P316" s="46">
        <v>1253</v>
      </c>
      <c r="Q316" s="46">
        <v>1253000</v>
      </c>
      <c r="R316" s="46">
        <v>11003846</v>
      </c>
      <c r="S316" s="46">
        <v>1772595.53</v>
      </c>
      <c r="T316" s="46">
        <v>1000</v>
      </c>
      <c r="U316" s="46">
        <v>8782</v>
      </c>
      <c r="V316" s="46">
        <v>1414.68</v>
      </c>
    </row>
    <row r="317" spans="1:22" ht="11.25">
      <c r="A317" s="46">
        <v>3850</v>
      </c>
      <c r="B317" s="46" t="s">
        <v>325</v>
      </c>
      <c r="C317" s="46">
        <v>423585</v>
      </c>
      <c r="D317" s="46">
        <v>1930000</v>
      </c>
      <c r="E317" s="46">
        <v>1506415</v>
      </c>
      <c r="F317" s="46">
        <v>0.21947409</v>
      </c>
      <c r="G317" s="46">
        <v>0.78052591</v>
      </c>
      <c r="H317" s="46">
        <v>1329139</v>
      </c>
      <c r="I317" s="46">
        <v>905554</v>
      </c>
      <c r="J317" s="46">
        <v>0.31869127</v>
      </c>
      <c r="K317" s="46">
        <v>0.68130873</v>
      </c>
      <c r="L317" s="46">
        <v>621416</v>
      </c>
      <c r="M317" s="46">
        <v>197831</v>
      </c>
      <c r="N317" s="46">
        <v>0.68164482</v>
      </c>
      <c r="O317" s="46">
        <v>0.31835518</v>
      </c>
      <c r="P317" s="46">
        <v>730</v>
      </c>
      <c r="Q317" s="46">
        <v>730000</v>
      </c>
      <c r="R317" s="46">
        <v>6410860</v>
      </c>
      <c r="S317" s="46">
        <v>436078.46</v>
      </c>
      <c r="T317" s="46">
        <v>1000</v>
      </c>
      <c r="U317" s="46">
        <v>8782</v>
      </c>
      <c r="V317" s="46">
        <v>597.37</v>
      </c>
    </row>
    <row r="318" spans="1:22" ht="11.25">
      <c r="A318" s="46">
        <v>4956</v>
      </c>
      <c r="B318" s="46" t="s">
        <v>326</v>
      </c>
      <c r="C318" s="46">
        <v>431856</v>
      </c>
      <c r="D318" s="46">
        <v>1930000</v>
      </c>
      <c r="E318" s="46">
        <v>1498144</v>
      </c>
      <c r="F318" s="46">
        <v>0.22375959</v>
      </c>
      <c r="G318" s="46">
        <v>0.77624041</v>
      </c>
      <c r="H318" s="46">
        <v>1329139</v>
      </c>
      <c r="I318" s="46">
        <v>897283</v>
      </c>
      <c r="J318" s="46">
        <v>0.3249141</v>
      </c>
      <c r="K318" s="46">
        <v>0.6750859</v>
      </c>
      <c r="L318" s="46">
        <v>621416</v>
      </c>
      <c r="M318" s="46">
        <v>189560</v>
      </c>
      <c r="N318" s="46">
        <v>0.69495475</v>
      </c>
      <c r="O318" s="46">
        <v>0.30504525</v>
      </c>
      <c r="P318" s="46">
        <v>934</v>
      </c>
      <c r="Q318" s="46">
        <v>934000</v>
      </c>
      <c r="R318" s="46">
        <v>8202388</v>
      </c>
      <c r="S318" s="46">
        <v>598229.03</v>
      </c>
      <c r="T318" s="46">
        <v>1000</v>
      </c>
      <c r="U318" s="46">
        <v>8782</v>
      </c>
      <c r="V318" s="46">
        <v>640.5</v>
      </c>
    </row>
    <row r="319" spans="1:22" ht="11.25">
      <c r="A319" s="46">
        <v>4963</v>
      </c>
      <c r="B319" s="46" t="s">
        <v>327</v>
      </c>
      <c r="C319" s="46">
        <v>660630</v>
      </c>
      <c r="D319" s="46">
        <v>1930000</v>
      </c>
      <c r="E319" s="46">
        <v>1269370</v>
      </c>
      <c r="F319" s="46">
        <v>0.34229534</v>
      </c>
      <c r="G319" s="46">
        <v>0.65770466</v>
      </c>
      <c r="H319" s="46">
        <v>1329139</v>
      </c>
      <c r="I319" s="46">
        <v>668509</v>
      </c>
      <c r="J319" s="46">
        <v>0.49703605</v>
      </c>
      <c r="K319" s="46">
        <v>0.50296395</v>
      </c>
      <c r="L319" s="46">
        <v>621416</v>
      </c>
      <c r="M319" s="46">
        <v>-39214</v>
      </c>
      <c r="N319" s="46">
        <v>1.06310427</v>
      </c>
      <c r="O319" s="46">
        <v>-0.06310427</v>
      </c>
      <c r="P319" s="46">
        <v>556</v>
      </c>
      <c r="Q319" s="46">
        <v>556000</v>
      </c>
      <c r="R319" s="46">
        <v>4882792</v>
      </c>
      <c r="S319" s="46">
        <v>645865.51</v>
      </c>
      <c r="T319" s="46">
        <v>1000</v>
      </c>
      <c r="U319" s="46">
        <v>8782</v>
      </c>
      <c r="V319" s="46">
        <v>1161.63</v>
      </c>
    </row>
    <row r="320" spans="1:22" ht="11.25">
      <c r="A320" s="46">
        <v>1673</v>
      </c>
      <c r="B320" s="46" t="s">
        <v>328</v>
      </c>
      <c r="C320" s="46">
        <v>391711</v>
      </c>
      <c r="D320" s="46">
        <v>1930000</v>
      </c>
      <c r="E320" s="46">
        <v>1538289</v>
      </c>
      <c r="F320" s="46">
        <v>0.20295907</v>
      </c>
      <c r="G320" s="46">
        <v>0.79704093</v>
      </c>
      <c r="H320" s="46">
        <v>1329139</v>
      </c>
      <c r="I320" s="46">
        <v>937428</v>
      </c>
      <c r="J320" s="46">
        <v>0.29471034</v>
      </c>
      <c r="K320" s="46">
        <v>0.70528966</v>
      </c>
      <c r="L320" s="46">
        <v>621416</v>
      </c>
      <c r="M320" s="46">
        <v>229705</v>
      </c>
      <c r="N320" s="46">
        <v>0.63035229</v>
      </c>
      <c r="O320" s="46">
        <v>0.36964771</v>
      </c>
      <c r="P320" s="46">
        <v>566</v>
      </c>
      <c r="Q320" s="46">
        <v>566000</v>
      </c>
      <c r="R320" s="46">
        <v>4970612</v>
      </c>
      <c r="S320" s="46">
        <v>1110398.5</v>
      </c>
      <c r="T320" s="46">
        <v>1000</v>
      </c>
      <c r="U320" s="46">
        <v>8782</v>
      </c>
      <c r="V320" s="46">
        <v>1961.83</v>
      </c>
    </row>
    <row r="321" spans="1:22" ht="11.25">
      <c r="A321" s="46">
        <v>2422</v>
      </c>
      <c r="B321" s="46" t="s">
        <v>329</v>
      </c>
      <c r="C321" s="46">
        <v>414750</v>
      </c>
      <c r="D321" s="46">
        <v>1930000</v>
      </c>
      <c r="E321" s="46">
        <v>1515250</v>
      </c>
      <c r="F321" s="46">
        <v>0.21489637</v>
      </c>
      <c r="G321" s="46">
        <v>0.78510363</v>
      </c>
      <c r="H321" s="46">
        <v>1329139</v>
      </c>
      <c r="I321" s="46">
        <v>914389</v>
      </c>
      <c r="J321" s="46">
        <v>0.31204411</v>
      </c>
      <c r="K321" s="46">
        <v>0.68795589</v>
      </c>
      <c r="L321" s="46">
        <v>621416</v>
      </c>
      <c r="M321" s="46">
        <v>206666</v>
      </c>
      <c r="N321" s="46">
        <v>0.6674273</v>
      </c>
      <c r="O321" s="46">
        <v>0.3325727</v>
      </c>
      <c r="P321" s="46">
        <v>1644</v>
      </c>
      <c r="Q321" s="46">
        <v>1644000</v>
      </c>
      <c r="R321" s="46">
        <v>14437608</v>
      </c>
      <c r="S321" s="46">
        <v>2250675.5</v>
      </c>
      <c r="T321" s="46">
        <v>1000</v>
      </c>
      <c r="U321" s="46">
        <v>8782</v>
      </c>
      <c r="V321" s="46">
        <v>1369.02</v>
      </c>
    </row>
    <row r="322" spans="1:22" ht="11.25">
      <c r="A322" s="46">
        <v>5019</v>
      </c>
      <c r="B322" s="46" t="s">
        <v>330</v>
      </c>
      <c r="C322" s="46">
        <v>638852</v>
      </c>
      <c r="D322" s="46">
        <v>1930000</v>
      </c>
      <c r="E322" s="46">
        <v>1291148</v>
      </c>
      <c r="F322" s="46">
        <v>0.3310114</v>
      </c>
      <c r="G322" s="46">
        <v>0.6689886</v>
      </c>
      <c r="H322" s="46">
        <v>1329139</v>
      </c>
      <c r="I322" s="46">
        <v>690287</v>
      </c>
      <c r="J322" s="46">
        <v>0.48065101</v>
      </c>
      <c r="K322" s="46">
        <v>0.51934899</v>
      </c>
      <c r="L322" s="46">
        <v>621416</v>
      </c>
      <c r="M322" s="46">
        <v>-17436</v>
      </c>
      <c r="N322" s="46">
        <v>1.0280585</v>
      </c>
      <c r="O322" s="46">
        <v>-0.0280585</v>
      </c>
      <c r="P322" s="46">
        <v>1130</v>
      </c>
      <c r="Q322" s="46">
        <v>1130000</v>
      </c>
      <c r="R322" s="46">
        <v>9923660</v>
      </c>
      <c r="S322" s="46">
        <v>984131.68</v>
      </c>
      <c r="T322" s="46">
        <v>1000</v>
      </c>
      <c r="U322" s="46">
        <v>8782</v>
      </c>
      <c r="V322" s="46">
        <v>870.91</v>
      </c>
    </row>
    <row r="323" spans="1:22" ht="11.25">
      <c r="A323" s="46">
        <v>5026</v>
      </c>
      <c r="B323" s="46" t="s">
        <v>331</v>
      </c>
      <c r="C323" s="46">
        <v>677878</v>
      </c>
      <c r="D323" s="46">
        <v>1930000</v>
      </c>
      <c r="E323" s="46">
        <v>1252122</v>
      </c>
      <c r="F323" s="46">
        <v>0.35123212</v>
      </c>
      <c r="G323" s="46">
        <v>0.64876788</v>
      </c>
      <c r="H323" s="46">
        <v>1329139</v>
      </c>
      <c r="I323" s="46">
        <v>651261</v>
      </c>
      <c r="J323" s="46">
        <v>0.51001287</v>
      </c>
      <c r="K323" s="46">
        <v>0.48998713</v>
      </c>
      <c r="L323" s="46">
        <v>621416</v>
      </c>
      <c r="M323" s="46">
        <v>-56462</v>
      </c>
      <c r="N323" s="46">
        <v>1.09086023</v>
      </c>
      <c r="O323" s="46">
        <v>-0.09086023</v>
      </c>
      <c r="P323" s="46">
        <v>861</v>
      </c>
      <c r="Q323" s="46">
        <v>861000</v>
      </c>
      <c r="R323" s="46">
        <v>7561302</v>
      </c>
      <c r="S323" s="46">
        <v>1225209.74</v>
      </c>
      <c r="T323" s="46">
        <v>1000</v>
      </c>
      <c r="U323" s="46">
        <v>8782</v>
      </c>
      <c r="V323" s="46">
        <v>1423.01</v>
      </c>
    </row>
    <row r="324" spans="1:22" ht="11.25">
      <c r="A324" s="46">
        <v>5068</v>
      </c>
      <c r="B324" s="46" t="s">
        <v>332</v>
      </c>
      <c r="C324" s="46">
        <v>802823</v>
      </c>
      <c r="D324" s="46">
        <v>2895000</v>
      </c>
      <c r="E324" s="46">
        <v>2092177</v>
      </c>
      <c r="F324" s="46">
        <v>0.27731364</v>
      </c>
      <c r="G324" s="46">
        <v>0.72268636</v>
      </c>
      <c r="H324" s="46">
        <v>1993708</v>
      </c>
      <c r="I324" s="46">
        <v>1190885</v>
      </c>
      <c r="J324" s="46">
        <v>0.40267833</v>
      </c>
      <c r="K324" s="46">
        <v>0.59732167</v>
      </c>
      <c r="L324" s="46">
        <v>932124</v>
      </c>
      <c r="M324" s="46">
        <v>129301</v>
      </c>
      <c r="N324" s="46">
        <v>0.86128348</v>
      </c>
      <c r="O324" s="46">
        <v>0.13871652</v>
      </c>
      <c r="P324" s="46">
        <v>1108</v>
      </c>
      <c r="Q324" s="46">
        <v>1108000</v>
      </c>
      <c r="R324" s="46">
        <v>9730456</v>
      </c>
      <c r="S324" s="46">
        <v>3684446.25</v>
      </c>
      <c r="T324" s="46">
        <v>1000</v>
      </c>
      <c r="U324" s="46">
        <v>8782</v>
      </c>
      <c r="V324" s="46">
        <v>3325.31</v>
      </c>
    </row>
    <row r="325" spans="1:22" ht="11.25">
      <c r="A325" s="46">
        <v>5100</v>
      </c>
      <c r="B325" s="46" t="s">
        <v>333</v>
      </c>
      <c r="C325" s="46">
        <v>726549</v>
      </c>
      <c r="D325" s="46">
        <v>1930000</v>
      </c>
      <c r="E325" s="46">
        <v>1203451</v>
      </c>
      <c r="F325" s="46">
        <v>0.37645026</v>
      </c>
      <c r="G325" s="46">
        <v>0.62354974</v>
      </c>
      <c r="H325" s="46">
        <v>1329139</v>
      </c>
      <c r="I325" s="46">
        <v>602590</v>
      </c>
      <c r="J325" s="46">
        <v>0.54663132</v>
      </c>
      <c r="K325" s="46">
        <v>0.45336868</v>
      </c>
      <c r="L325" s="46">
        <v>621416</v>
      </c>
      <c r="M325" s="46">
        <v>-105133</v>
      </c>
      <c r="N325" s="46">
        <v>1.16918296</v>
      </c>
      <c r="O325" s="46">
        <v>-0.16918296</v>
      </c>
      <c r="P325" s="46">
        <v>2725</v>
      </c>
      <c r="Q325" s="46">
        <v>2725000</v>
      </c>
      <c r="R325" s="46">
        <v>23930950</v>
      </c>
      <c r="S325" s="46">
        <v>3375192.2</v>
      </c>
      <c r="T325" s="46">
        <v>1000</v>
      </c>
      <c r="U325" s="46">
        <v>8782</v>
      </c>
      <c r="V325" s="46">
        <v>1238.6</v>
      </c>
    </row>
    <row r="326" spans="1:22" ht="11.25">
      <c r="A326" s="46">
        <v>5124</v>
      </c>
      <c r="B326" s="46" t="s">
        <v>334</v>
      </c>
      <c r="C326" s="46">
        <v>587518</v>
      </c>
      <c r="D326" s="46">
        <v>1930000</v>
      </c>
      <c r="E326" s="46">
        <v>1342482</v>
      </c>
      <c r="F326" s="46">
        <v>0.30441347</v>
      </c>
      <c r="G326" s="46">
        <v>0.69558653</v>
      </c>
      <c r="H326" s="46">
        <v>1329139</v>
      </c>
      <c r="I326" s="46">
        <v>741621</v>
      </c>
      <c r="J326" s="46">
        <v>0.44202901</v>
      </c>
      <c r="K326" s="46">
        <v>0.5579709900000001</v>
      </c>
      <c r="L326" s="46">
        <v>621416</v>
      </c>
      <c r="M326" s="46">
        <v>33898</v>
      </c>
      <c r="N326" s="46">
        <v>0.94545039</v>
      </c>
      <c r="O326" s="46">
        <v>0.05454961</v>
      </c>
      <c r="P326" s="46">
        <v>283</v>
      </c>
      <c r="Q326" s="46">
        <v>283000</v>
      </c>
      <c r="R326" s="46">
        <v>2485306</v>
      </c>
      <c r="S326" s="46">
        <v>480486.39</v>
      </c>
      <c r="T326" s="46">
        <v>1000</v>
      </c>
      <c r="U326" s="46">
        <v>8782</v>
      </c>
      <c r="V326" s="46">
        <v>1697.83</v>
      </c>
    </row>
    <row r="327" spans="1:22" ht="11.25">
      <c r="A327" s="46">
        <v>5130</v>
      </c>
      <c r="B327" s="46" t="s">
        <v>335</v>
      </c>
      <c r="C327" s="46">
        <v>2403341</v>
      </c>
      <c r="D327" s="46">
        <v>1930000</v>
      </c>
      <c r="E327" s="46">
        <v>-473341</v>
      </c>
      <c r="F327" s="46">
        <v>1.2452544</v>
      </c>
      <c r="G327" s="46">
        <v>-0.2452544</v>
      </c>
      <c r="H327" s="46">
        <v>1329139</v>
      </c>
      <c r="I327" s="46">
        <v>-1074202</v>
      </c>
      <c r="J327" s="46">
        <v>1.80819388</v>
      </c>
      <c r="K327" s="46">
        <v>-0.80819388</v>
      </c>
      <c r="L327" s="46">
        <v>621416</v>
      </c>
      <c r="M327" s="46">
        <v>-1781925</v>
      </c>
      <c r="N327" s="46">
        <v>3.86752353</v>
      </c>
      <c r="O327" s="46">
        <v>-2.86752353</v>
      </c>
      <c r="P327" s="46">
        <v>573</v>
      </c>
      <c r="Q327" s="46">
        <v>573000</v>
      </c>
      <c r="R327" s="46">
        <v>5032086</v>
      </c>
      <c r="S327" s="46">
        <v>3094585.59</v>
      </c>
      <c r="T327" s="46">
        <v>1000</v>
      </c>
      <c r="U327" s="46">
        <v>8782</v>
      </c>
      <c r="V327" s="46">
        <v>5400.67</v>
      </c>
    </row>
    <row r="328" spans="1:22" ht="11.25">
      <c r="A328" s="46">
        <v>5138</v>
      </c>
      <c r="B328" s="46" t="s">
        <v>336</v>
      </c>
      <c r="C328" s="46">
        <v>345042</v>
      </c>
      <c r="D328" s="46">
        <v>1930000</v>
      </c>
      <c r="E328" s="46">
        <v>1584958</v>
      </c>
      <c r="F328" s="46">
        <v>0.17877824</v>
      </c>
      <c r="G328" s="46">
        <v>0.82122176</v>
      </c>
      <c r="H328" s="46">
        <v>1329139</v>
      </c>
      <c r="I328" s="46">
        <v>984097</v>
      </c>
      <c r="J328" s="46">
        <v>0.25959813</v>
      </c>
      <c r="K328" s="46">
        <v>0.74040187</v>
      </c>
      <c r="L328" s="46">
        <v>621416</v>
      </c>
      <c r="M328" s="46">
        <v>276374</v>
      </c>
      <c r="N328" s="46">
        <v>0.55525123</v>
      </c>
      <c r="O328" s="46">
        <v>0.44474877</v>
      </c>
      <c r="P328" s="46">
        <v>2276</v>
      </c>
      <c r="Q328" s="46">
        <v>2276000</v>
      </c>
      <c r="R328" s="46">
        <v>19987832</v>
      </c>
      <c r="S328" s="46">
        <v>2280881.6</v>
      </c>
      <c r="T328" s="46">
        <v>1000</v>
      </c>
      <c r="U328" s="46">
        <v>8782</v>
      </c>
      <c r="V328" s="46">
        <v>1002.14</v>
      </c>
    </row>
    <row r="329" spans="1:22" ht="11.25">
      <c r="A329" s="46">
        <v>5258</v>
      </c>
      <c r="B329" s="46" t="s">
        <v>337</v>
      </c>
      <c r="C329" s="46">
        <v>497272</v>
      </c>
      <c r="D329" s="46">
        <v>2895000</v>
      </c>
      <c r="E329" s="46">
        <v>2397728</v>
      </c>
      <c r="F329" s="46">
        <v>0.17176926</v>
      </c>
      <c r="G329" s="46">
        <v>0.82823074</v>
      </c>
      <c r="H329" s="46">
        <v>1993708</v>
      </c>
      <c r="I329" s="46">
        <v>1496436</v>
      </c>
      <c r="J329" s="46">
        <v>0.24942068</v>
      </c>
      <c r="K329" s="46">
        <v>0.75057932</v>
      </c>
      <c r="L329" s="46">
        <v>932124</v>
      </c>
      <c r="M329" s="46">
        <v>434852</v>
      </c>
      <c r="N329" s="46">
        <v>0.53348267</v>
      </c>
      <c r="O329" s="46">
        <v>0.46651733</v>
      </c>
      <c r="P329" s="46">
        <v>237</v>
      </c>
      <c r="Q329" s="46">
        <v>237000</v>
      </c>
      <c r="R329" s="46">
        <v>2081334</v>
      </c>
      <c r="S329" s="46">
        <v>938898.15</v>
      </c>
      <c r="T329" s="46">
        <v>1000</v>
      </c>
      <c r="U329" s="46">
        <v>8782</v>
      </c>
      <c r="V329" s="46">
        <v>3961.6</v>
      </c>
    </row>
    <row r="330" spans="1:22" ht="11.25">
      <c r="A330" s="46">
        <v>5264</v>
      </c>
      <c r="B330" s="46" t="s">
        <v>456</v>
      </c>
      <c r="C330" s="46">
        <v>534244</v>
      </c>
      <c r="D330" s="46">
        <v>1930000</v>
      </c>
      <c r="E330" s="46">
        <v>1395756</v>
      </c>
      <c r="F330" s="46">
        <v>0.27681036</v>
      </c>
      <c r="G330" s="46">
        <v>0.72318964</v>
      </c>
      <c r="H330" s="46">
        <v>1329139</v>
      </c>
      <c r="I330" s="46">
        <v>794895</v>
      </c>
      <c r="J330" s="46">
        <v>0.40194743</v>
      </c>
      <c r="K330" s="46">
        <v>0.59805257</v>
      </c>
      <c r="L330" s="46">
        <v>621416</v>
      </c>
      <c r="M330" s="46">
        <v>87172</v>
      </c>
      <c r="N330" s="46">
        <v>0.85972038</v>
      </c>
      <c r="O330" s="46">
        <v>0.14027962</v>
      </c>
      <c r="P330" s="46">
        <v>2529</v>
      </c>
      <c r="Q330" s="46">
        <v>2529000</v>
      </c>
      <c r="R330" s="46">
        <v>22209678</v>
      </c>
      <c r="S330" s="46">
        <v>3072760.3</v>
      </c>
      <c r="T330" s="46">
        <v>1000</v>
      </c>
      <c r="U330" s="46">
        <v>8782</v>
      </c>
      <c r="V330" s="46">
        <v>1215.01</v>
      </c>
    </row>
    <row r="331" spans="1:22" ht="11.25">
      <c r="A331" s="46">
        <v>5271</v>
      </c>
      <c r="B331" s="46" t="s">
        <v>338</v>
      </c>
      <c r="C331" s="46">
        <v>351406</v>
      </c>
      <c r="D331" s="46">
        <v>1930000</v>
      </c>
      <c r="E331" s="46">
        <v>1578594</v>
      </c>
      <c r="F331" s="46">
        <v>0.18207565</v>
      </c>
      <c r="G331" s="46">
        <v>0.81792435</v>
      </c>
      <c r="H331" s="46">
        <v>1329139</v>
      </c>
      <c r="I331" s="46">
        <v>977733</v>
      </c>
      <c r="J331" s="46">
        <v>0.26438619</v>
      </c>
      <c r="K331" s="46">
        <v>0.73561381</v>
      </c>
      <c r="L331" s="46">
        <v>621416</v>
      </c>
      <c r="M331" s="46">
        <v>270010</v>
      </c>
      <c r="N331" s="46">
        <v>0.56549236</v>
      </c>
      <c r="O331" s="46">
        <v>0.43450764</v>
      </c>
      <c r="P331" s="46">
        <v>10426</v>
      </c>
      <c r="Q331" s="46">
        <v>10426000</v>
      </c>
      <c r="R331" s="46">
        <v>91561132</v>
      </c>
      <c r="S331" s="46">
        <v>6052333</v>
      </c>
      <c r="T331" s="46">
        <v>1000</v>
      </c>
      <c r="U331" s="46">
        <v>8782</v>
      </c>
      <c r="V331" s="46">
        <v>580.5</v>
      </c>
    </row>
    <row r="332" spans="1:22" ht="11.25">
      <c r="A332" s="46">
        <v>5278</v>
      </c>
      <c r="B332" s="46" t="s">
        <v>339</v>
      </c>
      <c r="C332" s="46">
        <v>567217</v>
      </c>
      <c r="D332" s="46">
        <v>1930000</v>
      </c>
      <c r="E332" s="46">
        <v>1362783</v>
      </c>
      <c r="F332" s="46">
        <v>0.29389482</v>
      </c>
      <c r="G332" s="46">
        <v>0.70610518</v>
      </c>
      <c r="H332" s="46">
        <v>1329139</v>
      </c>
      <c r="I332" s="46">
        <v>761922</v>
      </c>
      <c r="J332" s="46">
        <v>0.42675522</v>
      </c>
      <c r="K332" s="46">
        <v>0.57324478</v>
      </c>
      <c r="L332" s="46">
        <v>621416</v>
      </c>
      <c r="M332" s="46">
        <v>54199</v>
      </c>
      <c r="N332" s="46">
        <v>0.91278145</v>
      </c>
      <c r="O332" s="46">
        <v>0.08721855</v>
      </c>
      <c r="P332" s="46">
        <v>1674</v>
      </c>
      <c r="Q332" s="46">
        <v>1674000</v>
      </c>
      <c r="R332" s="46">
        <v>14701068</v>
      </c>
      <c r="S332" s="46">
        <v>2294859.38</v>
      </c>
      <c r="T332" s="46">
        <v>1000</v>
      </c>
      <c r="U332" s="46">
        <v>8782</v>
      </c>
      <c r="V332" s="46">
        <v>1370.88</v>
      </c>
    </row>
    <row r="333" spans="1:22" ht="11.25">
      <c r="A333" s="46">
        <v>5306</v>
      </c>
      <c r="B333" s="46" t="s">
        <v>340</v>
      </c>
      <c r="C333" s="46">
        <v>606103</v>
      </c>
      <c r="D333" s="46">
        <v>1930000</v>
      </c>
      <c r="E333" s="46">
        <v>1323897</v>
      </c>
      <c r="F333" s="46">
        <v>0.31404301</v>
      </c>
      <c r="G333" s="46">
        <v>0.68595699</v>
      </c>
      <c r="H333" s="46">
        <v>1329139</v>
      </c>
      <c r="I333" s="46">
        <v>723036</v>
      </c>
      <c r="J333" s="46">
        <v>0.45601175</v>
      </c>
      <c r="K333" s="46">
        <v>0.54398825</v>
      </c>
      <c r="L333" s="46">
        <v>621416</v>
      </c>
      <c r="M333" s="46">
        <v>15313</v>
      </c>
      <c r="N333" s="46">
        <v>0.97535789</v>
      </c>
      <c r="O333" s="46">
        <v>0.02464211</v>
      </c>
      <c r="P333" s="46">
        <v>635</v>
      </c>
      <c r="Q333" s="46">
        <v>635000</v>
      </c>
      <c r="R333" s="46">
        <v>5576570</v>
      </c>
      <c r="S333" s="46">
        <v>698890.36</v>
      </c>
      <c r="T333" s="46">
        <v>1000</v>
      </c>
      <c r="U333" s="46">
        <v>8782</v>
      </c>
      <c r="V333" s="46">
        <v>1100.61</v>
      </c>
    </row>
    <row r="334" spans="1:22" ht="11.25">
      <c r="A334" s="46">
        <v>5348</v>
      </c>
      <c r="B334" s="46" t="s">
        <v>341</v>
      </c>
      <c r="C334" s="46">
        <v>479192</v>
      </c>
      <c r="D334" s="46">
        <v>1930000</v>
      </c>
      <c r="E334" s="46">
        <v>1450808</v>
      </c>
      <c r="F334" s="46">
        <v>0.24828601</v>
      </c>
      <c r="G334" s="46">
        <v>0.75171399</v>
      </c>
      <c r="H334" s="46">
        <v>1329139</v>
      </c>
      <c r="I334" s="46">
        <v>849947</v>
      </c>
      <c r="J334" s="46">
        <v>0.36052813</v>
      </c>
      <c r="K334" s="46">
        <v>0.63947187</v>
      </c>
      <c r="L334" s="46">
        <v>621416</v>
      </c>
      <c r="M334" s="46">
        <v>142224</v>
      </c>
      <c r="N334" s="46">
        <v>0.77112916</v>
      </c>
      <c r="O334" s="46">
        <v>0.22887084</v>
      </c>
      <c r="P334" s="46">
        <v>703</v>
      </c>
      <c r="Q334" s="46">
        <v>703000</v>
      </c>
      <c r="R334" s="46">
        <v>6173746</v>
      </c>
      <c r="S334" s="46">
        <v>1180704.21</v>
      </c>
      <c r="T334" s="46">
        <v>1000</v>
      </c>
      <c r="U334" s="46">
        <v>8782</v>
      </c>
      <c r="V334" s="46">
        <v>1679.52</v>
      </c>
    </row>
    <row r="335" spans="1:22" ht="11.25">
      <c r="A335" s="46">
        <v>5355</v>
      </c>
      <c r="B335" s="46" t="s">
        <v>342</v>
      </c>
      <c r="C335" s="46">
        <v>834532</v>
      </c>
      <c r="D335" s="46">
        <v>1930000</v>
      </c>
      <c r="E335" s="46">
        <v>1095468</v>
      </c>
      <c r="F335" s="46">
        <v>0.4324</v>
      </c>
      <c r="G335" s="46">
        <v>0.5676</v>
      </c>
      <c r="H335" s="46">
        <v>1329139</v>
      </c>
      <c r="I335" s="46">
        <v>494607</v>
      </c>
      <c r="J335" s="46">
        <v>0.62787414</v>
      </c>
      <c r="K335" s="46">
        <v>0.37212586</v>
      </c>
      <c r="L335" s="46">
        <v>621416</v>
      </c>
      <c r="M335" s="46">
        <v>-213116</v>
      </c>
      <c r="N335" s="46">
        <v>1.34295223</v>
      </c>
      <c r="O335" s="46">
        <v>-0.34295223</v>
      </c>
      <c r="P335" s="46">
        <v>1870</v>
      </c>
      <c r="Q335" s="46">
        <v>1870000</v>
      </c>
      <c r="R335" s="46">
        <v>16422340</v>
      </c>
      <c r="S335" s="46">
        <v>6955104.63</v>
      </c>
      <c r="T335" s="46">
        <v>1000</v>
      </c>
      <c r="U335" s="46">
        <v>8782</v>
      </c>
      <c r="V335" s="46">
        <v>3719.31</v>
      </c>
    </row>
    <row r="336" spans="1:22" ht="11.25">
      <c r="A336" s="46">
        <v>5362</v>
      </c>
      <c r="B336" s="46" t="s">
        <v>343</v>
      </c>
      <c r="C336" s="46">
        <v>400334</v>
      </c>
      <c r="D336" s="46">
        <v>1930000</v>
      </c>
      <c r="E336" s="46">
        <v>1529666</v>
      </c>
      <c r="F336" s="46">
        <v>0.20742694</v>
      </c>
      <c r="G336" s="46">
        <v>0.79257306</v>
      </c>
      <c r="H336" s="46">
        <v>1329139</v>
      </c>
      <c r="I336" s="46">
        <v>928805</v>
      </c>
      <c r="J336" s="46">
        <v>0.30119799</v>
      </c>
      <c r="K336" s="46">
        <v>0.69880201</v>
      </c>
      <c r="L336" s="46">
        <v>621416</v>
      </c>
      <c r="M336" s="46">
        <v>221082</v>
      </c>
      <c r="N336" s="46">
        <v>0.64422866</v>
      </c>
      <c r="O336" s="46">
        <v>0.35577134</v>
      </c>
      <c r="P336" s="46">
        <v>367</v>
      </c>
      <c r="Q336" s="46">
        <v>367000</v>
      </c>
      <c r="R336" s="46">
        <v>3222994</v>
      </c>
      <c r="S336" s="46">
        <v>379117.73</v>
      </c>
      <c r="T336" s="46">
        <v>1000</v>
      </c>
      <c r="U336" s="46">
        <v>8782</v>
      </c>
      <c r="V336" s="46">
        <v>1033.02</v>
      </c>
    </row>
    <row r="337" spans="1:22" ht="11.25">
      <c r="A337" s="46">
        <v>5369</v>
      </c>
      <c r="B337" s="46" t="s">
        <v>344</v>
      </c>
      <c r="C337" s="46">
        <v>842870</v>
      </c>
      <c r="D337" s="46">
        <v>2895000</v>
      </c>
      <c r="E337" s="46">
        <v>2052130</v>
      </c>
      <c r="F337" s="46">
        <v>0.2911468</v>
      </c>
      <c r="G337" s="46">
        <v>0.7088532</v>
      </c>
      <c r="H337" s="46">
        <v>1993708</v>
      </c>
      <c r="I337" s="46">
        <v>1150838</v>
      </c>
      <c r="J337" s="46">
        <v>0.42276502</v>
      </c>
      <c r="K337" s="46">
        <v>0.57723498</v>
      </c>
      <c r="L337" s="46">
        <v>932124</v>
      </c>
      <c r="M337" s="46">
        <v>89254</v>
      </c>
      <c r="N337" s="46">
        <v>0.90424665</v>
      </c>
      <c r="O337" s="46">
        <v>0.09575335</v>
      </c>
      <c r="P337" s="46">
        <v>457</v>
      </c>
      <c r="Q337" s="46">
        <v>457000</v>
      </c>
      <c r="R337" s="46">
        <v>4013374</v>
      </c>
      <c r="S337" s="46">
        <v>547413.09</v>
      </c>
      <c r="T337" s="46">
        <v>1000</v>
      </c>
      <c r="U337" s="46">
        <v>8782</v>
      </c>
      <c r="V337" s="46">
        <v>1197.84</v>
      </c>
    </row>
    <row r="338" spans="1:22" ht="11.25">
      <c r="A338" s="46">
        <v>5376</v>
      </c>
      <c r="B338" s="46" t="s">
        <v>345</v>
      </c>
      <c r="C338" s="46">
        <v>936038</v>
      </c>
      <c r="D338" s="46">
        <v>1930000</v>
      </c>
      <c r="E338" s="46">
        <v>993962</v>
      </c>
      <c r="F338" s="46">
        <v>0.48499378</v>
      </c>
      <c r="G338" s="46">
        <v>0.51500622</v>
      </c>
      <c r="H338" s="46">
        <v>1329139</v>
      </c>
      <c r="I338" s="46">
        <v>393101</v>
      </c>
      <c r="J338" s="46">
        <v>0.70424388</v>
      </c>
      <c r="K338" s="46">
        <v>0.29575612</v>
      </c>
      <c r="L338" s="46">
        <v>621416</v>
      </c>
      <c r="M338" s="46">
        <v>-314622</v>
      </c>
      <c r="N338" s="46">
        <v>1.50629852</v>
      </c>
      <c r="O338" s="46">
        <v>-0.50629852</v>
      </c>
      <c r="P338" s="46">
        <v>478</v>
      </c>
      <c r="Q338" s="46">
        <v>478000</v>
      </c>
      <c r="R338" s="46">
        <v>4197796</v>
      </c>
      <c r="S338" s="46">
        <v>1946092.96</v>
      </c>
      <c r="T338" s="46">
        <v>1000</v>
      </c>
      <c r="U338" s="46">
        <v>8782</v>
      </c>
      <c r="V338" s="46">
        <v>4071.32</v>
      </c>
    </row>
    <row r="339" spans="1:22" ht="11.25">
      <c r="A339" s="46">
        <v>5390</v>
      </c>
      <c r="B339" s="46" t="s">
        <v>346</v>
      </c>
      <c r="C339" s="46">
        <v>723152</v>
      </c>
      <c r="D339" s="46">
        <v>1930000</v>
      </c>
      <c r="E339" s="46">
        <v>1206848</v>
      </c>
      <c r="F339" s="46">
        <v>0.37469016</v>
      </c>
      <c r="G339" s="46">
        <v>0.62530984</v>
      </c>
      <c r="H339" s="46">
        <v>1329139</v>
      </c>
      <c r="I339" s="46">
        <v>605987</v>
      </c>
      <c r="J339" s="46">
        <v>0.54407553</v>
      </c>
      <c r="K339" s="46">
        <v>0.45592447</v>
      </c>
      <c r="L339" s="46">
        <v>621416</v>
      </c>
      <c r="M339" s="46">
        <v>-101736</v>
      </c>
      <c r="N339" s="46">
        <v>1.16371642</v>
      </c>
      <c r="O339" s="46">
        <v>-0.16371642</v>
      </c>
      <c r="P339" s="46">
        <v>2882</v>
      </c>
      <c r="Q339" s="46">
        <v>2882000</v>
      </c>
      <c r="R339" s="46">
        <v>25309724</v>
      </c>
      <c r="S339" s="46">
        <v>881487.52</v>
      </c>
      <c r="T339" s="46">
        <v>1000</v>
      </c>
      <c r="U339" s="46">
        <v>8782</v>
      </c>
      <c r="V339" s="46">
        <v>305.86</v>
      </c>
    </row>
    <row r="340" spans="1:22" ht="11.25">
      <c r="A340" s="46">
        <v>5397</v>
      </c>
      <c r="B340" s="46" t="s">
        <v>347</v>
      </c>
      <c r="C340" s="46">
        <v>753948</v>
      </c>
      <c r="D340" s="46">
        <v>1930000</v>
      </c>
      <c r="E340" s="46">
        <v>1176052</v>
      </c>
      <c r="F340" s="46">
        <v>0.39064663</v>
      </c>
      <c r="G340" s="46">
        <v>0.60935337</v>
      </c>
      <c r="H340" s="46">
        <v>1329139</v>
      </c>
      <c r="I340" s="46">
        <v>575191</v>
      </c>
      <c r="J340" s="46">
        <v>0.56724541</v>
      </c>
      <c r="K340" s="46">
        <v>0.43275459</v>
      </c>
      <c r="L340" s="46">
        <v>621416</v>
      </c>
      <c r="M340" s="46">
        <v>-132532</v>
      </c>
      <c r="N340" s="46">
        <v>1.2132742</v>
      </c>
      <c r="O340" s="46">
        <v>-0.2132742</v>
      </c>
      <c r="P340" s="46">
        <v>317</v>
      </c>
      <c r="Q340" s="46">
        <v>317000</v>
      </c>
      <c r="R340" s="46">
        <v>2783894</v>
      </c>
      <c r="S340" s="46">
        <v>213503.28</v>
      </c>
      <c r="T340" s="46">
        <v>1000</v>
      </c>
      <c r="U340" s="46">
        <v>8782</v>
      </c>
      <c r="V340" s="46">
        <v>673.51</v>
      </c>
    </row>
    <row r="341" spans="1:22" ht="11.25">
      <c r="A341" s="46">
        <v>5432</v>
      </c>
      <c r="B341" s="46" t="s">
        <v>348</v>
      </c>
      <c r="C341" s="46">
        <v>541588</v>
      </c>
      <c r="D341" s="46">
        <v>1930000</v>
      </c>
      <c r="E341" s="46">
        <v>1388412</v>
      </c>
      <c r="F341" s="46">
        <v>0.28061554</v>
      </c>
      <c r="G341" s="46">
        <v>0.71938446</v>
      </c>
      <c r="H341" s="46">
        <v>1329139</v>
      </c>
      <c r="I341" s="46">
        <v>787551</v>
      </c>
      <c r="J341" s="46">
        <v>0.40747281</v>
      </c>
      <c r="K341" s="46">
        <v>0.59252719</v>
      </c>
      <c r="L341" s="46">
        <v>621416</v>
      </c>
      <c r="M341" s="46">
        <v>79828</v>
      </c>
      <c r="N341" s="46">
        <v>0.87153855</v>
      </c>
      <c r="O341" s="46">
        <v>0.12846145</v>
      </c>
      <c r="P341" s="46">
        <v>1547</v>
      </c>
      <c r="Q341" s="46">
        <v>1547000</v>
      </c>
      <c r="R341" s="46">
        <v>13585754</v>
      </c>
      <c r="S341" s="46">
        <v>2497864.24</v>
      </c>
      <c r="T341" s="46">
        <v>1000</v>
      </c>
      <c r="U341" s="46">
        <v>8782</v>
      </c>
      <c r="V341" s="46">
        <v>1614.65</v>
      </c>
    </row>
    <row r="342" spans="1:22" ht="11.25">
      <c r="A342" s="46">
        <v>5439</v>
      </c>
      <c r="B342" s="46" t="s">
        <v>349</v>
      </c>
      <c r="C342" s="46">
        <v>392953</v>
      </c>
      <c r="D342" s="46">
        <v>1930000</v>
      </c>
      <c r="E342" s="46">
        <v>1537047</v>
      </c>
      <c r="F342" s="46">
        <v>0.20360259</v>
      </c>
      <c r="G342" s="46">
        <v>0.79639741</v>
      </c>
      <c r="H342" s="46">
        <v>1329139</v>
      </c>
      <c r="I342" s="46">
        <v>936186</v>
      </c>
      <c r="J342" s="46">
        <v>0.29564477</v>
      </c>
      <c r="K342" s="46">
        <v>0.70435523</v>
      </c>
      <c r="L342" s="46">
        <v>621416</v>
      </c>
      <c r="M342" s="46">
        <v>228463</v>
      </c>
      <c r="N342" s="46">
        <v>0.63235095</v>
      </c>
      <c r="O342" s="46">
        <v>0.36764905</v>
      </c>
      <c r="P342" s="46">
        <v>3002</v>
      </c>
      <c r="Q342" s="46">
        <v>3002000</v>
      </c>
      <c r="R342" s="46">
        <v>26363564</v>
      </c>
      <c r="S342" s="46">
        <v>5383115.1</v>
      </c>
      <c r="T342" s="46">
        <v>1000</v>
      </c>
      <c r="U342" s="46">
        <v>8782</v>
      </c>
      <c r="V342" s="46">
        <v>1793.18</v>
      </c>
    </row>
    <row r="343" spans="1:22" ht="11.25">
      <c r="A343" s="46">
        <v>4522</v>
      </c>
      <c r="B343" s="46" t="s">
        <v>350</v>
      </c>
      <c r="C343" s="46">
        <v>1566856</v>
      </c>
      <c r="D343" s="46">
        <v>1930000</v>
      </c>
      <c r="E343" s="46">
        <v>363144</v>
      </c>
      <c r="F343" s="46">
        <v>0.81184249</v>
      </c>
      <c r="G343" s="46">
        <v>0.18815751</v>
      </c>
      <c r="H343" s="46">
        <v>1329139</v>
      </c>
      <c r="I343" s="46">
        <v>-237717</v>
      </c>
      <c r="J343" s="46">
        <v>1.17885037</v>
      </c>
      <c r="K343" s="46">
        <v>-0.17885037</v>
      </c>
      <c r="L343" s="46">
        <v>621416</v>
      </c>
      <c r="M343" s="46">
        <v>-945440</v>
      </c>
      <c r="N343" s="46">
        <v>2.52142848</v>
      </c>
      <c r="O343" s="46">
        <v>-1.52142848</v>
      </c>
      <c r="P343" s="46">
        <v>210</v>
      </c>
      <c r="Q343" s="46">
        <v>210000</v>
      </c>
      <c r="R343" s="46">
        <v>1844220</v>
      </c>
      <c r="S343" s="46">
        <v>767285.97</v>
      </c>
      <c r="T343" s="46">
        <v>1000</v>
      </c>
      <c r="U343" s="46">
        <v>8782</v>
      </c>
      <c r="V343" s="46">
        <v>3653.74</v>
      </c>
    </row>
    <row r="344" spans="1:22" ht="11.25">
      <c r="A344" s="46">
        <v>5457</v>
      </c>
      <c r="B344" s="46" t="s">
        <v>351</v>
      </c>
      <c r="C344" s="46">
        <v>1084157</v>
      </c>
      <c r="D344" s="46">
        <v>1930000</v>
      </c>
      <c r="E344" s="46">
        <v>845843</v>
      </c>
      <c r="F344" s="46">
        <v>0.56173938</v>
      </c>
      <c r="G344" s="46">
        <v>0.43826062</v>
      </c>
      <c r="H344" s="46">
        <v>1329139</v>
      </c>
      <c r="I344" s="46">
        <v>244982</v>
      </c>
      <c r="J344" s="46">
        <v>0.81568369</v>
      </c>
      <c r="K344" s="46">
        <v>0.18431631</v>
      </c>
      <c r="L344" s="46">
        <v>621416</v>
      </c>
      <c r="M344" s="46">
        <v>-462741</v>
      </c>
      <c r="N344" s="46">
        <v>1.74465575</v>
      </c>
      <c r="O344" s="46">
        <v>-0.74465575</v>
      </c>
      <c r="P344" s="46">
        <v>1058</v>
      </c>
      <c r="Q344" s="46">
        <v>1058000</v>
      </c>
      <c r="R344" s="46">
        <v>9291356</v>
      </c>
      <c r="S344" s="46">
        <v>1102108.14</v>
      </c>
      <c r="T344" s="46">
        <v>1000</v>
      </c>
      <c r="U344" s="46">
        <v>8782</v>
      </c>
      <c r="V344" s="46">
        <v>1041.69</v>
      </c>
    </row>
    <row r="345" spans="1:22" ht="11.25">
      <c r="A345" s="46">
        <v>2485</v>
      </c>
      <c r="B345" s="46" t="s">
        <v>352</v>
      </c>
      <c r="C345" s="46">
        <v>505263</v>
      </c>
      <c r="D345" s="46">
        <v>1930000</v>
      </c>
      <c r="E345" s="46">
        <v>1424737</v>
      </c>
      <c r="F345" s="46">
        <v>0.2617943</v>
      </c>
      <c r="G345" s="46">
        <v>0.7382057</v>
      </c>
      <c r="H345" s="46">
        <v>1329139</v>
      </c>
      <c r="I345" s="46">
        <v>823876</v>
      </c>
      <c r="J345" s="46">
        <v>0.38014309</v>
      </c>
      <c r="K345" s="46">
        <v>0.61985691</v>
      </c>
      <c r="L345" s="46">
        <v>621416</v>
      </c>
      <c r="M345" s="46">
        <v>116153</v>
      </c>
      <c r="N345" s="46">
        <v>0.81308335</v>
      </c>
      <c r="O345" s="46">
        <v>0.18691665</v>
      </c>
      <c r="P345" s="46">
        <v>579</v>
      </c>
      <c r="Q345" s="46">
        <v>579000</v>
      </c>
      <c r="R345" s="46">
        <v>5084778</v>
      </c>
      <c r="S345" s="46">
        <v>528604.17</v>
      </c>
      <c r="T345" s="46">
        <v>1000</v>
      </c>
      <c r="U345" s="46">
        <v>8782</v>
      </c>
      <c r="V345" s="46">
        <v>912.96</v>
      </c>
    </row>
    <row r="346" spans="1:22" ht="11.25">
      <c r="A346" s="46">
        <v>5460</v>
      </c>
      <c r="B346" s="46" t="s">
        <v>353</v>
      </c>
      <c r="C346" s="46">
        <v>374964</v>
      </c>
      <c r="D346" s="46">
        <v>1930000</v>
      </c>
      <c r="E346" s="46">
        <v>1555036</v>
      </c>
      <c r="F346" s="46">
        <v>0.19428187</v>
      </c>
      <c r="G346" s="46">
        <v>0.80571813</v>
      </c>
      <c r="H346" s="46">
        <v>1329139</v>
      </c>
      <c r="I346" s="46">
        <v>954175</v>
      </c>
      <c r="J346" s="46">
        <v>0.28211045</v>
      </c>
      <c r="K346" s="46">
        <v>0.71788955</v>
      </c>
      <c r="L346" s="46">
        <v>621416</v>
      </c>
      <c r="M346" s="46">
        <v>246452</v>
      </c>
      <c r="N346" s="46">
        <v>0.60340255</v>
      </c>
      <c r="O346" s="46">
        <v>0.39659745</v>
      </c>
      <c r="P346" s="46">
        <v>3180</v>
      </c>
      <c r="Q346" s="46">
        <v>3180000</v>
      </c>
      <c r="R346" s="46">
        <v>27567729.87</v>
      </c>
      <c r="S346" s="46">
        <v>0</v>
      </c>
      <c r="T346" s="46">
        <v>1000</v>
      </c>
      <c r="U346" s="46">
        <v>8669.1</v>
      </c>
      <c r="V346" s="46">
        <v>0</v>
      </c>
    </row>
    <row r="347" spans="1:22" ht="11.25">
      <c r="A347" s="46">
        <v>5467</v>
      </c>
      <c r="B347" s="46" t="s">
        <v>354</v>
      </c>
      <c r="C347" s="46">
        <v>382931</v>
      </c>
      <c r="D347" s="46">
        <v>1930000</v>
      </c>
      <c r="E347" s="46">
        <v>1547069</v>
      </c>
      <c r="F347" s="46">
        <v>0.19840984</v>
      </c>
      <c r="G347" s="46">
        <v>0.80159016</v>
      </c>
      <c r="H347" s="46">
        <v>1329139</v>
      </c>
      <c r="I347" s="46">
        <v>946208</v>
      </c>
      <c r="J347" s="46">
        <v>0.28810455</v>
      </c>
      <c r="K347" s="46">
        <v>0.71189545</v>
      </c>
      <c r="L347" s="46">
        <v>621416</v>
      </c>
      <c r="M347" s="46">
        <v>238485</v>
      </c>
      <c r="N347" s="46">
        <v>0.61622327</v>
      </c>
      <c r="O347" s="46">
        <v>0.38377673</v>
      </c>
      <c r="P347" s="46">
        <v>743</v>
      </c>
      <c r="Q347" s="46">
        <v>743000</v>
      </c>
      <c r="R347" s="46">
        <v>6525026</v>
      </c>
      <c r="S347" s="46">
        <v>1397414.78</v>
      </c>
      <c r="T347" s="46">
        <v>1000</v>
      </c>
      <c r="U347" s="46">
        <v>8782</v>
      </c>
      <c r="V347" s="46">
        <v>1880.77</v>
      </c>
    </row>
    <row r="348" spans="1:22" ht="11.25">
      <c r="A348" s="46">
        <v>5474</v>
      </c>
      <c r="B348" s="46" t="s">
        <v>355</v>
      </c>
      <c r="C348" s="46">
        <v>1275188</v>
      </c>
      <c r="D348" s="46">
        <v>1930000</v>
      </c>
      <c r="E348" s="46">
        <v>654812</v>
      </c>
      <c r="F348" s="46">
        <v>0.66071917</v>
      </c>
      <c r="G348" s="46">
        <v>0.33928083</v>
      </c>
      <c r="H348" s="46">
        <v>1329139</v>
      </c>
      <c r="I348" s="46">
        <v>53951</v>
      </c>
      <c r="J348" s="46">
        <v>0.95940906</v>
      </c>
      <c r="K348" s="46">
        <v>0.04059094</v>
      </c>
      <c r="L348" s="46">
        <v>621416</v>
      </c>
      <c r="M348" s="46">
        <v>-653772</v>
      </c>
      <c r="N348" s="46">
        <v>2.05206818</v>
      </c>
      <c r="O348" s="46">
        <v>-1.05206818</v>
      </c>
      <c r="P348" s="46">
        <v>1269</v>
      </c>
      <c r="Q348" s="46">
        <v>1269000</v>
      </c>
      <c r="R348" s="46">
        <v>11144358</v>
      </c>
      <c r="S348" s="46">
        <v>3311353.4</v>
      </c>
      <c r="T348" s="46">
        <v>1000</v>
      </c>
      <c r="U348" s="46">
        <v>8782</v>
      </c>
      <c r="V348" s="46">
        <v>2609.42</v>
      </c>
    </row>
    <row r="349" spans="1:22" ht="11.25">
      <c r="A349" s="46">
        <v>5586</v>
      </c>
      <c r="B349" s="46" t="s">
        <v>356</v>
      </c>
      <c r="C349" s="46">
        <v>394498</v>
      </c>
      <c r="D349" s="46">
        <v>1930000</v>
      </c>
      <c r="E349" s="46">
        <v>1535502</v>
      </c>
      <c r="F349" s="46">
        <v>0.20440311</v>
      </c>
      <c r="G349" s="46">
        <v>0.79559689</v>
      </c>
      <c r="H349" s="46">
        <v>1329139</v>
      </c>
      <c r="I349" s="46">
        <v>934641</v>
      </c>
      <c r="J349" s="46">
        <v>0.29680718</v>
      </c>
      <c r="K349" s="46">
        <v>0.70319282</v>
      </c>
      <c r="L349" s="46">
        <v>621416</v>
      </c>
      <c r="M349" s="46">
        <v>226918</v>
      </c>
      <c r="N349" s="46">
        <v>0.63483721</v>
      </c>
      <c r="O349" s="46">
        <v>0.36516279</v>
      </c>
      <c r="P349" s="46">
        <v>776</v>
      </c>
      <c r="Q349" s="46">
        <v>776000</v>
      </c>
      <c r="R349" s="46">
        <v>6814832</v>
      </c>
      <c r="S349" s="46">
        <v>470192.61</v>
      </c>
      <c r="T349" s="46">
        <v>1000</v>
      </c>
      <c r="U349" s="46">
        <v>8782</v>
      </c>
      <c r="V349" s="46">
        <v>605.92</v>
      </c>
    </row>
    <row r="350" spans="1:22" ht="11.25">
      <c r="A350" s="46">
        <v>5593</v>
      </c>
      <c r="B350" s="46" t="s">
        <v>357</v>
      </c>
      <c r="C350" s="46">
        <v>330698</v>
      </c>
      <c r="D350" s="46">
        <v>1930000</v>
      </c>
      <c r="E350" s="46">
        <v>1599302</v>
      </c>
      <c r="F350" s="46">
        <v>0.17134611</v>
      </c>
      <c r="G350" s="46">
        <v>0.82865389</v>
      </c>
      <c r="H350" s="46">
        <v>1329139</v>
      </c>
      <c r="I350" s="46">
        <v>998441</v>
      </c>
      <c r="J350" s="46">
        <v>0.24880618</v>
      </c>
      <c r="K350" s="46">
        <v>0.75119382</v>
      </c>
      <c r="L350" s="46">
        <v>621416</v>
      </c>
      <c r="M350" s="46">
        <v>290718</v>
      </c>
      <c r="N350" s="46">
        <v>0.53216847</v>
      </c>
      <c r="O350" s="46">
        <v>0.46783153</v>
      </c>
      <c r="P350" s="46">
        <v>1119</v>
      </c>
      <c r="Q350" s="46">
        <v>1119000</v>
      </c>
      <c r="R350" s="46">
        <v>9392541.18</v>
      </c>
      <c r="S350" s="46">
        <v>0</v>
      </c>
      <c r="T350" s="46">
        <v>1000</v>
      </c>
      <c r="U350" s="46">
        <v>8393.69</v>
      </c>
      <c r="V350" s="46">
        <v>0</v>
      </c>
    </row>
    <row r="351" spans="1:22" ht="11.25">
      <c r="A351" s="46">
        <v>5607</v>
      </c>
      <c r="B351" s="46" t="s">
        <v>358</v>
      </c>
      <c r="C351" s="46">
        <v>607894</v>
      </c>
      <c r="D351" s="46">
        <v>1930000</v>
      </c>
      <c r="E351" s="46">
        <v>1322106</v>
      </c>
      <c r="F351" s="46">
        <v>0.31497098</v>
      </c>
      <c r="G351" s="46">
        <v>0.68502902</v>
      </c>
      <c r="H351" s="46">
        <v>1329139</v>
      </c>
      <c r="I351" s="46">
        <v>721245</v>
      </c>
      <c r="J351" s="46">
        <v>0.45735924</v>
      </c>
      <c r="K351" s="46">
        <v>0.54264076</v>
      </c>
      <c r="L351" s="46">
        <v>621416</v>
      </c>
      <c r="M351" s="46">
        <v>13522</v>
      </c>
      <c r="N351" s="46">
        <v>0.97824002</v>
      </c>
      <c r="O351" s="46">
        <v>0.02175998</v>
      </c>
      <c r="P351" s="46">
        <v>7512</v>
      </c>
      <c r="Q351" s="46">
        <v>7512000</v>
      </c>
      <c r="R351" s="46">
        <v>64597193.21</v>
      </c>
      <c r="S351" s="46">
        <v>0</v>
      </c>
      <c r="T351" s="46">
        <v>1000</v>
      </c>
      <c r="U351" s="46">
        <v>8599.2</v>
      </c>
      <c r="V351" s="46">
        <v>0</v>
      </c>
    </row>
    <row r="352" spans="1:22" ht="11.25">
      <c r="A352" s="46">
        <v>5614</v>
      </c>
      <c r="B352" s="46" t="s">
        <v>359</v>
      </c>
      <c r="C352" s="46">
        <v>828856</v>
      </c>
      <c r="D352" s="46">
        <v>1930000</v>
      </c>
      <c r="E352" s="46">
        <v>1101144</v>
      </c>
      <c r="F352" s="46">
        <v>0.42945907</v>
      </c>
      <c r="G352" s="46">
        <v>0.57054093</v>
      </c>
      <c r="H352" s="46">
        <v>1329139</v>
      </c>
      <c r="I352" s="46">
        <v>500283</v>
      </c>
      <c r="J352" s="46">
        <v>0.6236037</v>
      </c>
      <c r="K352" s="46">
        <v>0.3763963</v>
      </c>
      <c r="L352" s="46">
        <v>621416</v>
      </c>
      <c r="M352" s="46">
        <v>-207440</v>
      </c>
      <c r="N352" s="46">
        <v>1.33381825</v>
      </c>
      <c r="O352" s="46">
        <v>-0.33381825</v>
      </c>
      <c r="P352" s="46">
        <v>245</v>
      </c>
      <c r="Q352" s="46">
        <v>245000</v>
      </c>
      <c r="R352" s="46">
        <v>2151590</v>
      </c>
      <c r="S352" s="46">
        <v>365045.57</v>
      </c>
      <c r="T352" s="46">
        <v>1000</v>
      </c>
      <c r="U352" s="46">
        <v>8782</v>
      </c>
      <c r="V352" s="46">
        <v>1489.98</v>
      </c>
    </row>
    <row r="353" spans="1:22" ht="11.25">
      <c r="A353" s="46">
        <v>3542</v>
      </c>
      <c r="B353" s="46" t="s">
        <v>360</v>
      </c>
      <c r="C353" s="46">
        <v>2381205</v>
      </c>
      <c r="D353" s="46">
        <v>2895000</v>
      </c>
      <c r="E353" s="46">
        <v>513795</v>
      </c>
      <c r="F353" s="46">
        <v>0.82252332</v>
      </c>
      <c r="G353" s="46">
        <v>0.17747668</v>
      </c>
      <c r="H353" s="46">
        <v>1993708</v>
      </c>
      <c r="I353" s="46">
        <v>-387497</v>
      </c>
      <c r="J353" s="46">
        <v>1.19435996</v>
      </c>
      <c r="K353" s="46">
        <v>-0.19435996</v>
      </c>
      <c r="L353" s="46">
        <v>932124</v>
      </c>
      <c r="M353" s="46">
        <v>-1449081</v>
      </c>
      <c r="N353" s="46">
        <v>2.5546011</v>
      </c>
      <c r="O353" s="46">
        <v>-1.5546011</v>
      </c>
      <c r="P353" s="46">
        <v>298</v>
      </c>
      <c r="Q353" s="46">
        <v>298000</v>
      </c>
      <c r="R353" s="46">
        <v>2617036</v>
      </c>
      <c r="S353" s="46">
        <v>409971.51</v>
      </c>
      <c r="T353" s="46">
        <v>1000</v>
      </c>
      <c r="U353" s="46">
        <v>8782</v>
      </c>
      <c r="V353" s="46">
        <v>1375.74</v>
      </c>
    </row>
    <row r="354" spans="1:22" ht="11.25">
      <c r="A354" s="46">
        <v>5621</v>
      </c>
      <c r="B354" s="46" t="s">
        <v>361</v>
      </c>
      <c r="C354" s="46">
        <v>747025</v>
      </c>
      <c r="D354" s="46">
        <v>1930000</v>
      </c>
      <c r="E354" s="46">
        <v>1182975</v>
      </c>
      <c r="F354" s="46">
        <v>0.38705959</v>
      </c>
      <c r="G354" s="46">
        <v>0.61294041</v>
      </c>
      <c r="H354" s="46">
        <v>1329139</v>
      </c>
      <c r="I354" s="46">
        <v>582114</v>
      </c>
      <c r="J354" s="46">
        <v>0.56203678</v>
      </c>
      <c r="K354" s="46">
        <v>0.43796322</v>
      </c>
      <c r="L354" s="46">
        <v>621416</v>
      </c>
      <c r="M354" s="46">
        <v>-125609</v>
      </c>
      <c r="N354" s="46">
        <v>1.20213351</v>
      </c>
      <c r="O354" s="46">
        <v>-0.20213351</v>
      </c>
      <c r="P354" s="46">
        <v>3043</v>
      </c>
      <c r="Q354" s="46">
        <v>3043000</v>
      </c>
      <c r="R354" s="46">
        <v>26723626</v>
      </c>
      <c r="S354" s="46">
        <v>7522891.57</v>
      </c>
      <c r="T354" s="46">
        <v>1000</v>
      </c>
      <c r="U354" s="46">
        <v>8782</v>
      </c>
      <c r="V354" s="46">
        <v>2472.2</v>
      </c>
    </row>
    <row r="355" spans="1:22" ht="11.25">
      <c r="A355" s="46">
        <v>5628</v>
      </c>
      <c r="B355" s="46" t="s">
        <v>362</v>
      </c>
      <c r="C355" s="46">
        <v>430189</v>
      </c>
      <c r="D355" s="46">
        <v>1930000</v>
      </c>
      <c r="E355" s="46">
        <v>1499811</v>
      </c>
      <c r="F355" s="46">
        <v>0.22289585</v>
      </c>
      <c r="G355" s="46">
        <v>0.77710415</v>
      </c>
      <c r="H355" s="46">
        <v>1329139</v>
      </c>
      <c r="I355" s="46">
        <v>898950</v>
      </c>
      <c r="J355" s="46">
        <v>0.3236599</v>
      </c>
      <c r="K355" s="46">
        <v>0.6763401</v>
      </c>
      <c r="L355" s="46">
        <v>621416</v>
      </c>
      <c r="M355" s="46">
        <v>191227</v>
      </c>
      <c r="N355" s="46">
        <v>0.69227217</v>
      </c>
      <c r="O355" s="46">
        <v>0.30772783</v>
      </c>
      <c r="P355" s="46">
        <v>909</v>
      </c>
      <c r="Q355" s="46">
        <v>909000</v>
      </c>
      <c r="R355" s="46">
        <v>7982838</v>
      </c>
      <c r="S355" s="46">
        <v>1097751.03</v>
      </c>
      <c r="T355" s="46">
        <v>1000</v>
      </c>
      <c r="U355" s="46">
        <v>8782</v>
      </c>
      <c r="V355" s="46">
        <v>1207.65</v>
      </c>
    </row>
    <row r="356" spans="1:22" ht="11.25">
      <c r="A356" s="46">
        <v>5642</v>
      </c>
      <c r="B356" s="46" t="s">
        <v>363</v>
      </c>
      <c r="C356" s="46">
        <v>764547</v>
      </c>
      <c r="D356" s="46">
        <v>1930000</v>
      </c>
      <c r="E356" s="46">
        <v>1165453</v>
      </c>
      <c r="F356" s="46">
        <v>0.39613834</v>
      </c>
      <c r="G356" s="46">
        <v>0.60386166</v>
      </c>
      <c r="H356" s="46">
        <v>1329139</v>
      </c>
      <c r="I356" s="46">
        <v>564592</v>
      </c>
      <c r="J356" s="46">
        <v>0.57521975</v>
      </c>
      <c r="K356" s="46">
        <v>0.42478025</v>
      </c>
      <c r="L356" s="46">
        <v>621416</v>
      </c>
      <c r="M356" s="46">
        <v>-143131</v>
      </c>
      <c r="N356" s="46">
        <v>1.23033041</v>
      </c>
      <c r="O356" s="46">
        <v>-0.23033041</v>
      </c>
      <c r="P356" s="46">
        <v>1110</v>
      </c>
      <c r="Q356" s="46">
        <v>1110000</v>
      </c>
      <c r="R356" s="46">
        <v>9748020</v>
      </c>
      <c r="S356" s="46">
        <v>1863483.26</v>
      </c>
      <c r="T356" s="46">
        <v>1000</v>
      </c>
      <c r="U356" s="46">
        <v>8782</v>
      </c>
      <c r="V356" s="46">
        <v>1678.81</v>
      </c>
    </row>
    <row r="357" spans="1:22" ht="11.25">
      <c r="A357" s="46">
        <v>5656</v>
      </c>
      <c r="B357" s="46" t="s">
        <v>364</v>
      </c>
      <c r="C357" s="46">
        <v>589190</v>
      </c>
      <c r="D357" s="46">
        <v>1930000</v>
      </c>
      <c r="E357" s="46">
        <v>1340810</v>
      </c>
      <c r="F357" s="46">
        <v>0.30527979</v>
      </c>
      <c r="G357" s="46">
        <v>0.69472021</v>
      </c>
      <c r="H357" s="46">
        <v>1329139</v>
      </c>
      <c r="I357" s="46">
        <v>739949</v>
      </c>
      <c r="J357" s="46">
        <v>0.44328697</v>
      </c>
      <c r="K357" s="46">
        <v>0.55671303</v>
      </c>
      <c r="L357" s="46">
        <v>621416</v>
      </c>
      <c r="M357" s="46">
        <v>32226</v>
      </c>
      <c r="N357" s="46">
        <v>0.94814102</v>
      </c>
      <c r="O357" s="46">
        <v>0.05185898</v>
      </c>
      <c r="P357" s="46">
        <v>8482</v>
      </c>
      <c r="Q357" s="46">
        <v>8482000</v>
      </c>
      <c r="R357" s="46">
        <v>74488924</v>
      </c>
      <c r="S357" s="46">
        <v>19251414.99</v>
      </c>
      <c r="T357" s="46">
        <v>1000</v>
      </c>
      <c r="U357" s="46">
        <v>8782</v>
      </c>
      <c r="V357" s="46">
        <v>2269.68</v>
      </c>
    </row>
    <row r="358" spans="1:22" ht="11.25">
      <c r="A358" s="46">
        <v>5663</v>
      </c>
      <c r="B358" s="46" t="s">
        <v>365</v>
      </c>
      <c r="C358" s="46">
        <v>474407</v>
      </c>
      <c r="D358" s="46">
        <v>1930000</v>
      </c>
      <c r="E358" s="46">
        <v>1455593</v>
      </c>
      <c r="F358" s="46">
        <v>0.24580674</v>
      </c>
      <c r="G358" s="46">
        <v>0.75419326</v>
      </c>
      <c r="H358" s="46">
        <v>1329139</v>
      </c>
      <c r="I358" s="46">
        <v>854732</v>
      </c>
      <c r="J358" s="46">
        <v>0.35692806</v>
      </c>
      <c r="K358" s="46">
        <v>0.64307194</v>
      </c>
      <c r="L358" s="46">
        <v>621416</v>
      </c>
      <c r="M358" s="46">
        <v>147009</v>
      </c>
      <c r="N358" s="46">
        <v>0.76342901</v>
      </c>
      <c r="O358" s="46">
        <v>0.23657099</v>
      </c>
      <c r="P358" s="46">
        <v>4677</v>
      </c>
      <c r="Q358" s="46">
        <v>4677000</v>
      </c>
      <c r="R358" s="46">
        <v>41073414</v>
      </c>
      <c r="S358" s="46">
        <v>7238766.91</v>
      </c>
      <c r="T358" s="46">
        <v>1000</v>
      </c>
      <c r="U358" s="46">
        <v>8782</v>
      </c>
      <c r="V358" s="46">
        <v>1547.74</v>
      </c>
    </row>
    <row r="359" spans="1:22" ht="11.25">
      <c r="A359" s="46">
        <v>5670</v>
      </c>
      <c r="B359" s="46" t="s">
        <v>366</v>
      </c>
      <c r="C359" s="46">
        <v>1576041</v>
      </c>
      <c r="D359" s="46">
        <v>1930000</v>
      </c>
      <c r="E359" s="46">
        <v>353959</v>
      </c>
      <c r="F359" s="46">
        <v>0.81660155</v>
      </c>
      <c r="G359" s="46">
        <v>0.18339845</v>
      </c>
      <c r="H359" s="46">
        <v>1329139</v>
      </c>
      <c r="I359" s="46">
        <v>-246902</v>
      </c>
      <c r="J359" s="46">
        <v>1.18576086</v>
      </c>
      <c r="K359" s="46">
        <v>-0.18576086</v>
      </c>
      <c r="L359" s="46">
        <v>621416</v>
      </c>
      <c r="M359" s="46">
        <v>-954625</v>
      </c>
      <c r="N359" s="46">
        <v>2.53620924</v>
      </c>
      <c r="O359" s="46">
        <v>-1.53620924</v>
      </c>
      <c r="P359" s="46">
        <v>402</v>
      </c>
      <c r="Q359" s="46">
        <v>402000</v>
      </c>
      <c r="R359" s="46">
        <v>3530364</v>
      </c>
      <c r="S359" s="46">
        <v>71820.37</v>
      </c>
      <c r="T359" s="46">
        <v>1000</v>
      </c>
      <c r="U359" s="46">
        <v>8782</v>
      </c>
      <c r="V359" s="46">
        <v>178.66</v>
      </c>
    </row>
    <row r="360" spans="1:22" ht="11.25">
      <c r="A360" s="46">
        <v>3510</v>
      </c>
      <c r="B360" s="46" t="s">
        <v>367</v>
      </c>
      <c r="C360" s="46">
        <v>1925654</v>
      </c>
      <c r="D360" s="46">
        <v>2895000</v>
      </c>
      <c r="E360" s="46">
        <v>969346</v>
      </c>
      <c r="F360" s="46">
        <v>0.66516546</v>
      </c>
      <c r="G360" s="46">
        <v>0.33483454</v>
      </c>
      <c r="H360" s="46">
        <v>1993708</v>
      </c>
      <c r="I360" s="46">
        <v>68054</v>
      </c>
      <c r="J360" s="46">
        <v>0.96586561</v>
      </c>
      <c r="K360" s="46">
        <v>0.03413439</v>
      </c>
      <c r="L360" s="46">
        <v>932124</v>
      </c>
      <c r="M360" s="46">
        <v>-993530</v>
      </c>
      <c r="N360" s="46">
        <v>2.0658775</v>
      </c>
      <c r="O360" s="46">
        <v>-1.0658775</v>
      </c>
      <c r="P360" s="46">
        <v>448</v>
      </c>
      <c r="Q360" s="46">
        <v>448000</v>
      </c>
      <c r="R360" s="46">
        <v>3934336</v>
      </c>
      <c r="S360" s="46">
        <v>733048.63</v>
      </c>
      <c r="T360" s="46">
        <v>1000</v>
      </c>
      <c r="U360" s="46">
        <v>8782</v>
      </c>
      <c r="V360" s="46">
        <v>1636.27</v>
      </c>
    </row>
    <row r="361" spans="1:22" ht="11.25">
      <c r="A361" s="46">
        <v>5726</v>
      </c>
      <c r="B361" s="46" t="s">
        <v>368</v>
      </c>
      <c r="C361" s="46">
        <v>428048</v>
      </c>
      <c r="D361" s="46">
        <v>1930000</v>
      </c>
      <c r="E361" s="46">
        <v>1501952</v>
      </c>
      <c r="F361" s="46">
        <v>0.22178653</v>
      </c>
      <c r="G361" s="46">
        <v>0.77821347</v>
      </c>
      <c r="H361" s="46">
        <v>1329139</v>
      </c>
      <c r="I361" s="46">
        <v>901091</v>
      </c>
      <c r="J361" s="46">
        <v>0.32204909</v>
      </c>
      <c r="K361" s="46">
        <v>0.67795091</v>
      </c>
      <c r="L361" s="46">
        <v>621416</v>
      </c>
      <c r="M361" s="46">
        <v>193368</v>
      </c>
      <c r="N361" s="46">
        <v>0.68882681</v>
      </c>
      <c r="O361" s="46">
        <v>0.31117319</v>
      </c>
      <c r="P361" s="46">
        <v>583</v>
      </c>
      <c r="Q361" s="46">
        <v>583000</v>
      </c>
      <c r="R361" s="46">
        <v>5119906</v>
      </c>
      <c r="S361" s="46">
        <v>246444.05</v>
      </c>
      <c r="T361" s="46">
        <v>1000</v>
      </c>
      <c r="U361" s="46">
        <v>8782</v>
      </c>
      <c r="V361" s="46">
        <v>422.72</v>
      </c>
    </row>
    <row r="362" spans="1:22" ht="11.25">
      <c r="A362" s="46">
        <v>5733</v>
      </c>
      <c r="B362" s="46" t="s">
        <v>369</v>
      </c>
      <c r="C362" s="46">
        <v>2647321</v>
      </c>
      <c r="D362" s="46">
        <v>1930000</v>
      </c>
      <c r="E362" s="46">
        <v>-717321</v>
      </c>
      <c r="F362" s="46">
        <v>1.37166891</v>
      </c>
      <c r="G362" s="46">
        <v>-0.37166891</v>
      </c>
      <c r="H362" s="46">
        <v>1329139</v>
      </c>
      <c r="I362" s="46">
        <v>-1318182</v>
      </c>
      <c r="J362" s="46">
        <v>1.99175632</v>
      </c>
      <c r="K362" s="46">
        <v>-0.99175632</v>
      </c>
      <c r="L362" s="46">
        <v>621416</v>
      </c>
      <c r="M362" s="46">
        <v>-2025905</v>
      </c>
      <c r="N362" s="46">
        <v>4.26014296</v>
      </c>
      <c r="O362" s="46">
        <v>-3.26014296</v>
      </c>
      <c r="P362" s="46">
        <v>510</v>
      </c>
      <c r="Q362" s="46">
        <v>510000</v>
      </c>
      <c r="R362" s="46">
        <v>4478820</v>
      </c>
      <c r="S362" s="46">
        <v>2661077.32</v>
      </c>
      <c r="T362" s="46">
        <v>1000</v>
      </c>
      <c r="U362" s="46">
        <v>8782</v>
      </c>
      <c r="V362" s="46">
        <v>5217.8</v>
      </c>
    </row>
    <row r="363" spans="1:22" ht="11.25">
      <c r="A363" s="46">
        <v>5740</v>
      </c>
      <c r="B363" s="46" t="s">
        <v>370</v>
      </c>
      <c r="C363" s="46">
        <v>578066</v>
      </c>
      <c r="D363" s="46">
        <v>1930000</v>
      </c>
      <c r="E363" s="46">
        <v>1351934</v>
      </c>
      <c r="F363" s="46">
        <v>0.29951606</v>
      </c>
      <c r="G363" s="46">
        <v>0.70048394</v>
      </c>
      <c r="H363" s="46">
        <v>1329139</v>
      </c>
      <c r="I363" s="46">
        <v>751073</v>
      </c>
      <c r="J363" s="46">
        <v>0.43491764</v>
      </c>
      <c r="K363" s="46">
        <v>0.56508236</v>
      </c>
      <c r="L363" s="46">
        <v>621416</v>
      </c>
      <c r="M363" s="46">
        <v>43350</v>
      </c>
      <c r="N363" s="46">
        <v>0.93023997</v>
      </c>
      <c r="O363" s="46">
        <v>0.06976003</v>
      </c>
      <c r="P363" s="46">
        <v>254</v>
      </c>
      <c r="Q363" s="46">
        <v>254000</v>
      </c>
      <c r="R363" s="46">
        <v>2230628</v>
      </c>
      <c r="S363" s="46">
        <v>371436.27</v>
      </c>
      <c r="T363" s="46">
        <v>1000</v>
      </c>
      <c r="U363" s="46">
        <v>8782</v>
      </c>
      <c r="V363" s="46">
        <v>1462.35</v>
      </c>
    </row>
    <row r="364" spans="1:22" ht="11.25">
      <c r="A364" s="46">
        <v>5747</v>
      </c>
      <c r="B364" s="46" t="s">
        <v>371</v>
      </c>
      <c r="C364" s="46">
        <v>517799</v>
      </c>
      <c r="D364" s="46">
        <v>1930000</v>
      </c>
      <c r="E364" s="46">
        <v>1412201</v>
      </c>
      <c r="F364" s="46">
        <v>0.26828964</v>
      </c>
      <c r="G364" s="46">
        <v>0.73171036</v>
      </c>
      <c r="H364" s="46">
        <v>1329139</v>
      </c>
      <c r="I364" s="46">
        <v>811340</v>
      </c>
      <c r="J364" s="46">
        <v>0.38957475</v>
      </c>
      <c r="K364" s="46">
        <v>0.61042525</v>
      </c>
      <c r="L364" s="46">
        <v>621416</v>
      </c>
      <c r="M364" s="46">
        <v>103617</v>
      </c>
      <c r="N364" s="46">
        <v>0.83325663</v>
      </c>
      <c r="O364" s="46">
        <v>0.16674337</v>
      </c>
      <c r="P364" s="46">
        <v>3257</v>
      </c>
      <c r="Q364" s="46">
        <v>3257000</v>
      </c>
      <c r="R364" s="46">
        <v>27631452.84</v>
      </c>
      <c r="S364" s="46">
        <v>0</v>
      </c>
      <c r="T364" s="46">
        <v>1000</v>
      </c>
      <c r="U364" s="46">
        <v>8483.71</v>
      </c>
      <c r="V364" s="46">
        <v>0</v>
      </c>
    </row>
    <row r="365" spans="1:22" ht="11.25">
      <c r="A365" s="46">
        <v>5754</v>
      </c>
      <c r="B365" s="46" t="s">
        <v>372</v>
      </c>
      <c r="C365" s="46">
        <v>1255577</v>
      </c>
      <c r="D365" s="46">
        <v>1930000</v>
      </c>
      <c r="E365" s="46">
        <v>674423</v>
      </c>
      <c r="F365" s="46">
        <v>0.65055803</v>
      </c>
      <c r="G365" s="46">
        <v>0.34944197</v>
      </c>
      <c r="H365" s="46">
        <v>1329139</v>
      </c>
      <c r="I365" s="46">
        <v>73562</v>
      </c>
      <c r="J365" s="46">
        <v>0.9446544</v>
      </c>
      <c r="K365" s="46">
        <v>0.0553456</v>
      </c>
      <c r="L365" s="46">
        <v>621416</v>
      </c>
      <c r="M365" s="46">
        <v>-634161</v>
      </c>
      <c r="N365" s="46">
        <v>2.02050961</v>
      </c>
      <c r="O365" s="46">
        <v>-1.02050961</v>
      </c>
      <c r="P365" s="46">
        <v>1180</v>
      </c>
      <c r="Q365" s="46">
        <v>1180000</v>
      </c>
      <c r="R365" s="46">
        <v>10362760</v>
      </c>
      <c r="S365" s="46">
        <v>1222929.26</v>
      </c>
      <c r="T365" s="46">
        <v>1000</v>
      </c>
      <c r="U365" s="46">
        <v>8782</v>
      </c>
      <c r="V365" s="46">
        <v>1036.38</v>
      </c>
    </row>
    <row r="366" spans="1:22" ht="11.25">
      <c r="A366" s="46">
        <v>126</v>
      </c>
      <c r="B366" s="46" t="s">
        <v>373</v>
      </c>
      <c r="C366" s="46">
        <v>473557</v>
      </c>
      <c r="D366" s="46">
        <v>1930000</v>
      </c>
      <c r="E366" s="46">
        <v>1456443</v>
      </c>
      <c r="F366" s="46">
        <v>0.24536632</v>
      </c>
      <c r="G366" s="46">
        <v>0.75463368</v>
      </c>
      <c r="H366" s="46">
        <v>1329139</v>
      </c>
      <c r="I366" s="46">
        <v>855582</v>
      </c>
      <c r="J366" s="46">
        <v>0.35628854</v>
      </c>
      <c r="K366" s="46">
        <v>0.64371146</v>
      </c>
      <c r="L366" s="46">
        <v>621416</v>
      </c>
      <c r="M366" s="46">
        <v>147859</v>
      </c>
      <c r="N366" s="46">
        <v>0.76206116</v>
      </c>
      <c r="O366" s="46">
        <v>0.23793884</v>
      </c>
      <c r="P366" s="46">
        <v>942</v>
      </c>
      <c r="Q366" s="46">
        <v>942000</v>
      </c>
      <c r="R366" s="46">
        <v>8272644</v>
      </c>
      <c r="S366" s="46">
        <v>383489.88</v>
      </c>
      <c r="T366" s="46">
        <v>1000</v>
      </c>
      <c r="U366" s="46">
        <v>8782</v>
      </c>
      <c r="V366" s="46">
        <v>407.1</v>
      </c>
    </row>
    <row r="367" spans="1:22" ht="11.25">
      <c r="A367" s="46">
        <v>5780</v>
      </c>
      <c r="B367" s="46" t="s">
        <v>454</v>
      </c>
      <c r="C367" s="46">
        <v>724565</v>
      </c>
      <c r="D367" s="46">
        <v>2895000</v>
      </c>
      <c r="E367" s="46">
        <v>2170435</v>
      </c>
      <c r="F367" s="46">
        <v>0.25028152</v>
      </c>
      <c r="G367" s="46">
        <v>0.74971848</v>
      </c>
      <c r="H367" s="46">
        <v>1993708</v>
      </c>
      <c r="I367" s="46">
        <v>1269143</v>
      </c>
      <c r="J367" s="46">
        <v>0.36342584</v>
      </c>
      <c r="K367" s="46">
        <v>0.63657416</v>
      </c>
      <c r="L367" s="46">
        <v>932124</v>
      </c>
      <c r="M367" s="46">
        <v>207559</v>
      </c>
      <c r="N367" s="46">
        <v>0.77732684</v>
      </c>
      <c r="O367" s="46">
        <v>0.22267316</v>
      </c>
      <c r="P367" s="46">
        <v>484</v>
      </c>
      <c r="Q367" s="46">
        <v>484000</v>
      </c>
      <c r="R367" s="46">
        <v>4250488</v>
      </c>
      <c r="S367" s="46">
        <v>2064070.52</v>
      </c>
      <c r="T367" s="46">
        <v>1000</v>
      </c>
      <c r="U367" s="46">
        <v>8782</v>
      </c>
      <c r="V367" s="46">
        <v>4264.61</v>
      </c>
    </row>
    <row r="368" spans="1:22" ht="11.25">
      <c r="A368" s="46">
        <v>4375</v>
      </c>
      <c r="B368" s="46" t="s">
        <v>374</v>
      </c>
      <c r="C368" s="46">
        <v>592164</v>
      </c>
      <c r="D368" s="46">
        <v>1930000</v>
      </c>
      <c r="E368" s="46">
        <v>1337836</v>
      </c>
      <c r="F368" s="46">
        <v>0.30682073</v>
      </c>
      <c r="G368" s="46">
        <v>0.69317927</v>
      </c>
      <c r="H368" s="46">
        <v>1329139</v>
      </c>
      <c r="I368" s="46">
        <v>736975</v>
      </c>
      <c r="J368" s="46">
        <v>0.44552451</v>
      </c>
      <c r="K368" s="46">
        <v>0.55447549</v>
      </c>
      <c r="L368" s="46">
        <v>621416</v>
      </c>
      <c r="M368" s="46">
        <v>29252</v>
      </c>
      <c r="N368" s="46">
        <v>0.95292686</v>
      </c>
      <c r="O368" s="46">
        <v>0.04707314</v>
      </c>
      <c r="P368" s="46">
        <v>635</v>
      </c>
      <c r="Q368" s="46">
        <v>635000</v>
      </c>
      <c r="R368" s="46">
        <v>5576570</v>
      </c>
      <c r="S368" s="46">
        <v>31173.24</v>
      </c>
      <c r="T368" s="46">
        <v>1000</v>
      </c>
      <c r="U368" s="46">
        <v>8782</v>
      </c>
      <c r="V368" s="46">
        <v>49.09</v>
      </c>
    </row>
    <row r="369" spans="1:22" ht="11.25">
      <c r="A369" s="46">
        <v>5810</v>
      </c>
      <c r="B369" s="46" t="s">
        <v>375</v>
      </c>
      <c r="C369" s="46">
        <v>1075907</v>
      </c>
      <c r="D369" s="46">
        <v>1930000</v>
      </c>
      <c r="E369" s="46">
        <v>854093</v>
      </c>
      <c r="F369" s="46">
        <v>0.55746477</v>
      </c>
      <c r="G369" s="46">
        <v>0.44253523</v>
      </c>
      <c r="H369" s="46">
        <v>1329139</v>
      </c>
      <c r="I369" s="46">
        <v>253232</v>
      </c>
      <c r="J369" s="46">
        <v>0.80947666</v>
      </c>
      <c r="K369" s="46">
        <v>0.19052334</v>
      </c>
      <c r="L369" s="46">
        <v>621416</v>
      </c>
      <c r="M369" s="46">
        <v>-454491</v>
      </c>
      <c r="N369" s="46">
        <v>1.73137962</v>
      </c>
      <c r="O369" s="46">
        <v>-0.73137962</v>
      </c>
      <c r="P369" s="46">
        <v>488</v>
      </c>
      <c r="Q369" s="46">
        <v>488000</v>
      </c>
      <c r="R369" s="46">
        <v>4285616</v>
      </c>
      <c r="S369" s="46">
        <v>889709.08</v>
      </c>
      <c r="T369" s="46">
        <v>1000</v>
      </c>
      <c r="U369" s="46">
        <v>8782</v>
      </c>
      <c r="V369" s="46">
        <v>1823.17</v>
      </c>
    </row>
    <row r="370" spans="1:22" ht="11.25">
      <c r="A370" s="46">
        <v>5817</v>
      </c>
      <c r="B370" s="46" t="s">
        <v>376</v>
      </c>
      <c r="C370" s="46">
        <v>1188773</v>
      </c>
      <c r="D370" s="46">
        <v>2895000</v>
      </c>
      <c r="E370" s="46">
        <v>1706227</v>
      </c>
      <c r="F370" s="46">
        <v>0.41062971</v>
      </c>
      <c r="G370" s="46">
        <v>0.58937029</v>
      </c>
      <c r="H370" s="46">
        <v>1993708</v>
      </c>
      <c r="I370" s="46">
        <v>804935</v>
      </c>
      <c r="J370" s="46">
        <v>0.59626234</v>
      </c>
      <c r="K370" s="46">
        <v>0.40373766</v>
      </c>
      <c r="L370" s="46">
        <v>932124</v>
      </c>
      <c r="M370" s="46">
        <v>-256649</v>
      </c>
      <c r="N370" s="46">
        <v>1.27533783</v>
      </c>
      <c r="O370" s="46">
        <v>-0.27533783</v>
      </c>
      <c r="P370" s="46">
        <v>465</v>
      </c>
      <c r="Q370" s="46">
        <v>465000</v>
      </c>
      <c r="R370" s="46">
        <v>4083630</v>
      </c>
      <c r="S370" s="46">
        <v>1557957.23</v>
      </c>
      <c r="T370" s="46">
        <v>1000</v>
      </c>
      <c r="U370" s="46">
        <v>8782</v>
      </c>
      <c r="V370" s="46">
        <v>3350.45</v>
      </c>
    </row>
    <row r="371" spans="1:22" ht="11.25">
      <c r="A371" s="46">
        <v>5824</v>
      </c>
      <c r="B371" s="46" t="s">
        <v>377</v>
      </c>
      <c r="C371" s="46">
        <v>308994</v>
      </c>
      <c r="D371" s="46">
        <v>1930000</v>
      </c>
      <c r="E371" s="46">
        <v>1621006</v>
      </c>
      <c r="F371" s="46">
        <v>0.16010052</v>
      </c>
      <c r="G371" s="46">
        <v>0.83989948</v>
      </c>
      <c r="H371" s="46">
        <v>1329139</v>
      </c>
      <c r="I371" s="46">
        <v>1020145</v>
      </c>
      <c r="J371" s="46">
        <v>0.23247681</v>
      </c>
      <c r="K371" s="46">
        <v>0.76752319</v>
      </c>
      <c r="L371" s="46">
        <v>621416</v>
      </c>
      <c r="M371" s="46">
        <v>312422</v>
      </c>
      <c r="N371" s="46">
        <v>0.49724178</v>
      </c>
      <c r="O371" s="46">
        <v>0.50275822</v>
      </c>
      <c r="P371" s="46">
        <v>1811</v>
      </c>
      <c r="Q371" s="46">
        <v>1811000</v>
      </c>
      <c r="R371" s="46">
        <v>15904202</v>
      </c>
      <c r="S371" s="46">
        <v>358033.81</v>
      </c>
      <c r="T371" s="46">
        <v>1000</v>
      </c>
      <c r="U371" s="46">
        <v>8782</v>
      </c>
      <c r="V371" s="46">
        <v>197.7</v>
      </c>
    </row>
    <row r="372" spans="1:22" ht="11.25">
      <c r="A372" s="46">
        <v>5859</v>
      </c>
      <c r="B372" s="46" t="s">
        <v>378</v>
      </c>
      <c r="C372" s="46">
        <v>612713</v>
      </c>
      <c r="D372" s="46">
        <v>2895000</v>
      </c>
      <c r="E372" s="46">
        <v>2282287</v>
      </c>
      <c r="F372" s="46">
        <v>0.21164525</v>
      </c>
      <c r="G372" s="46">
        <v>0.78835475</v>
      </c>
      <c r="H372" s="46">
        <v>1993708</v>
      </c>
      <c r="I372" s="46">
        <v>1380995</v>
      </c>
      <c r="J372" s="46">
        <v>0.30732334</v>
      </c>
      <c r="K372" s="46">
        <v>0.69267666</v>
      </c>
      <c r="L372" s="46">
        <v>932124</v>
      </c>
      <c r="M372" s="46">
        <v>319411</v>
      </c>
      <c r="N372" s="46">
        <v>0.65732993</v>
      </c>
      <c r="O372" s="46">
        <v>0.34267007</v>
      </c>
      <c r="P372" s="46">
        <v>620</v>
      </c>
      <c r="Q372" s="46">
        <v>620000</v>
      </c>
      <c r="R372" s="46">
        <v>5444840</v>
      </c>
      <c r="S372" s="46">
        <v>2001647.38</v>
      </c>
      <c r="T372" s="46">
        <v>1000</v>
      </c>
      <c r="U372" s="46">
        <v>8782</v>
      </c>
      <c r="V372" s="46">
        <v>3228.46</v>
      </c>
    </row>
    <row r="373" spans="1:22" ht="11.25">
      <c r="A373" s="46">
        <v>5852</v>
      </c>
      <c r="B373" s="46" t="s">
        <v>379</v>
      </c>
      <c r="C373" s="46">
        <v>1998195</v>
      </c>
      <c r="D373" s="46">
        <v>5790000</v>
      </c>
      <c r="E373" s="46">
        <v>3791805</v>
      </c>
      <c r="F373" s="46">
        <v>0.3451114</v>
      </c>
      <c r="G373" s="46">
        <v>0.6548886</v>
      </c>
      <c r="H373" s="46">
        <v>3987417</v>
      </c>
      <c r="I373" s="46">
        <v>1989222</v>
      </c>
      <c r="J373" s="46">
        <v>0.50112516</v>
      </c>
      <c r="K373" s="46">
        <v>0.49887484</v>
      </c>
      <c r="L373" s="46">
        <v>1864248</v>
      </c>
      <c r="M373" s="46">
        <v>-133947</v>
      </c>
      <c r="N373" s="46">
        <v>1.07185042</v>
      </c>
      <c r="O373" s="46">
        <v>-0.07185042</v>
      </c>
      <c r="P373" s="46">
        <v>709</v>
      </c>
      <c r="Q373" s="46">
        <v>709000</v>
      </c>
      <c r="R373" s="46">
        <v>6226438</v>
      </c>
      <c r="S373" s="46">
        <v>2512322.52</v>
      </c>
      <c r="T373" s="46">
        <v>1000</v>
      </c>
      <c r="U373" s="46">
        <v>8782</v>
      </c>
      <c r="V373" s="46">
        <v>3543.47</v>
      </c>
    </row>
    <row r="374" spans="1:22" ht="11.25">
      <c r="A374" s="46">
        <v>238</v>
      </c>
      <c r="B374" s="46" t="s">
        <v>380</v>
      </c>
      <c r="C374" s="46">
        <v>1021873</v>
      </c>
      <c r="D374" s="46">
        <v>1930000</v>
      </c>
      <c r="E374" s="46">
        <v>908127</v>
      </c>
      <c r="F374" s="46">
        <v>0.52946788</v>
      </c>
      <c r="G374" s="46">
        <v>0.47053212</v>
      </c>
      <c r="H374" s="46">
        <v>1329139</v>
      </c>
      <c r="I374" s="46">
        <v>307266</v>
      </c>
      <c r="J374" s="46">
        <v>0.76882328</v>
      </c>
      <c r="K374" s="46">
        <v>0.23117672</v>
      </c>
      <c r="L374" s="46">
        <v>621416</v>
      </c>
      <c r="M374" s="46">
        <v>-400457</v>
      </c>
      <c r="N374" s="46">
        <v>1.6444266</v>
      </c>
      <c r="O374" s="46">
        <v>-0.6444266</v>
      </c>
      <c r="P374" s="46">
        <v>1090</v>
      </c>
      <c r="Q374" s="46">
        <v>1090000</v>
      </c>
      <c r="R374" s="46">
        <v>9572380</v>
      </c>
      <c r="S374" s="46">
        <v>1301694.37</v>
      </c>
      <c r="T374" s="46">
        <v>1000</v>
      </c>
      <c r="U374" s="46">
        <v>8782</v>
      </c>
      <c r="V374" s="46">
        <v>1194.22</v>
      </c>
    </row>
    <row r="375" spans="1:22" ht="11.25">
      <c r="A375" s="46">
        <v>5866</v>
      </c>
      <c r="B375" s="46" t="s">
        <v>381</v>
      </c>
      <c r="C375" s="46">
        <v>609777</v>
      </c>
      <c r="D375" s="46">
        <v>1930000</v>
      </c>
      <c r="E375" s="46">
        <v>1320223</v>
      </c>
      <c r="F375" s="46">
        <v>0.31594663</v>
      </c>
      <c r="G375" s="46">
        <v>0.68405337</v>
      </c>
      <c r="H375" s="46">
        <v>1329139</v>
      </c>
      <c r="I375" s="46">
        <v>719362</v>
      </c>
      <c r="J375" s="46">
        <v>0.45877594</v>
      </c>
      <c r="K375" s="46">
        <v>0.54122406</v>
      </c>
      <c r="L375" s="46">
        <v>621416</v>
      </c>
      <c r="M375" s="46">
        <v>11639</v>
      </c>
      <c r="N375" s="46">
        <v>0.9812702</v>
      </c>
      <c r="O375" s="46">
        <v>0.0187298</v>
      </c>
      <c r="P375" s="46">
        <v>957</v>
      </c>
      <c r="Q375" s="46">
        <v>957000</v>
      </c>
      <c r="R375" s="46">
        <v>8404374</v>
      </c>
      <c r="S375" s="46">
        <v>1027891.81</v>
      </c>
      <c r="T375" s="46">
        <v>1000</v>
      </c>
      <c r="U375" s="46">
        <v>8782</v>
      </c>
      <c r="V375" s="46">
        <v>1074.08</v>
      </c>
    </row>
    <row r="376" spans="1:22" ht="11.25">
      <c r="A376" s="46">
        <v>5901</v>
      </c>
      <c r="B376" s="46" t="s">
        <v>382</v>
      </c>
      <c r="C376" s="46">
        <v>805624</v>
      </c>
      <c r="D376" s="46">
        <v>1930000</v>
      </c>
      <c r="E376" s="46">
        <v>1124376</v>
      </c>
      <c r="F376" s="46">
        <v>0.41742176</v>
      </c>
      <c r="G376" s="46">
        <v>0.58257824</v>
      </c>
      <c r="H376" s="46">
        <v>1329139</v>
      </c>
      <c r="I376" s="46">
        <v>523515</v>
      </c>
      <c r="J376" s="46">
        <v>0.60612472</v>
      </c>
      <c r="K376" s="46">
        <v>0.39387528</v>
      </c>
      <c r="L376" s="46">
        <v>621416</v>
      </c>
      <c r="M376" s="46">
        <v>-184208</v>
      </c>
      <c r="N376" s="46">
        <v>1.29643266</v>
      </c>
      <c r="O376" s="46">
        <v>-0.29643266</v>
      </c>
      <c r="P376" s="46">
        <v>5567</v>
      </c>
      <c r="Q376" s="46">
        <v>5567000</v>
      </c>
      <c r="R376" s="46">
        <v>48889394</v>
      </c>
      <c r="S376" s="46">
        <v>12654647.6</v>
      </c>
      <c r="T376" s="46">
        <v>1000</v>
      </c>
      <c r="U376" s="46">
        <v>8782</v>
      </c>
      <c r="V376" s="46">
        <v>2273.15</v>
      </c>
    </row>
    <row r="377" spans="1:22" ht="11.25">
      <c r="A377" s="46">
        <v>5985</v>
      </c>
      <c r="B377" s="46" t="s">
        <v>383</v>
      </c>
      <c r="C377" s="46">
        <v>520838</v>
      </c>
      <c r="D377" s="46">
        <v>1930000</v>
      </c>
      <c r="E377" s="46">
        <v>1409162</v>
      </c>
      <c r="F377" s="46">
        <v>0.26986425</v>
      </c>
      <c r="G377" s="46">
        <v>0.73013575</v>
      </c>
      <c r="H377" s="46">
        <v>1329139</v>
      </c>
      <c r="I377" s="46">
        <v>808301</v>
      </c>
      <c r="J377" s="46">
        <v>0.3918612</v>
      </c>
      <c r="K377" s="46">
        <v>0.6081388</v>
      </c>
      <c r="L377" s="46">
        <v>621416</v>
      </c>
      <c r="M377" s="46">
        <v>100578</v>
      </c>
      <c r="N377" s="46">
        <v>0.83814707</v>
      </c>
      <c r="O377" s="46">
        <v>0.16185293</v>
      </c>
      <c r="P377" s="46">
        <v>1129</v>
      </c>
      <c r="Q377" s="46">
        <v>1129000</v>
      </c>
      <c r="R377" s="46">
        <v>9914878</v>
      </c>
      <c r="S377" s="46">
        <v>773292</v>
      </c>
      <c r="T377" s="46">
        <v>1000</v>
      </c>
      <c r="U377" s="46">
        <v>8782</v>
      </c>
      <c r="V377" s="46">
        <v>684.94</v>
      </c>
    </row>
    <row r="378" spans="1:22" ht="11.25">
      <c r="A378" s="46">
        <v>5992</v>
      </c>
      <c r="B378" s="46" t="s">
        <v>384</v>
      </c>
      <c r="C378" s="46">
        <v>2091156</v>
      </c>
      <c r="D378" s="46">
        <v>1930000</v>
      </c>
      <c r="E378" s="46">
        <v>-161156</v>
      </c>
      <c r="F378" s="46">
        <v>1.08350052</v>
      </c>
      <c r="G378" s="46">
        <v>-0.08350052</v>
      </c>
      <c r="H378" s="46">
        <v>1329139</v>
      </c>
      <c r="I378" s="46">
        <v>-762017</v>
      </c>
      <c r="J378" s="46">
        <v>1.57331626</v>
      </c>
      <c r="K378" s="46">
        <v>-0.57331626</v>
      </c>
      <c r="L378" s="46">
        <v>621416</v>
      </c>
      <c r="M378" s="46">
        <v>-1469740</v>
      </c>
      <c r="N378" s="46">
        <v>3.3651467</v>
      </c>
      <c r="O378" s="46">
        <v>-2.3651467</v>
      </c>
      <c r="P378" s="46">
        <v>402</v>
      </c>
      <c r="Q378" s="46">
        <v>402000</v>
      </c>
      <c r="R378" s="46">
        <v>3530364</v>
      </c>
      <c r="S378" s="46">
        <v>1211484.56</v>
      </c>
      <c r="T378" s="46">
        <v>1000</v>
      </c>
      <c r="U378" s="46">
        <v>8782</v>
      </c>
      <c r="V378" s="46">
        <v>3013.64</v>
      </c>
    </row>
    <row r="379" spans="1:22" ht="11.25">
      <c r="A379" s="46">
        <v>6022</v>
      </c>
      <c r="B379" s="46" t="s">
        <v>385</v>
      </c>
      <c r="C379" s="46">
        <v>852014</v>
      </c>
      <c r="D379" s="46">
        <v>2895000</v>
      </c>
      <c r="E379" s="46">
        <v>2042986</v>
      </c>
      <c r="F379" s="46">
        <v>0.29430535</v>
      </c>
      <c r="G379" s="46">
        <v>0.70569465</v>
      </c>
      <c r="H379" s="46">
        <v>1993708</v>
      </c>
      <c r="I379" s="46">
        <v>1141694</v>
      </c>
      <c r="J379" s="46">
        <v>0.42735145</v>
      </c>
      <c r="K379" s="46">
        <v>0.57264855</v>
      </c>
      <c r="L379" s="46">
        <v>932124</v>
      </c>
      <c r="M379" s="46">
        <v>80110</v>
      </c>
      <c r="N379" s="46">
        <v>0.9140565</v>
      </c>
      <c r="O379" s="46">
        <v>0.0859435</v>
      </c>
      <c r="P379" s="46">
        <v>459</v>
      </c>
      <c r="Q379" s="46">
        <v>459000</v>
      </c>
      <c r="R379" s="46">
        <v>4030938</v>
      </c>
      <c r="S379" s="46">
        <v>604563.96</v>
      </c>
      <c r="T379" s="46">
        <v>1000</v>
      </c>
      <c r="U379" s="46">
        <v>8782</v>
      </c>
      <c r="V379" s="46">
        <v>1317.13</v>
      </c>
    </row>
    <row r="380" spans="1:22" ht="11.25">
      <c r="A380" s="46">
        <v>6027</v>
      </c>
      <c r="B380" s="46" t="s">
        <v>386</v>
      </c>
      <c r="C380" s="46">
        <v>639046</v>
      </c>
      <c r="D380" s="46">
        <v>1930000</v>
      </c>
      <c r="E380" s="46">
        <v>1290954</v>
      </c>
      <c r="F380" s="46">
        <v>0.33111192</v>
      </c>
      <c r="G380" s="46">
        <v>0.66888808</v>
      </c>
      <c r="H380" s="46">
        <v>1329139</v>
      </c>
      <c r="I380" s="46">
        <v>690093</v>
      </c>
      <c r="J380" s="46">
        <v>0.48079697</v>
      </c>
      <c r="K380" s="46">
        <v>0.51920303</v>
      </c>
      <c r="L380" s="46">
        <v>621416</v>
      </c>
      <c r="M380" s="46">
        <v>-17630</v>
      </c>
      <c r="N380" s="46">
        <v>1.02837069</v>
      </c>
      <c r="O380" s="46">
        <v>-0.02837069</v>
      </c>
      <c r="P380" s="46">
        <v>488</v>
      </c>
      <c r="Q380" s="46">
        <v>488000</v>
      </c>
      <c r="R380" s="46">
        <v>4285616</v>
      </c>
      <c r="S380" s="46">
        <v>1050777.13</v>
      </c>
      <c r="T380" s="46">
        <v>1000</v>
      </c>
      <c r="U380" s="46">
        <v>8782</v>
      </c>
      <c r="V380" s="46">
        <v>2153.23</v>
      </c>
    </row>
    <row r="381" spans="1:22" ht="11.25">
      <c r="A381" s="46">
        <v>6069</v>
      </c>
      <c r="B381" s="46" t="s">
        <v>387</v>
      </c>
      <c r="C381" s="46">
        <v>3729105</v>
      </c>
      <c r="D381" s="46">
        <v>1930000</v>
      </c>
      <c r="E381" s="46">
        <v>-1799105</v>
      </c>
      <c r="F381" s="46">
        <v>1.93217876</v>
      </c>
      <c r="G381" s="46">
        <v>-0.93217876</v>
      </c>
      <c r="H381" s="46">
        <v>1329139</v>
      </c>
      <c r="I381" s="46">
        <v>-2399966</v>
      </c>
      <c r="J381" s="46">
        <v>2.80565464</v>
      </c>
      <c r="K381" s="46">
        <v>-1.80565464</v>
      </c>
      <c r="L381" s="46">
        <v>621416</v>
      </c>
      <c r="M381" s="46">
        <v>-3107689</v>
      </c>
      <c r="N381" s="46">
        <v>6.00098002</v>
      </c>
      <c r="O381" s="46">
        <v>-5.00098002</v>
      </c>
      <c r="P381" s="46">
        <v>74</v>
      </c>
      <c r="Q381" s="46">
        <v>74000</v>
      </c>
      <c r="R381" s="46">
        <v>649868</v>
      </c>
      <c r="S381" s="46">
        <v>560204.38</v>
      </c>
      <c r="T381" s="46">
        <v>1000</v>
      </c>
      <c r="U381" s="46">
        <v>8782</v>
      </c>
      <c r="V381" s="46">
        <v>7570.33</v>
      </c>
    </row>
    <row r="382" spans="1:22" ht="11.25">
      <c r="A382" s="46">
        <v>6104</v>
      </c>
      <c r="B382" s="46" t="s">
        <v>388</v>
      </c>
      <c r="C382" s="46">
        <v>1342296</v>
      </c>
      <c r="D382" s="46">
        <v>2895000</v>
      </c>
      <c r="E382" s="46">
        <v>1552704</v>
      </c>
      <c r="F382" s="46">
        <v>0.4636601</v>
      </c>
      <c r="G382" s="46">
        <v>0.5363399</v>
      </c>
      <c r="H382" s="46">
        <v>1993708</v>
      </c>
      <c r="I382" s="46">
        <v>651412</v>
      </c>
      <c r="J382" s="46">
        <v>0.6732661</v>
      </c>
      <c r="K382" s="46">
        <v>0.3267339</v>
      </c>
      <c r="L382" s="46">
        <v>932124</v>
      </c>
      <c r="M382" s="46">
        <v>-410172</v>
      </c>
      <c r="N382" s="46">
        <v>1.44004017</v>
      </c>
      <c r="O382" s="46">
        <v>-0.44004017</v>
      </c>
      <c r="P382" s="46">
        <v>157</v>
      </c>
      <c r="Q382" s="46">
        <v>157000</v>
      </c>
      <c r="R382" s="46">
        <v>1378774</v>
      </c>
      <c r="S382" s="46">
        <v>403905.76</v>
      </c>
      <c r="T382" s="46">
        <v>1000</v>
      </c>
      <c r="U382" s="46">
        <v>8782</v>
      </c>
      <c r="V382" s="46">
        <v>2572.65</v>
      </c>
    </row>
    <row r="383" spans="1:22" ht="11.25">
      <c r="A383" s="46">
        <v>6113</v>
      </c>
      <c r="B383" s="46" t="s">
        <v>389</v>
      </c>
      <c r="C383" s="46">
        <v>1008804</v>
      </c>
      <c r="D383" s="46">
        <v>2895000</v>
      </c>
      <c r="E383" s="46">
        <v>1886196</v>
      </c>
      <c r="F383" s="46">
        <v>0.34846425</v>
      </c>
      <c r="G383" s="46">
        <v>0.65153575</v>
      </c>
      <c r="H383" s="46">
        <v>1993708</v>
      </c>
      <c r="I383" s="46">
        <v>984904</v>
      </c>
      <c r="J383" s="46">
        <v>0.50599386</v>
      </c>
      <c r="K383" s="46">
        <v>0.49400614</v>
      </c>
      <c r="L383" s="46">
        <v>932124</v>
      </c>
      <c r="M383" s="46">
        <v>-76680</v>
      </c>
      <c r="N383" s="46">
        <v>1.08226373</v>
      </c>
      <c r="O383" s="46">
        <v>-0.08226373</v>
      </c>
      <c r="P383" s="46">
        <v>1417</v>
      </c>
      <c r="Q383" s="46">
        <v>1417000</v>
      </c>
      <c r="R383" s="46">
        <v>12444094</v>
      </c>
      <c r="S383" s="46">
        <v>2070937.19</v>
      </c>
      <c r="T383" s="46">
        <v>1000</v>
      </c>
      <c r="U383" s="46">
        <v>8782</v>
      </c>
      <c r="V383" s="46">
        <v>1461.49</v>
      </c>
    </row>
    <row r="384" spans="1:22" ht="11.25">
      <c r="A384" s="46">
        <v>6083</v>
      </c>
      <c r="B384" s="46" t="s">
        <v>390</v>
      </c>
      <c r="C384" s="46">
        <v>1859697</v>
      </c>
      <c r="D384" s="46">
        <v>5790000</v>
      </c>
      <c r="E384" s="46">
        <v>3930303</v>
      </c>
      <c r="F384" s="46">
        <v>0.32119119</v>
      </c>
      <c r="G384" s="46">
        <v>0.67880881</v>
      </c>
      <c r="H384" s="46">
        <v>3987417</v>
      </c>
      <c r="I384" s="46">
        <v>2127720</v>
      </c>
      <c r="J384" s="46">
        <v>0.4663914</v>
      </c>
      <c r="K384" s="46">
        <v>0.5336086</v>
      </c>
      <c r="L384" s="46">
        <v>1864248</v>
      </c>
      <c r="M384" s="46">
        <v>4551</v>
      </c>
      <c r="N384" s="46">
        <v>0.9975588</v>
      </c>
      <c r="O384" s="46">
        <v>0.0024412</v>
      </c>
      <c r="P384" s="46">
        <v>1073</v>
      </c>
      <c r="Q384" s="46">
        <v>1073000</v>
      </c>
      <c r="R384" s="46">
        <v>9423086</v>
      </c>
      <c r="S384" s="46">
        <v>2541993.66</v>
      </c>
      <c r="T384" s="46">
        <v>1000</v>
      </c>
      <c r="U384" s="46">
        <v>8782</v>
      </c>
      <c r="V384" s="46">
        <v>2369.05</v>
      </c>
    </row>
    <row r="385" spans="1:22" ht="11.25">
      <c r="A385" s="46">
        <v>6118</v>
      </c>
      <c r="B385" s="46" t="s">
        <v>391</v>
      </c>
      <c r="C385" s="46">
        <v>486861</v>
      </c>
      <c r="D385" s="46">
        <v>1930000</v>
      </c>
      <c r="E385" s="46">
        <v>1443139</v>
      </c>
      <c r="F385" s="46">
        <v>0.25225959</v>
      </c>
      <c r="G385" s="46">
        <v>0.74774041</v>
      </c>
      <c r="H385" s="46">
        <v>1329139</v>
      </c>
      <c r="I385" s="46">
        <v>842278</v>
      </c>
      <c r="J385" s="46">
        <v>0.36629803</v>
      </c>
      <c r="K385" s="46">
        <v>0.63370197</v>
      </c>
      <c r="L385" s="46">
        <v>621416</v>
      </c>
      <c r="M385" s="46">
        <v>134555</v>
      </c>
      <c r="N385" s="46">
        <v>0.78347033</v>
      </c>
      <c r="O385" s="46">
        <v>0.21652967</v>
      </c>
      <c r="P385" s="46">
        <v>857</v>
      </c>
      <c r="Q385" s="46">
        <v>857000</v>
      </c>
      <c r="R385" s="46">
        <v>7526174</v>
      </c>
      <c r="S385" s="46">
        <v>784194.75</v>
      </c>
      <c r="T385" s="46">
        <v>1000</v>
      </c>
      <c r="U385" s="46">
        <v>8782</v>
      </c>
      <c r="V385" s="46">
        <v>915.05</v>
      </c>
    </row>
    <row r="386" spans="1:22" ht="11.25">
      <c r="A386" s="46">
        <v>6125</v>
      </c>
      <c r="B386" s="46" t="s">
        <v>392</v>
      </c>
      <c r="C386" s="46">
        <v>530312</v>
      </c>
      <c r="D386" s="46">
        <v>1930000</v>
      </c>
      <c r="E386" s="46">
        <v>1399688</v>
      </c>
      <c r="F386" s="46">
        <v>0.27477306</v>
      </c>
      <c r="G386" s="46">
        <v>0.72522694</v>
      </c>
      <c r="H386" s="46">
        <v>1329139</v>
      </c>
      <c r="I386" s="46">
        <v>798827</v>
      </c>
      <c r="J386" s="46">
        <v>0.39898912</v>
      </c>
      <c r="K386" s="46">
        <v>0.60101088</v>
      </c>
      <c r="L386" s="46">
        <v>621416</v>
      </c>
      <c r="M386" s="46">
        <v>91104</v>
      </c>
      <c r="N386" s="46">
        <v>0.8533929</v>
      </c>
      <c r="O386" s="46">
        <v>0.1466071</v>
      </c>
      <c r="P386" s="46">
        <v>3957</v>
      </c>
      <c r="Q386" s="46">
        <v>3957000</v>
      </c>
      <c r="R386" s="46">
        <v>34750374</v>
      </c>
      <c r="S386" s="46">
        <v>686664.76</v>
      </c>
      <c r="T386" s="46">
        <v>1000</v>
      </c>
      <c r="U386" s="46">
        <v>8782</v>
      </c>
      <c r="V386" s="46">
        <v>173.53</v>
      </c>
    </row>
    <row r="387" spans="1:22" ht="11.25">
      <c r="A387" s="46">
        <v>6174</v>
      </c>
      <c r="B387" s="46" t="s">
        <v>393</v>
      </c>
      <c r="C387" s="46">
        <v>776039</v>
      </c>
      <c r="D387" s="46">
        <v>1930000</v>
      </c>
      <c r="E387" s="46">
        <v>1153961</v>
      </c>
      <c r="F387" s="46">
        <v>0.40209275</v>
      </c>
      <c r="G387" s="46">
        <v>0.59790725</v>
      </c>
      <c r="H387" s="46">
        <v>1329139</v>
      </c>
      <c r="I387" s="46">
        <v>553100</v>
      </c>
      <c r="J387" s="46">
        <v>0.58386595</v>
      </c>
      <c r="K387" s="46">
        <v>0.41613405</v>
      </c>
      <c r="L387" s="46">
        <v>621416</v>
      </c>
      <c r="M387" s="46">
        <v>-154623</v>
      </c>
      <c r="N387" s="46">
        <v>1.24882365</v>
      </c>
      <c r="O387" s="46">
        <v>-0.24882365</v>
      </c>
      <c r="P387" s="46">
        <v>12848</v>
      </c>
      <c r="Q387" s="46">
        <v>12848000</v>
      </c>
      <c r="R387" s="46">
        <v>112135309.5</v>
      </c>
      <c r="S387" s="46">
        <v>0</v>
      </c>
      <c r="T387" s="46">
        <v>1000</v>
      </c>
      <c r="U387" s="46">
        <v>8727.84</v>
      </c>
      <c r="V387" s="46">
        <v>0</v>
      </c>
    </row>
    <row r="388" spans="1:22" ht="11.25">
      <c r="A388" s="46">
        <v>6181</v>
      </c>
      <c r="B388" s="46" t="s">
        <v>394</v>
      </c>
      <c r="C388" s="46">
        <v>660335</v>
      </c>
      <c r="D388" s="46">
        <v>1930000</v>
      </c>
      <c r="E388" s="46">
        <v>1269665</v>
      </c>
      <c r="F388" s="46">
        <v>0.34214249</v>
      </c>
      <c r="G388" s="46">
        <v>0.65785751</v>
      </c>
      <c r="H388" s="46">
        <v>1329139</v>
      </c>
      <c r="I388" s="46">
        <v>668804</v>
      </c>
      <c r="J388" s="46">
        <v>0.4968141</v>
      </c>
      <c r="K388" s="46">
        <v>0.5031859</v>
      </c>
      <c r="L388" s="46">
        <v>621416</v>
      </c>
      <c r="M388" s="46">
        <v>-38919</v>
      </c>
      <c r="N388" s="46">
        <v>1.06262954</v>
      </c>
      <c r="O388" s="46">
        <v>-0.06262954</v>
      </c>
      <c r="P388" s="46">
        <v>4255</v>
      </c>
      <c r="Q388" s="46">
        <v>4255000</v>
      </c>
      <c r="R388" s="46">
        <v>37367410</v>
      </c>
      <c r="S388" s="46">
        <v>8928780.24</v>
      </c>
      <c r="T388" s="46">
        <v>1000</v>
      </c>
      <c r="U388" s="46">
        <v>8782</v>
      </c>
      <c r="V388" s="46">
        <v>2098.42</v>
      </c>
    </row>
    <row r="389" spans="1:22" ht="11.25">
      <c r="A389" s="46">
        <v>6195</v>
      </c>
      <c r="B389" s="46" t="s">
        <v>395</v>
      </c>
      <c r="C389" s="46">
        <v>708182</v>
      </c>
      <c r="D389" s="46">
        <v>1930000</v>
      </c>
      <c r="E389" s="46">
        <v>1221818</v>
      </c>
      <c r="F389" s="46">
        <v>0.36693368</v>
      </c>
      <c r="G389" s="46">
        <v>0.63306632</v>
      </c>
      <c r="H389" s="46">
        <v>1329139</v>
      </c>
      <c r="I389" s="46">
        <v>620957</v>
      </c>
      <c r="J389" s="46">
        <v>0.5328126</v>
      </c>
      <c r="K389" s="46">
        <v>0.4671874</v>
      </c>
      <c r="L389" s="46">
        <v>621416</v>
      </c>
      <c r="M389" s="46">
        <v>-86766</v>
      </c>
      <c r="N389" s="46">
        <v>1.13962627</v>
      </c>
      <c r="O389" s="46">
        <v>-0.13962627</v>
      </c>
      <c r="P389" s="46">
        <v>2174</v>
      </c>
      <c r="Q389" s="46">
        <v>2174000</v>
      </c>
      <c r="R389" s="46">
        <v>19092068</v>
      </c>
      <c r="S389" s="46">
        <v>3474030</v>
      </c>
      <c r="T389" s="46">
        <v>1000</v>
      </c>
      <c r="U389" s="46">
        <v>8782</v>
      </c>
      <c r="V389" s="46">
        <v>1597.99</v>
      </c>
    </row>
    <row r="390" spans="1:22" ht="11.25">
      <c r="A390" s="46">
        <v>6216</v>
      </c>
      <c r="B390" s="46" t="s">
        <v>396</v>
      </c>
      <c r="C390" s="46">
        <v>480985</v>
      </c>
      <c r="D390" s="46">
        <v>1930000</v>
      </c>
      <c r="E390" s="46">
        <v>1449015</v>
      </c>
      <c r="F390" s="46">
        <v>0.24921503</v>
      </c>
      <c r="G390" s="46">
        <v>0.75078497</v>
      </c>
      <c r="H390" s="46">
        <v>1329139</v>
      </c>
      <c r="I390" s="46">
        <v>848154</v>
      </c>
      <c r="J390" s="46">
        <v>0.36187712</v>
      </c>
      <c r="K390" s="46">
        <v>0.63812288</v>
      </c>
      <c r="L390" s="46">
        <v>621416</v>
      </c>
      <c r="M390" s="46">
        <v>140431</v>
      </c>
      <c r="N390" s="46">
        <v>0.77401451</v>
      </c>
      <c r="O390" s="46">
        <v>0.22598549</v>
      </c>
      <c r="P390" s="46">
        <v>2141</v>
      </c>
      <c r="Q390" s="46">
        <v>2141000</v>
      </c>
      <c r="R390" s="46">
        <v>18802262</v>
      </c>
      <c r="S390" s="46">
        <v>1555789.27</v>
      </c>
      <c r="T390" s="46">
        <v>1000</v>
      </c>
      <c r="U390" s="46">
        <v>8782</v>
      </c>
      <c r="V390" s="46">
        <v>726.66</v>
      </c>
    </row>
    <row r="391" spans="1:22" ht="11.25">
      <c r="A391" s="46">
        <v>6223</v>
      </c>
      <c r="B391" s="46" t="s">
        <v>397</v>
      </c>
      <c r="C391" s="46">
        <v>482826</v>
      </c>
      <c r="D391" s="46">
        <v>1930000</v>
      </c>
      <c r="E391" s="46">
        <v>1447174</v>
      </c>
      <c r="F391" s="46">
        <v>0.25016891</v>
      </c>
      <c r="G391" s="46">
        <v>0.74983109</v>
      </c>
      <c r="H391" s="46">
        <v>1329139</v>
      </c>
      <c r="I391" s="46">
        <v>846313</v>
      </c>
      <c r="J391" s="46">
        <v>0.36326223</v>
      </c>
      <c r="K391" s="46">
        <v>0.63673777</v>
      </c>
      <c r="L391" s="46">
        <v>621416</v>
      </c>
      <c r="M391" s="46">
        <v>138590</v>
      </c>
      <c r="N391" s="46">
        <v>0.7769771</v>
      </c>
      <c r="O391" s="46">
        <v>0.2230229</v>
      </c>
      <c r="P391" s="46">
        <v>8646</v>
      </c>
      <c r="Q391" s="46">
        <v>8646000</v>
      </c>
      <c r="R391" s="46">
        <v>75929172</v>
      </c>
      <c r="S391" s="46">
        <v>18366300.48</v>
      </c>
      <c r="T391" s="46">
        <v>1000</v>
      </c>
      <c r="U391" s="46">
        <v>8782</v>
      </c>
      <c r="V391" s="46">
        <v>2124.25</v>
      </c>
    </row>
    <row r="392" spans="1:22" ht="11.25">
      <c r="A392" s="46">
        <v>6230</v>
      </c>
      <c r="B392" s="46" t="s">
        <v>398</v>
      </c>
      <c r="C392" s="46">
        <v>1458375</v>
      </c>
      <c r="D392" s="46">
        <v>1930000</v>
      </c>
      <c r="E392" s="46">
        <v>471625</v>
      </c>
      <c r="F392" s="46">
        <v>0.75563472</v>
      </c>
      <c r="G392" s="46">
        <v>0.24436528</v>
      </c>
      <c r="H392" s="46">
        <v>1329139</v>
      </c>
      <c r="I392" s="46">
        <v>-129236</v>
      </c>
      <c r="J392" s="46">
        <v>1.09723287</v>
      </c>
      <c r="K392" s="46">
        <v>-0.09723287</v>
      </c>
      <c r="L392" s="46">
        <v>621416</v>
      </c>
      <c r="M392" s="46">
        <v>-836959</v>
      </c>
      <c r="N392" s="46">
        <v>2.34685782</v>
      </c>
      <c r="O392" s="46">
        <v>-1.34685782</v>
      </c>
      <c r="P392" s="46">
        <v>445</v>
      </c>
      <c r="Q392" s="46">
        <v>445000</v>
      </c>
      <c r="R392" s="46">
        <v>3907990</v>
      </c>
      <c r="S392" s="46">
        <v>301684.98</v>
      </c>
      <c r="T392" s="46">
        <v>1000</v>
      </c>
      <c r="U392" s="46">
        <v>8782</v>
      </c>
      <c r="V392" s="46">
        <v>677.94</v>
      </c>
    </row>
    <row r="393" spans="1:22" ht="11.25">
      <c r="A393" s="46">
        <v>6237</v>
      </c>
      <c r="B393" s="46" t="s">
        <v>399</v>
      </c>
      <c r="C393" s="46">
        <v>716970</v>
      </c>
      <c r="D393" s="46">
        <v>1930000</v>
      </c>
      <c r="E393" s="46">
        <v>1213030</v>
      </c>
      <c r="F393" s="46">
        <v>0.37148705</v>
      </c>
      <c r="G393" s="46">
        <v>0.62851295</v>
      </c>
      <c r="H393" s="46">
        <v>1329139</v>
      </c>
      <c r="I393" s="46">
        <v>612169</v>
      </c>
      <c r="J393" s="46">
        <v>0.53942439</v>
      </c>
      <c r="K393" s="46">
        <v>0.46057561</v>
      </c>
      <c r="L393" s="46">
        <v>621416</v>
      </c>
      <c r="M393" s="46">
        <v>-95554</v>
      </c>
      <c r="N393" s="46">
        <v>1.15376817</v>
      </c>
      <c r="O393" s="46">
        <v>-0.15376817</v>
      </c>
      <c r="P393" s="46">
        <v>1401</v>
      </c>
      <c r="Q393" s="46">
        <v>1401000</v>
      </c>
      <c r="R393" s="46">
        <v>12303582</v>
      </c>
      <c r="S393" s="46">
        <v>102525.41</v>
      </c>
      <c r="T393" s="46">
        <v>1000</v>
      </c>
      <c r="U393" s="46">
        <v>8782</v>
      </c>
      <c r="V393" s="46">
        <v>73.18</v>
      </c>
    </row>
    <row r="394" spans="1:22" ht="11.25">
      <c r="A394" s="46">
        <v>6244</v>
      </c>
      <c r="B394" s="46" t="s">
        <v>400</v>
      </c>
      <c r="C394" s="46">
        <v>978529</v>
      </c>
      <c r="D394" s="46">
        <v>1930000</v>
      </c>
      <c r="E394" s="46">
        <v>951471</v>
      </c>
      <c r="F394" s="46">
        <v>0.50700984</v>
      </c>
      <c r="G394" s="46">
        <v>0.49299016</v>
      </c>
      <c r="H394" s="46">
        <v>1329139</v>
      </c>
      <c r="I394" s="46">
        <v>350610</v>
      </c>
      <c r="J394" s="46">
        <v>0.73621269</v>
      </c>
      <c r="K394" s="46">
        <v>0.26378731</v>
      </c>
      <c r="L394" s="46">
        <v>621416</v>
      </c>
      <c r="M394" s="46">
        <v>-357113</v>
      </c>
      <c r="N394" s="46">
        <v>1.57467622</v>
      </c>
      <c r="O394" s="46">
        <v>-0.57467622</v>
      </c>
      <c r="P394" s="46">
        <v>6262</v>
      </c>
      <c r="Q394" s="46">
        <v>6262000</v>
      </c>
      <c r="R394" s="46">
        <v>54908992.39</v>
      </c>
      <c r="S394" s="46">
        <v>0</v>
      </c>
      <c r="T394" s="46">
        <v>1000</v>
      </c>
      <c r="U394" s="46">
        <v>8768.6</v>
      </c>
      <c r="V394" s="46">
        <v>0</v>
      </c>
    </row>
    <row r="395" spans="1:22" ht="11.25">
      <c r="A395" s="46">
        <v>6251</v>
      </c>
      <c r="B395" s="46" t="s">
        <v>401</v>
      </c>
      <c r="C395" s="46">
        <v>305150</v>
      </c>
      <c r="D395" s="46">
        <v>1930000</v>
      </c>
      <c r="E395" s="46">
        <v>1624850</v>
      </c>
      <c r="F395" s="46">
        <v>0.15810881</v>
      </c>
      <c r="G395" s="46">
        <v>0.84189119</v>
      </c>
      <c r="H395" s="46">
        <v>1329139</v>
      </c>
      <c r="I395" s="46">
        <v>1023989</v>
      </c>
      <c r="J395" s="46">
        <v>0.22958472</v>
      </c>
      <c r="K395" s="46">
        <v>0.77041528</v>
      </c>
      <c r="L395" s="46">
        <v>621416</v>
      </c>
      <c r="M395" s="46">
        <v>316266</v>
      </c>
      <c r="N395" s="46">
        <v>0.49105591</v>
      </c>
      <c r="O395" s="46">
        <v>0.50894409</v>
      </c>
      <c r="P395" s="46">
        <v>282</v>
      </c>
      <c r="Q395" s="46">
        <v>282000</v>
      </c>
      <c r="R395" s="46">
        <v>2476524</v>
      </c>
      <c r="S395" s="46">
        <v>562401.8</v>
      </c>
      <c r="T395" s="46">
        <v>1000</v>
      </c>
      <c r="U395" s="46">
        <v>8782</v>
      </c>
      <c r="V395" s="46">
        <v>1994.33</v>
      </c>
    </row>
    <row r="396" spans="1:22" ht="11.25">
      <c r="A396" s="46">
        <v>6293</v>
      </c>
      <c r="B396" s="46" t="s">
        <v>402</v>
      </c>
      <c r="C396" s="46">
        <v>2078487</v>
      </c>
      <c r="D396" s="46">
        <v>1930000</v>
      </c>
      <c r="E396" s="46">
        <v>-148487</v>
      </c>
      <c r="F396" s="46">
        <v>1.07693627</v>
      </c>
      <c r="G396" s="46">
        <v>-0.07693627</v>
      </c>
      <c r="H396" s="46">
        <v>1329139</v>
      </c>
      <c r="I396" s="46">
        <v>-749348</v>
      </c>
      <c r="J396" s="46">
        <v>1.56378453</v>
      </c>
      <c r="K396" s="46">
        <v>-0.56378453</v>
      </c>
      <c r="L396" s="46">
        <v>621416</v>
      </c>
      <c r="M396" s="46">
        <v>-1457071</v>
      </c>
      <c r="N396" s="46">
        <v>3.34475939</v>
      </c>
      <c r="O396" s="46">
        <v>-2.34475939</v>
      </c>
      <c r="P396" s="46">
        <v>658</v>
      </c>
      <c r="Q396" s="46">
        <v>658000</v>
      </c>
      <c r="R396" s="46">
        <v>5778556</v>
      </c>
      <c r="S396" s="46">
        <v>811359.7</v>
      </c>
      <c r="T396" s="46">
        <v>1000</v>
      </c>
      <c r="U396" s="46">
        <v>8782</v>
      </c>
      <c r="V396" s="46">
        <v>1233.07</v>
      </c>
    </row>
    <row r="397" spans="1:22" ht="11.25">
      <c r="A397" s="46">
        <v>6300</v>
      </c>
      <c r="B397" s="46" t="s">
        <v>403</v>
      </c>
      <c r="C397" s="46">
        <v>517708</v>
      </c>
      <c r="D397" s="46">
        <v>1930000</v>
      </c>
      <c r="E397" s="46">
        <v>1412292</v>
      </c>
      <c r="F397" s="46">
        <v>0.26824249</v>
      </c>
      <c r="G397" s="46">
        <v>0.73175751</v>
      </c>
      <c r="H397" s="46">
        <v>1329139</v>
      </c>
      <c r="I397" s="46">
        <v>811431</v>
      </c>
      <c r="J397" s="46">
        <v>0.38950629</v>
      </c>
      <c r="K397" s="46">
        <v>0.61049371</v>
      </c>
      <c r="L397" s="46">
        <v>621416</v>
      </c>
      <c r="M397" s="46">
        <v>103708</v>
      </c>
      <c r="N397" s="46">
        <v>0.83311019</v>
      </c>
      <c r="O397" s="46">
        <v>0.16688981</v>
      </c>
      <c r="P397" s="46">
        <v>8501</v>
      </c>
      <c r="Q397" s="46">
        <v>8501000</v>
      </c>
      <c r="R397" s="46">
        <v>74655782</v>
      </c>
      <c r="S397" s="46">
        <v>1456258.04</v>
      </c>
      <c r="T397" s="46">
        <v>1000</v>
      </c>
      <c r="U397" s="46">
        <v>8782</v>
      </c>
      <c r="V397" s="46">
        <v>171.3</v>
      </c>
    </row>
    <row r="398" spans="1:22" ht="11.25">
      <c r="A398" s="46">
        <v>6307</v>
      </c>
      <c r="B398" s="46" t="s">
        <v>404</v>
      </c>
      <c r="C398" s="46">
        <v>717724</v>
      </c>
      <c r="D398" s="46">
        <v>1930000</v>
      </c>
      <c r="E398" s="46">
        <v>1212276</v>
      </c>
      <c r="F398" s="46">
        <v>0.37187772</v>
      </c>
      <c r="G398" s="46">
        <v>0.62812228</v>
      </c>
      <c r="H398" s="46">
        <v>1329139</v>
      </c>
      <c r="I398" s="46">
        <v>611415</v>
      </c>
      <c r="J398" s="46">
        <v>0.53999168</v>
      </c>
      <c r="K398" s="46">
        <v>0.46000832</v>
      </c>
      <c r="L398" s="46">
        <v>621416</v>
      </c>
      <c r="M398" s="46">
        <v>-96308</v>
      </c>
      <c r="N398" s="46">
        <v>1.15498153</v>
      </c>
      <c r="O398" s="46">
        <v>-0.15498153</v>
      </c>
      <c r="P398" s="46">
        <v>6867</v>
      </c>
      <c r="Q398" s="46">
        <v>6867000</v>
      </c>
      <c r="R398" s="46">
        <v>60305994</v>
      </c>
      <c r="S398" s="46">
        <v>356734.02</v>
      </c>
      <c r="T398" s="46">
        <v>1000</v>
      </c>
      <c r="U398" s="46">
        <v>8782</v>
      </c>
      <c r="V398" s="46">
        <v>51.95</v>
      </c>
    </row>
    <row r="399" spans="1:22" ht="11.25">
      <c r="A399" s="46">
        <v>6328</v>
      </c>
      <c r="B399" s="46" t="s">
        <v>405</v>
      </c>
      <c r="C399" s="46">
        <v>544986</v>
      </c>
      <c r="D399" s="46">
        <v>1930000</v>
      </c>
      <c r="E399" s="46">
        <v>1385014</v>
      </c>
      <c r="F399" s="46">
        <v>0.28237617</v>
      </c>
      <c r="G399" s="46">
        <v>0.71762383</v>
      </c>
      <c r="H399" s="46">
        <v>1329139</v>
      </c>
      <c r="I399" s="46">
        <v>784153</v>
      </c>
      <c r="J399" s="46">
        <v>0.41002935</v>
      </c>
      <c r="K399" s="46">
        <v>0.58997065</v>
      </c>
      <c r="L399" s="46">
        <v>621416</v>
      </c>
      <c r="M399" s="46">
        <v>76430</v>
      </c>
      <c r="N399" s="46">
        <v>0.87700671</v>
      </c>
      <c r="O399" s="46">
        <v>0.12299329</v>
      </c>
      <c r="P399" s="46">
        <v>3800</v>
      </c>
      <c r="Q399" s="46">
        <v>3800000</v>
      </c>
      <c r="R399" s="46">
        <v>33371600</v>
      </c>
      <c r="S399" s="46">
        <v>3031692.38</v>
      </c>
      <c r="T399" s="46">
        <v>1000</v>
      </c>
      <c r="U399" s="46">
        <v>8782</v>
      </c>
      <c r="V399" s="46">
        <v>797.81</v>
      </c>
    </row>
    <row r="400" spans="1:22" ht="11.25">
      <c r="A400" s="46">
        <v>6370</v>
      </c>
      <c r="B400" s="46" t="s">
        <v>406</v>
      </c>
      <c r="C400" s="46">
        <v>524123</v>
      </c>
      <c r="D400" s="46">
        <v>1930000</v>
      </c>
      <c r="E400" s="46">
        <v>1405877</v>
      </c>
      <c r="F400" s="46">
        <v>0.27156632</v>
      </c>
      <c r="G400" s="46">
        <v>0.72843368</v>
      </c>
      <c r="H400" s="46">
        <v>1329139</v>
      </c>
      <c r="I400" s="46">
        <v>805016</v>
      </c>
      <c r="J400" s="46">
        <v>0.39433272</v>
      </c>
      <c r="K400" s="46">
        <v>0.60566728</v>
      </c>
      <c r="L400" s="46">
        <v>621416</v>
      </c>
      <c r="M400" s="46">
        <v>97293</v>
      </c>
      <c r="N400" s="46">
        <v>0.84343338</v>
      </c>
      <c r="O400" s="46">
        <v>0.15656662</v>
      </c>
      <c r="P400" s="46">
        <v>1759</v>
      </c>
      <c r="Q400" s="46">
        <v>1759000</v>
      </c>
      <c r="R400" s="46">
        <v>15447538</v>
      </c>
      <c r="S400" s="46">
        <v>2292153.1</v>
      </c>
      <c r="T400" s="46">
        <v>1000</v>
      </c>
      <c r="U400" s="46">
        <v>8782</v>
      </c>
      <c r="V400" s="46">
        <v>1303.1</v>
      </c>
    </row>
    <row r="401" spans="1:22" ht="11.25">
      <c r="A401" s="46">
        <v>6321</v>
      </c>
      <c r="B401" s="46" t="s">
        <v>407</v>
      </c>
      <c r="C401" s="46">
        <v>433226</v>
      </c>
      <c r="D401" s="46">
        <v>1930000</v>
      </c>
      <c r="E401" s="46">
        <v>1496774</v>
      </c>
      <c r="F401" s="46">
        <v>0.22446943</v>
      </c>
      <c r="G401" s="46">
        <v>0.77553057</v>
      </c>
      <c r="H401" s="46">
        <v>1329139</v>
      </c>
      <c r="I401" s="46">
        <v>895913</v>
      </c>
      <c r="J401" s="46">
        <v>0.32594484</v>
      </c>
      <c r="K401" s="46">
        <v>0.67405516</v>
      </c>
      <c r="L401" s="46">
        <v>621416</v>
      </c>
      <c r="M401" s="46">
        <v>188190</v>
      </c>
      <c r="N401" s="46">
        <v>0.69715939</v>
      </c>
      <c r="O401" s="46">
        <v>0.30284061</v>
      </c>
      <c r="P401" s="46">
        <v>1207</v>
      </c>
      <c r="Q401" s="46">
        <v>1207000</v>
      </c>
      <c r="R401" s="46">
        <v>10599874</v>
      </c>
      <c r="S401" s="46">
        <v>1564901.1</v>
      </c>
      <c r="T401" s="46">
        <v>1000</v>
      </c>
      <c r="U401" s="46">
        <v>8782</v>
      </c>
      <c r="V401" s="46">
        <v>1296.52</v>
      </c>
    </row>
    <row r="402" spans="1:22" ht="11.25">
      <c r="A402" s="46">
        <v>6335</v>
      </c>
      <c r="B402" s="46" t="s">
        <v>408</v>
      </c>
      <c r="C402" s="46">
        <v>905807</v>
      </c>
      <c r="D402" s="46">
        <v>1930000</v>
      </c>
      <c r="E402" s="46">
        <v>1024193</v>
      </c>
      <c r="F402" s="46">
        <v>0.46933005</v>
      </c>
      <c r="G402" s="46">
        <v>0.53066995</v>
      </c>
      <c r="H402" s="46">
        <v>1329139</v>
      </c>
      <c r="I402" s="46">
        <v>423332</v>
      </c>
      <c r="J402" s="46">
        <v>0.68149908</v>
      </c>
      <c r="K402" s="46">
        <v>0.31850092</v>
      </c>
      <c r="L402" s="46">
        <v>621416</v>
      </c>
      <c r="M402" s="46">
        <v>-284391</v>
      </c>
      <c r="N402" s="46">
        <v>1.45764995</v>
      </c>
      <c r="O402" s="46">
        <v>-0.45764995</v>
      </c>
      <c r="P402" s="46">
        <v>1164</v>
      </c>
      <c r="Q402" s="46">
        <v>1164000</v>
      </c>
      <c r="R402" s="46">
        <v>10121021.85</v>
      </c>
      <c r="S402" s="46">
        <v>0</v>
      </c>
      <c r="T402" s="46">
        <v>1000</v>
      </c>
      <c r="U402" s="46">
        <v>8695.04</v>
      </c>
      <c r="V402" s="46">
        <v>0</v>
      </c>
    </row>
    <row r="403" spans="1:22" ht="11.25">
      <c r="A403" s="46">
        <v>6354</v>
      </c>
      <c r="B403" s="46" t="s">
        <v>409</v>
      </c>
      <c r="C403" s="46">
        <v>553682</v>
      </c>
      <c r="D403" s="46">
        <v>1930000</v>
      </c>
      <c r="E403" s="46">
        <v>1376318</v>
      </c>
      <c r="F403" s="46">
        <v>0.28688187</v>
      </c>
      <c r="G403" s="46">
        <v>0.71311813</v>
      </c>
      <c r="H403" s="46">
        <v>1329139</v>
      </c>
      <c r="I403" s="46">
        <v>775457</v>
      </c>
      <c r="J403" s="46">
        <v>0.41657193</v>
      </c>
      <c r="K403" s="46">
        <v>0.58342807</v>
      </c>
      <c r="L403" s="46">
        <v>621416</v>
      </c>
      <c r="M403" s="46">
        <v>67734</v>
      </c>
      <c r="N403" s="46">
        <v>0.89100055</v>
      </c>
      <c r="O403" s="46">
        <v>0.10899945</v>
      </c>
      <c r="P403" s="46">
        <v>288</v>
      </c>
      <c r="Q403" s="46">
        <v>288000</v>
      </c>
      <c r="R403" s="46">
        <v>2529216</v>
      </c>
      <c r="S403" s="46">
        <v>598022.45</v>
      </c>
      <c r="T403" s="46">
        <v>1000</v>
      </c>
      <c r="U403" s="46">
        <v>8782</v>
      </c>
      <c r="V403" s="46">
        <v>2076.47</v>
      </c>
    </row>
    <row r="404" spans="1:22" ht="11.25">
      <c r="A404" s="46">
        <v>6384</v>
      </c>
      <c r="B404" s="46" t="s">
        <v>410</v>
      </c>
      <c r="C404" s="46">
        <v>767486</v>
      </c>
      <c r="D404" s="46">
        <v>1930000</v>
      </c>
      <c r="E404" s="46">
        <v>1162514</v>
      </c>
      <c r="F404" s="46">
        <v>0.39766114</v>
      </c>
      <c r="G404" s="46">
        <v>0.60233886</v>
      </c>
      <c r="H404" s="46">
        <v>1329139</v>
      </c>
      <c r="I404" s="46">
        <v>561653</v>
      </c>
      <c r="J404" s="46">
        <v>0.57743095</v>
      </c>
      <c r="K404" s="46">
        <v>0.42256905</v>
      </c>
      <c r="L404" s="46">
        <v>621416</v>
      </c>
      <c r="M404" s="46">
        <v>-146070</v>
      </c>
      <c r="N404" s="46">
        <v>1.23505993</v>
      </c>
      <c r="O404" s="46">
        <v>-0.23505993</v>
      </c>
      <c r="P404" s="46">
        <v>868</v>
      </c>
      <c r="Q404" s="46">
        <v>868000</v>
      </c>
      <c r="R404" s="46">
        <v>7622776</v>
      </c>
      <c r="S404" s="46">
        <v>1313094.6</v>
      </c>
      <c r="T404" s="46">
        <v>1000</v>
      </c>
      <c r="U404" s="46">
        <v>8782</v>
      </c>
      <c r="V404" s="46">
        <v>1512.78</v>
      </c>
    </row>
    <row r="405" spans="1:22" ht="11.25">
      <c r="A405" s="46">
        <v>6412</v>
      </c>
      <c r="B405" s="46" t="s">
        <v>411</v>
      </c>
      <c r="C405" s="46">
        <v>966252</v>
      </c>
      <c r="D405" s="46">
        <v>2895000</v>
      </c>
      <c r="E405" s="46">
        <v>1928748</v>
      </c>
      <c r="F405" s="46">
        <v>0.3337658</v>
      </c>
      <c r="G405" s="46">
        <v>0.6662342</v>
      </c>
      <c r="H405" s="46">
        <v>1993708</v>
      </c>
      <c r="I405" s="46">
        <v>1027456</v>
      </c>
      <c r="J405" s="46">
        <v>0.48465071</v>
      </c>
      <c r="K405" s="46">
        <v>0.51534929</v>
      </c>
      <c r="L405" s="46">
        <v>932124</v>
      </c>
      <c r="M405" s="46">
        <v>-34128</v>
      </c>
      <c r="N405" s="46">
        <v>1.03661315</v>
      </c>
      <c r="O405" s="46">
        <v>-0.03661315</v>
      </c>
      <c r="P405" s="46">
        <v>453</v>
      </c>
      <c r="Q405" s="46">
        <v>453000</v>
      </c>
      <c r="R405" s="46">
        <v>3978246</v>
      </c>
      <c r="S405" s="46">
        <v>563652.01</v>
      </c>
      <c r="T405" s="46">
        <v>1000</v>
      </c>
      <c r="U405" s="46">
        <v>8782</v>
      </c>
      <c r="V405" s="46">
        <v>1244.26</v>
      </c>
    </row>
    <row r="406" spans="1:22" ht="11.25">
      <c r="A406" s="46">
        <v>6440</v>
      </c>
      <c r="B406" s="46" t="s">
        <v>412</v>
      </c>
      <c r="C406" s="46">
        <v>1172211</v>
      </c>
      <c r="D406" s="46">
        <v>1930000</v>
      </c>
      <c r="E406" s="46">
        <v>757789</v>
      </c>
      <c r="F406" s="46">
        <v>0.60736321</v>
      </c>
      <c r="G406" s="46">
        <v>0.39263679</v>
      </c>
      <c r="H406" s="46">
        <v>1329139</v>
      </c>
      <c r="I406" s="46">
        <v>156928</v>
      </c>
      <c r="J406" s="46">
        <v>0.88193259</v>
      </c>
      <c r="K406" s="46">
        <v>0.11806741</v>
      </c>
      <c r="L406" s="46">
        <v>621416</v>
      </c>
      <c r="M406" s="46">
        <v>-550795</v>
      </c>
      <c r="N406" s="46">
        <v>1.88635471</v>
      </c>
      <c r="O406" s="46">
        <v>-0.88635471</v>
      </c>
      <c r="P406" s="46">
        <v>146</v>
      </c>
      <c r="Q406" s="46">
        <v>146000</v>
      </c>
      <c r="R406" s="46">
        <v>1282172</v>
      </c>
      <c r="S406" s="46">
        <v>897156.8</v>
      </c>
      <c r="T406" s="46">
        <v>1000</v>
      </c>
      <c r="U406" s="46">
        <v>8782</v>
      </c>
      <c r="V406" s="46">
        <v>6144.91</v>
      </c>
    </row>
    <row r="407" spans="1:22" ht="11.25">
      <c r="A407" s="46">
        <v>6419</v>
      </c>
      <c r="B407" s="46" t="s">
        <v>413</v>
      </c>
      <c r="C407" s="46">
        <v>796123</v>
      </c>
      <c r="D407" s="46">
        <v>1930000</v>
      </c>
      <c r="E407" s="46">
        <v>1133877</v>
      </c>
      <c r="F407" s="46">
        <v>0.41249896</v>
      </c>
      <c r="G407" s="46">
        <v>0.58750104</v>
      </c>
      <c r="H407" s="46">
        <v>1329139</v>
      </c>
      <c r="I407" s="46">
        <v>533016</v>
      </c>
      <c r="J407" s="46">
        <v>0.59897648</v>
      </c>
      <c r="K407" s="46">
        <v>0.40102352</v>
      </c>
      <c r="L407" s="46">
        <v>621416</v>
      </c>
      <c r="M407" s="46">
        <v>-174707</v>
      </c>
      <c r="N407" s="46">
        <v>1.28114339</v>
      </c>
      <c r="O407" s="46">
        <v>-0.28114339</v>
      </c>
      <c r="P407" s="46">
        <v>2814</v>
      </c>
      <c r="Q407" s="46">
        <v>2814000</v>
      </c>
      <c r="R407" s="46">
        <v>24712548</v>
      </c>
      <c r="S407" s="46">
        <v>3307219.98</v>
      </c>
      <c r="T407" s="46">
        <v>1000</v>
      </c>
      <c r="U407" s="46">
        <v>8782</v>
      </c>
      <c r="V407" s="46">
        <v>1175.27</v>
      </c>
    </row>
    <row r="408" spans="1:22" ht="11.25">
      <c r="A408" s="46">
        <v>6426</v>
      </c>
      <c r="B408" s="46" t="s">
        <v>414</v>
      </c>
      <c r="C408" s="46">
        <v>397563</v>
      </c>
      <c r="D408" s="46">
        <v>1930000</v>
      </c>
      <c r="E408" s="46">
        <v>1532437</v>
      </c>
      <c r="F408" s="46">
        <v>0.20599119</v>
      </c>
      <c r="G408" s="46">
        <v>0.79400881</v>
      </c>
      <c r="H408" s="46">
        <v>1329139</v>
      </c>
      <c r="I408" s="46">
        <v>931576</v>
      </c>
      <c r="J408" s="46">
        <v>0.29911319</v>
      </c>
      <c r="K408" s="46">
        <v>0.70088681</v>
      </c>
      <c r="L408" s="46">
        <v>621416</v>
      </c>
      <c r="M408" s="46">
        <v>223853</v>
      </c>
      <c r="N408" s="46">
        <v>0.63976949</v>
      </c>
      <c r="O408" s="46">
        <v>0.36023051</v>
      </c>
      <c r="P408" s="46">
        <v>784</v>
      </c>
      <c r="Q408" s="46">
        <v>784000</v>
      </c>
      <c r="R408" s="46">
        <v>6885088</v>
      </c>
      <c r="S408" s="46">
        <v>772796.92</v>
      </c>
      <c r="T408" s="46">
        <v>1000</v>
      </c>
      <c r="U408" s="46">
        <v>8782</v>
      </c>
      <c r="V408" s="46">
        <v>985.71</v>
      </c>
    </row>
    <row r="409" spans="1:22" ht="11.25">
      <c r="A409" s="46">
        <v>6461</v>
      </c>
      <c r="B409" s="46" t="s">
        <v>415</v>
      </c>
      <c r="C409" s="46">
        <v>701751</v>
      </c>
      <c r="D409" s="46">
        <v>1930000</v>
      </c>
      <c r="E409" s="46">
        <v>1228249</v>
      </c>
      <c r="F409" s="46">
        <v>0.36360155</v>
      </c>
      <c r="G409" s="46">
        <v>0.63639845</v>
      </c>
      <c r="H409" s="46">
        <v>1329139</v>
      </c>
      <c r="I409" s="46">
        <v>627388</v>
      </c>
      <c r="J409" s="46">
        <v>0.52797412</v>
      </c>
      <c r="K409" s="46">
        <v>0.47202588</v>
      </c>
      <c r="L409" s="46">
        <v>621416</v>
      </c>
      <c r="M409" s="46">
        <v>-80335</v>
      </c>
      <c r="N409" s="46">
        <v>1.12927733</v>
      </c>
      <c r="O409" s="46">
        <v>-0.12927733</v>
      </c>
      <c r="P409" s="46">
        <v>2020</v>
      </c>
      <c r="Q409" s="46">
        <v>2020000</v>
      </c>
      <c r="R409" s="46">
        <v>17739640</v>
      </c>
      <c r="S409" s="46">
        <v>2711555.74</v>
      </c>
      <c r="T409" s="46">
        <v>1000</v>
      </c>
      <c r="U409" s="46">
        <v>8782</v>
      </c>
      <c r="V409" s="46">
        <v>1342.35</v>
      </c>
    </row>
    <row r="410" spans="1:22" ht="11.25">
      <c r="A410" s="46">
        <v>6470</v>
      </c>
      <c r="B410" s="46" t="s">
        <v>416</v>
      </c>
      <c r="C410" s="46">
        <v>761791</v>
      </c>
      <c r="D410" s="46">
        <v>1930000</v>
      </c>
      <c r="E410" s="46">
        <v>1168209</v>
      </c>
      <c r="F410" s="46">
        <v>0.39471036</v>
      </c>
      <c r="G410" s="46">
        <v>0.60528964</v>
      </c>
      <c r="H410" s="46">
        <v>1329139</v>
      </c>
      <c r="I410" s="46">
        <v>567348</v>
      </c>
      <c r="J410" s="46">
        <v>0.57314622</v>
      </c>
      <c r="K410" s="46">
        <v>0.42685378</v>
      </c>
      <c r="L410" s="46">
        <v>621416</v>
      </c>
      <c r="M410" s="46">
        <v>-140375</v>
      </c>
      <c r="N410" s="46">
        <v>1.22589537</v>
      </c>
      <c r="O410" s="46">
        <v>-0.22589537</v>
      </c>
      <c r="P410" s="46">
        <v>2216</v>
      </c>
      <c r="Q410" s="46">
        <v>2216000</v>
      </c>
      <c r="R410" s="46">
        <v>19460912</v>
      </c>
      <c r="S410" s="46">
        <v>105173.66</v>
      </c>
      <c r="T410" s="46">
        <v>1000</v>
      </c>
      <c r="U410" s="46">
        <v>8782</v>
      </c>
      <c r="V410" s="46">
        <v>47.46</v>
      </c>
    </row>
    <row r="411" spans="1:22" ht="11.25">
      <c r="A411" s="46">
        <v>6475</v>
      </c>
      <c r="B411" s="46" t="s">
        <v>417</v>
      </c>
      <c r="C411" s="46">
        <v>1314453</v>
      </c>
      <c r="D411" s="46">
        <v>1930000</v>
      </c>
      <c r="E411" s="46">
        <v>615547</v>
      </c>
      <c r="F411" s="46">
        <v>0.68106373</v>
      </c>
      <c r="G411" s="46">
        <v>0.31893627</v>
      </c>
      <c r="H411" s="46">
        <v>1329139</v>
      </c>
      <c r="I411" s="46">
        <v>14686</v>
      </c>
      <c r="J411" s="46">
        <v>0.98895074</v>
      </c>
      <c r="K411" s="46">
        <v>0.01104926</v>
      </c>
      <c r="L411" s="46">
        <v>621416</v>
      </c>
      <c r="M411" s="46">
        <v>-693037</v>
      </c>
      <c r="N411" s="46">
        <v>2.11525452</v>
      </c>
      <c r="O411" s="46">
        <v>-1.11525452</v>
      </c>
      <c r="P411" s="46">
        <v>562</v>
      </c>
      <c r="Q411" s="46">
        <v>562000</v>
      </c>
      <c r="R411" s="46">
        <v>4935484</v>
      </c>
      <c r="S411" s="46">
        <v>393167.87</v>
      </c>
      <c r="T411" s="46">
        <v>1000</v>
      </c>
      <c r="U411" s="46">
        <v>8782</v>
      </c>
      <c r="V411" s="46">
        <v>699.59</v>
      </c>
    </row>
    <row r="412" spans="1:22" ht="11.25">
      <c r="A412" s="46">
        <v>6482</v>
      </c>
      <c r="B412" s="46" t="s">
        <v>418</v>
      </c>
      <c r="C412" s="46">
        <v>1806313</v>
      </c>
      <c r="D412" s="46">
        <v>1930000</v>
      </c>
      <c r="E412" s="46">
        <v>123687</v>
      </c>
      <c r="F412" s="46">
        <v>0.93591347</v>
      </c>
      <c r="G412" s="46">
        <v>0.06408653</v>
      </c>
      <c r="H412" s="46">
        <v>1329139</v>
      </c>
      <c r="I412" s="46">
        <v>-477174</v>
      </c>
      <c r="J412" s="46">
        <v>1.35900986</v>
      </c>
      <c r="K412" s="46">
        <v>-0.35900986</v>
      </c>
      <c r="L412" s="46">
        <v>621416</v>
      </c>
      <c r="M412" s="46">
        <v>-1184897</v>
      </c>
      <c r="N412" s="46">
        <v>2.90676938</v>
      </c>
      <c r="O412" s="46">
        <v>-1.90676938</v>
      </c>
      <c r="P412" s="46">
        <v>594</v>
      </c>
      <c r="Q412" s="46">
        <v>594000</v>
      </c>
      <c r="R412" s="46">
        <v>5216508</v>
      </c>
      <c r="S412" s="46">
        <v>2813481.16</v>
      </c>
      <c r="T412" s="46">
        <v>1000</v>
      </c>
      <c r="U412" s="46">
        <v>8782</v>
      </c>
      <c r="V412" s="46">
        <v>4736.5</v>
      </c>
    </row>
    <row r="413" spans="1:22" ht="11.25">
      <c r="A413" s="46">
        <v>6545</v>
      </c>
      <c r="B413" s="46" t="s">
        <v>419</v>
      </c>
      <c r="C413" s="46">
        <v>2140762</v>
      </c>
      <c r="D413" s="46">
        <v>5790000</v>
      </c>
      <c r="E413" s="46">
        <v>3649238</v>
      </c>
      <c r="F413" s="46">
        <v>0.36973437</v>
      </c>
      <c r="G413" s="46">
        <v>0.63026563</v>
      </c>
      <c r="H413" s="46">
        <v>3987417</v>
      </c>
      <c r="I413" s="46">
        <v>1846655</v>
      </c>
      <c r="J413" s="46">
        <v>0.53687939</v>
      </c>
      <c r="K413" s="46">
        <v>0.46312061</v>
      </c>
      <c r="L413" s="46">
        <v>1864248</v>
      </c>
      <c r="M413" s="46">
        <v>-276514</v>
      </c>
      <c r="N413" s="46">
        <v>1.14832469</v>
      </c>
      <c r="O413" s="46">
        <v>-0.14832469</v>
      </c>
      <c r="P413" s="46">
        <v>1048</v>
      </c>
      <c r="Q413" s="46">
        <v>1048000</v>
      </c>
      <c r="R413" s="46">
        <v>9203536</v>
      </c>
      <c r="S413" s="46">
        <v>7050982.18</v>
      </c>
      <c r="T413" s="46">
        <v>1000</v>
      </c>
      <c r="U413" s="46">
        <v>8782</v>
      </c>
      <c r="V413" s="46">
        <v>6728.04</v>
      </c>
    </row>
    <row r="414" spans="1:22" ht="11.25">
      <c r="A414" s="46">
        <v>6608</v>
      </c>
      <c r="B414" s="46" t="s">
        <v>420</v>
      </c>
      <c r="C414" s="46">
        <v>719479</v>
      </c>
      <c r="D414" s="46">
        <v>1930000</v>
      </c>
      <c r="E414" s="46">
        <v>1210521</v>
      </c>
      <c r="F414" s="46">
        <v>0.37278705</v>
      </c>
      <c r="G414" s="46">
        <v>0.62721295</v>
      </c>
      <c r="H414" s="46">
        <v>1329139</v>
      </c>
      <c r="I414" s="46">
        <v>609660</v>
      </c>
      <c r="J414" s="46">
        <v>0.54131208</v>
      </c>
      <c r="K414" s="46">
        <v>0.45868792</v>
      </c>
      <c r="L414" s="46">
        <v>621416</v>
      </c>
      <c r="M414" s="46">
        <v>-98063</v>
      </c>
      <c r="N414" s="46">
        <v>1.15780572</v>
      </c>
      <c r="O414" s="46">
        <v>-0.15780572</v>
      </c>
      <c r="P414" s="46">
        <v>1559</v>
      </c>
      <c r="Q414" s="46">
        <v>1559000</v>
      </c>
      <c r="R414" s="46">
        <v>13401813.41</v>
      </c>
      <c r="S414" s="46">
        <v>0</v>
      </c>
      <c r="T414" s="46">
        <v>1000</v>
      </c>
      <c r="U414" s="46">
        <v>8596.42</v>
      </c>
      <c r="V414" s="46">
        <v>0</v>
      </c>
    </row>
    <row r="415" spans="1:22" ht="11.25">
      <c r="A415" s="46">
        <v>6615</v>
      </c>
      <c r="B415" s="46" t="s">
        <v>421</v>
      </c>
      <c r="C415" s="46">
        <v>1639851</v>
      </c>
      <c r="D415" s="46">
        <v>1930000</v>
      </c>
      <c r="E415" s="46">
        <v>290149</v>
      </c>
      <c r="F415" s="46">
        <v>0.84966373</v>
      </c>
      <c r="G415" s="46">
        <v>0.15033627</v>
      </c>
      <c r="H415" s="46">
        <v>1329139</v>
      </c>
      <c r="I415" s="46">
        <v>-310712</v>
      </c>
      <c r="J415" s="46">
        <v>1.23376938</v>
      </c>
      <c r="K415" s="46">
        <v>-0.23376938</v>
      </c>
      <c r="L415" s="46">
        <v>621416</v>
      </c>
      <c r="M415" s="46">
        <v>-1018435</v>
      </c>
      <c r="N415" s="46">
        <v>2.63889407</v>
      </c>
      <c r="O415" s="46">
        <v>-1.63889407</v>
      </c>
      <c r="P415" s="46">
        <v>281</v>
      </c>
      <c r="Q415" s="46">
        <v>281000</v>
      </c>
      <c r="R415" s="46">
        <v>2467742</v>
      </c>
      <c r="S415" s="46">
        <v>683664.48</v>
      </c>
      <c r="T415" s="46">
        <v>1000</v>
      </c>
      <c r="U415" s="46">
        <v>8782</v>
      </c>
      <c r="V415" s="46">
        <v>2432.97</v>
      </c>
    </row>
    <row r="416" spans="1:22" ht="11.25">
      <c r="A416" s="46">
        <v>6678</v>
      </c>
      <c r="B416" s="46" t="s">
        <v>422</v>
      </c>
      <c r="C416" s="46">
        <v>1259636</v>
      </c>
      <c r="D416" s="46">
        <v>1930000</v>
      </c>
      <c r="E416" s="46">
        <v>670364</v>
      </c>
      <c r="F416" s="46">
        <v>0.65266114</v>
      </c>
      <c r="G416" s="46">
        <v>0.34733886</v>
      </c>
      <c r="H416" s="46">
        <v>1329139</v>
      </c>
      <c r="I416" s="46">
        <v>69503</v>
      </c>
      <c r="J416" s="46">
        <v>0.94770825</v>
      </c>
      <c r="K416" s="46">
        <v>0.05229175</v>
      </c>
      <c r="L416" s="46">
        <v>621416</v>
      </c>
      <c r="M416" s="46">
        <v>-638220</v>
      </c>
      <c r="N416" s="46">
        <v>2.02704147</v>
      </c>
      <c r="O416" s="46">
        <v>-1.02704147</v>
      </c>
      <c r="P416" s="46">
        <v>1829</v>
      </c>
      <c r="Q416" s="46">
        <v>1829000</v>
      </c>
      <c r="R416" s="46">
        <v>16023888.77</v>
      </c>
      <c r="S416" s="46">
        <v>0</v>
      </c>
      <c r="T416" s="46">
        <v>1000</v>
      </c>
      <c r="U416" s="46">
        <v>8761.01</v>
      </c>
      <c r="V416" s="46">
        <v>0</v>
      </c>
    </row>
    <row r="417" spans="1:22" ht="11.25">
      <c r="A417" s="46">
        <v>469</v>
      </c>
      <c r="B417" s="46" t="s">
        <v>423</v>
      </c>
      <c r="C417" s="46">
        <v>902447</v>
      </c>
      <c r="D417" s="46">
        <v>1930000</v>
      </c>
      <c r="E417" s="46">
        <v>1027553</v>
      </c>
      <c r="F417" s="46">
        <v>0.46758912</v>
      </c>
      <c r="G417" s="46">
        <v>0.53241088</v>
      </c>
      <c r="H417" s="46">
        <v>1329139</v>
      </c>
      <c r="I417" s="46">
        <v>426692</v>
      </c>
      <c r="J417" s="46">
        <v>0.67897112</v>
      </c>
      <c r="K417" s="46">
        <v>0.32102888</v>
      </c>
      <c r="L417" s="46">
        <v>621416</v>
      </c>
      <c r="M417" s="46">
        <v>-281031</v>
      </c>
      <c r="N417" s="46">
        <v>1.45224294</v>
      </c>
      <c r="O417" s="46">
        <v>-0.45224294</v>
      </c>
      <c r="P417" s="46">
        <v>785</v>
      </c>
      <c r="Q417" s="46">
        <v>785000</v>
      </c>
      <c r="R417" s="46">
        <v>6893870</v>
      </c>
      <c r="S417" s="46">
        <v>1862931.87</v>
      </c>
      <c r="T417" s="46">
        <v>1000</v>
      </c>
      <c r="U417" s="46">
        <v>8782</v>
      </c>
      <c r="V417" s="46">
        <v>2373.16</v>
      </c>
    </row>
    <row r="418" spans="1:22" ht="11.25">
      <c r="A418" s="46">
        <v>6685</v>
      </c>
      <c r="B418" s="46" t="s">
        <v>424</v>
      </c>
      <c r="C418" s="46">
        <v>451494</v>
      </c>
      <c r="D418" s="46">
        <v>1930000</v>
      </c>
      <c r="E418" s="46">
        <v>1478506</v>
      </c>
      <c r="F418" s="46">
        <v>0.23393472</v>
      </c>
      <c r="G418" s="46">
        <v>0.76606528</v>
      </c>
      <c r="H418" s="46">
        <v>1329139</v>
      </c>
      <c r="I418" s="46">
        <v>877645</v>
      </c>
      <c r="J418" s="46">
        <v>0.33968908</v>
      </c>
      <c r="K418" s="46">
        <v>0.66031092</v>
      </c>
      <c r="L418" s="46">
        <v>621416</v>
      </c>
      <c r="M418" s="46">
        <v>169922</v>
      </c>
      <c r="N418" s="46">
        <v>0.72655677</v>
      </c>
      <c r="O418" s="46">
        <v>0.27344323</v>
      </c>
      <c r="P418" s="46">
        <v>5136</v>
      </c>
      <c r="Q418" s="46">
        <v>5136000</v>
      </c>
      <c r="R418" s="46">
        <v>45104352</v>
      </c>
      <c r="S418" s="46">
        <v>4970572.17</v>
      </c>
      <c r="T418" s="46">
        <v>1000</v>
      </c>
      <c r="U418" s="46">
        <v>8782</v>
      </c>
      <c r="V418" s="46">
        <v>967.79</v>
      </c>
    </row>
    <row r="419" spans="1:22" ht="11.25">
      <c r="A419" s="46">
        <v>6692</v>
      </c>
      <c r="B419" s="46" t="s">
        <v>425</v>
      </c>
      <c r="C419" s="46">
        <v>456879</v>
      </c>
      <c r="D419" s="46">
        <v>1930000</v>
      </c>
      <c r="E419" s="46">
        <v>1473121</v>
      </c>
      <c r="F419" s="46">
        <v>0.23672487</v>
      </c>
      <c r="G419" s="46">
        <v>0.76327513</v>
      </c>
      <c r="H419" s="46">
        <v>1329139</v>
      </c>
      <c r="I419" s="46">
        <v>872260</v>
      </c>
      <c r="J419" s="46">
        <v>0.34374057</v>
      </c>
      <c r="K419" s="46">
        <v>0.65625943</v>
      </c>
      <c r="L419" s="46">
        <v>621416</v>
      </c>
      <c r="M419" s="46">
        <v>164537</v>
      </c>
      <c r="N419" s="46">
        <v>0.73522246</v>
      </c>
      <c r="O419" s="46">
        <v>0.26477754</v>
      </c>
      <c r="P419" s="46">
        <v>1154</v>
      </c>
      <c r="Q419" s="46">
        <v>1154000</v>
      </c>
      <c r="R419" s="46">
        <v>9480116.42</v>
      </c>
      <c r="S419" s="46">
        <v>0</v>
      </c>
      <c r="T419" s="46">
        <v>1000</v>
      </c>
      <c r="U419" s="46">
        <v>8215.01</v>
      </c>
      <c r="V419" s="46">
        <v>0</v>
      </c>
    </row>
    <row r="420" spans="1:22" ht="11.25">
      <c r="A420" s="46">
        <v>6713</v>
      </c>
      <c r="B420" s="46" t="s">
        <v>426</v>
      </c>
      <c r="C420" s="46">
        <v>648829</v>
      </c>
      <c r="D420" s="46">
        <v>1930000</v>
      </c>
      <c r="E420" s="46">
        <v>1281171</v>
      </c>
      <c r="F420" s="46">
        <v>0.33618083</v>
      </c>
      <c r="G420" s="46">
        <v>0.66381917</v>
      </c>
      <c r="H420" s="46">
        <v>1329139</v>
      </c>
      <c r="I420" s="46">
        <v>680310</v>
      </c>
      <c r="J420" s="46">
        <v>0.48815737</v>
      </c>
      <c r="K420" s="46">
        <v>0.51184263</v>
      </c>
      <c r="L420" s="46">
        <v>621416</v>
      </c>
      <c r="M420" s="46">
        <v>-27413</v>
      </c>
      <c r="N420" s="46">
        <v>1.04411377</v>
      </c>
      <c r="O420" s="46">
        <v>-0.04411377</v>
      </c>
      <c r="P420" s="46">
        <v>398</v>
      </c>
      <c r="Q420" s="46">
        <v>398000</v>
      </c>
      <c r="R420" s="46">
        <v>3495236</v>
      </c>
      <c r="S420" s="46">
        <v>246976.39</v>
      </c>
      <c r="T420" s="46">
        <v>1000</v>
      </c>
      <c r="U420" s="46">
        <v>8782</v>
      </c>
      <c r="V420" s="46">
        <v>620.54</v>
      </c>
    </row>
    <row r="421" spans="1:22" ht="11.25">
      <c r="A421" s="46">
        <v>6720</v>
      </c>
      <c r="B421" s="46" t="s">
        <v>427</v>
      </c>
      <c r="C421" s="46">
        <v>2048145</v>
      </c>
      <c r="D421" s="46">
        <v>2895000</v>
      </c>
      <c r="E421" s="46">
        <v>846855</v>
      </c>
      <c r="F421" s="46">
        <v>0.70747668</v>
      </c>
      <c r="G421" s="46">
        <v>0.29252332</v>
      </c>
      <c r="H421" s="46">
        <v>1993708</v>
      </c>
      <c r="I421" s="46">
        <v>-54437</v>
      </c>
      <c r="J421" s="46">
        <v>1.0273044</v>
      </c>
      <c r="K421" s="46">
        <v>-0.0273044</v>
      </c>
      <c r="L421" s="46">
        <v>932124</v>
      </c>
      <c r="M421" s="46">
        <v>-1116021</v>
      </c>
      <c r="N421" s="46">
        <v>2.19728813</v>
      </c>
      <c r="O421" s="46">
        <v>-1.19728813</v>
      </c>
      <c r="P421" s="46">
        <v>448</v>
      </c>
      <c r="Q421" s="46">
        <v>448000</v>
      </c>
      <c r="R421" s="46">
        <v>3934336</v>
      </c>
      <c r="S421" s="46">
        <v>260570.78</v>
      </c>
      <c r="T421" s="46">
        <v>1000</v>
      </c>
      <c r="U421" s="46">
        <v>8782</v>
      </c>
      <c r="V421" s="46">
        <v>581.63</v>
      </c>
    </row>
    <row r="422" spans="1:22" ht="11.25">
      <c r="A422" s="46">
        <v>6734</v>
      </c>
      <c r="B422" s="46" t="s">
        <v>428</v>
      </c>
      <c r="C422" s="46">
        <v>522556</v>
      </c>
      <c r="D422" s="46">
        <v>1930000</v>
      </c>
      <c r="E422" s="46">
        <v>1407444</v>
      </c>
      <c r="F422" s="46">
        <v>0.2707544</v>
      </c>
      <c r="G422" s="46">
        <v>0.7292456</v>
      </c>
      <c r="H422" s="46">
        <v>1329139</v>
      </c>
      <c r="I422" s="46">
        <v>806583</v>
      </c>
      <c r="J422" s="46">
        <v>0.39315376</v>
      </c>
      <c r="K422" s="46">
        <v>0.60684624</v>
      </c>
      <c r="L422" s="46">
        <v>621416</v>
      </c>
      <c r="M422" s="46">
        <v>98860</v>
      </c>
      <c r="N422" s="46">
        <v>0.84091172</v>
      </c>
      <c r="O422" s="46">
        <v>0.15908828</v>
      </c>
      <c r="P422" s="46">
        <v>1352</v>
      </c>
      <c r="Q422" s="46">
        <v>1352000</v>
      </c>
      <c r="R422" s="46">
        <v>11873264</v>
      </c>
      <c r="S422" s="46">
        <v>305832.51</v>
      </c>
      <c r="T422" s="46">
        <v>1000</v>
      </c>
      <c r="U422" s="46">
        <v>8782</v>
      </c>
      <c r="V422" s="46">
        <v>226.21</v>
      </c>
    </row>
    <row r="423" spans="1:22" ht="11.25">
      <c r="A423" s="46">
        <v>6748</v>
      </c>
      <c r="B423" s="46" t="s">
        <v>429</v>
      </c>
      <c r="C423" s="46">
        <v>1426876</v>
      </c>
      <c r="D423" s="46">
        <v>2895000</v>
      </c>
      <c r="E423" s="46">
        <v>1468124</v>
      </c>
      <c r="F423" s="46">
        <v>0.49287599</v>
      </c>
      <c r="G423" s="46">
        <v>0.50712401</v>
      </c>
      <c r="H423" s="46">
        <v>1993708</v>
      </c>
      <c r="I423" s="46">
        <v>566832</v>
      </c>
      <c r="J423" s="46">
        <v>0.71568956</v>
      </c>
      <c r="K423" s="46">
        <v>0.28431044</v>
      </c>
      <c r="L423" s="46">
        <v>932124</v>
      </c>
      <c r="M423" s="46">
        <v>-494752</v>
      </c>
      <c r="N423" s="46">
        <v>1.53077917</v>
      </c>
      <c r="O423" s="46">
        <v>-0.53077917</v>
      </c>
      <c r="P423" s="46">
        <v>333</v>
      </c>
      <c r="Q423" s="46">
        <v>333000</v>
      </c>
      <c r="R423" s="46">
        <v>2924406</v>
      </c>
      <c r="S423" s="46">
        <v>1568615.46</v>
      </c>
      <c r="T423" s="46">
        <v>1000</v>
      </c>
      <c r="U423" s="46">
        <v>8782</v>
      </c>
      <c r="V423" s="46">
        <v>4710.56</v>
      </c>
    </row>
    <row r="424" spans="3:22" ht="11.25">
      <c r="C424" s="46"/>
      <c r="D424" s="46"/>
      <c r="E424" s="46"/>
      <c r="F424" s="46"/>
      <c r="G424" s="46"/>
      <c r="H424" s="46"/>
      <c r="I424" s="46"/>
      <c r="J424" s="46"/>
      <c r="K424" s="46"/>
      <c r="L424" s="46"/>
      <c r="M424" s="46"/>
      <c r="N424" s="46"/>
      <c r="O424" s="46"/>
      <c r="P424" s="46"/>
      <c r="Q424" s="46"/>
      <c r="R424" s="46"/>
      <c r="S424" s="46"/>
      <c r="T424" s="46"/>
      <c r="U424" s="46"/>
      <c r="V424" s="46"/>
    </row>
    <row r="425" spans="1:22" ht="11.25">
      <c r="A425" s="47"/>
      <c r="B425" s="47"/>
      <c r="C425" s="47"/>
      <c r="D425" s="47"/>
      <c r="E425" s="47"/>
      <c r="F425" s="47"/>
      <c r="G425" s="47"/>
      <c r="H425" s="47"/>
      <c r="I425" s="47"/>
      <c r="J425" s="47"/>
      <c r="K425" s="47"/>
      <c r="L425" s="47"/>
      <c r="M425" s="47"/>
      <c r="N425" s="47"/>
      <c r="O425" s="47"/>
      <c r="P425" s="47"/>
      <c r="Q425" s="47"/>
      <c r="R425" s="47"/>
      <c r="S425" s="47"/>
      <c r="T425" s="47"/>
      <c r="U425" s="47"/>
      <c r="V425" s="47"/>
    </row>
    <row r="426" spans="1:22" ht="11.25">
      <c r="A426" s="47"/>
      <c r="B426" s="47"/>
      <c r="C426" s="47"/>
      <c r="D426" s="47"/>
      <c r="E426" s="47"/>
      <c r="F426" s="47"/>
      <c r="G426" s="47"/>
      <c r="H426" s="47"/>
      <c r="I426" s="47"/>
      <c r="J426" s="47"/>
      <c r="K426" s="47"/>
      <c r="L426" s="47"/>
      <c r="M426" s="47"/>
      <c r="N426" s="47"/>
      <c r="O426" s="47"/>
      <c r="P426" s="47"/>
      <c r="Q426" s="47"/>
      <c r="R426" s="47"/>
      <c r="S426" s="47"/>
      <c r="T426" s="47"/>
      <c r="U426" s="47"/>
      <c r="V426" s="47"/>
    </row>
    <row r="428" spans="1:22" ht="11.25">
      <c r="A428" s="47" t="s">
        <v>14</v>
      </c>
      <c r="B428" s="47" t="s">
        <v>15</v>
      </c>
      <c r="C428" s="47" t="s">
        <v>464</v>
      </c>
      <c r="D428" s="47" t="s">
        <v>465</v>
      </c>
      <c r="E428" s="47" t="s">
        <v>466</v>
      </c>
      <c r="F428" s="47" t="s">
        <v>16</v>
      </c>
      <c r="G428" s="47" t="s">
        <v>17</v>
      </c>
      <c r="H428" s="47" t="s">
        <v>467</v>
      </c>
      <c r="I428" s="47" t="s">
        <v>468</v>
      </c>
      <c r="J428" s="47" t="s">
        <v>18</v>
      </c>
      <c r="K428" s="47" t="s">
        <v>19</v>
      </c>
      <c r="L428" s="47" t="s">
        <v>469</v>
      </c>
      <c r="M428" s="47" t="s">
        <v>470</v>
      </c>
      <c r="N428" s="47" t="s">
        <v>20</v>
      </c>
      <c r="O428" s="47" t="s">
        <v>21</v>
      </c>
      <c r="P428" s="47" t="s">
        <v>471</v>
      </c>
      <c r="Q428" s="47" t="s">
        <v>472</v>
      </c>
      <c r="R428" s="47" t="s">
        <v>473</v>
      </c>
      <c r="S428" s="47" t="s">
        <v>474</v>
      </c>
      <c r="T428" s="47" t="s">
        <v>437</v>
      </c>
      <c r="U428" s="47" t="s">
        <v>438</v>
      </c>
      <c r="V428" s="47" t="s">
        <v>439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2006-07 October Equalization Aid Computation</dc:title>
  <dc:subject>2006-07 October Equalization Aid Computation</dc:subject>
  <dc:creator>School Financial Services</dc:creator>
  <cp:keywords>equalization aid, equalization, aid formula, percentage method</cp:keywords>
  <dc:description>This is a district-specific excel worksheet displaying the October 15 Equalzation Aid computation in the "Percentage Method" form.</dc:description>
  <cp:lastModifiedBy>Sliter, Derek J.   DPI</cp:lastModifiedBy>
  <cp:lastPrinted>2013-12-01T16:27:52Z</cp:lastPrinted>
  <dcterms:created xsi:type="dcterms:W3CDTF">2007-01-18T19:43:56Z</dcterms:created>
  <dcterms:modified xsi:type="dcterms:W3CDTF">2019-10-14T19:04:31Z</dcterms:modified>
  <cp:category>school finance</cp:category>
  <cp:version/>
  <cp:contentType/>
  <cp:contentStatus/>
</cp:coreProperties>
</file>