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60" activeTab="0"/>
  </bookViews>
  <sheets>
    <sheet name="Simple Percent Method" sheetId="1" r:id="rId1"/>
    <sheet name="DATA" sheetId="2" r:id="rId2"/>
  </sheets>
  <definedNames>
    <definedName name="_xlfn.SINGLE" hidden="1">#NAME?</definedName>
    <definedName name="EQVALM10">'DATA'!$C$2:$C$426</definedName>
    <definedName name="MEMBER10">'DATA'!$P$2:$P$426</definedName>
    <definedName name="NAME">'DATA'!$B$2:$B$426</definedName>
    <definedName name="P10_TOTAL">'DATA'!$D$2:$D$426</definedName>
    <definedName name="P10S">'DATA'!$E$2:$E$426</definedName>
    <definedName name="PRICSTM">'DATA'!$T$2:$T$426</definedName>
    <definedName name="PRIDPC">'DATA'!$F$2:$F$426</definedName>
    <definedName name="PRIMAR10">'DATA'!$Q$2:$Q$426</definedName>
    <definedName name="_xlnm.Print_Area" localSheetId="0">'Simple Percent Method'!$A$1:$L$51</definedName>
    <definedName name="PRISPC">'DATA'!$G$2:$G$426</definedName>
    <definedName name="S10_TOTAL">'DATA'!$H$2:$H$426</definedName>
    <definedName name="S10S">'DATA'!$I$2:$I$426</definedName>
    <definedName name="SECCSTM">'DATA'!$U$2:$U$426</definedName>
    <definedName name="SECDPC">'DATA'!$J$2:$J$426</definedName>
    <definedName name="SECOND10">'DATA'!$R$2:$R$426</definedName>
    <definedName name="SECSPC">'DATA'!$K$2:$K$426</definedName>
    <definedName name="T10_TOTAL">'DATA'!$L$2:$L$426</definedName>
    <definedName name="T10S">'DATA'!$M$2:$M$426</definedName>
    <definedName name="TERCSTM">'DATA'!$V$2:$V$426</definedName>
    <definedName name="TERDPC">'DATA'!$N$2:$N$426</definedName>
    <definedName name="TERSPC">'DATA'!$O$2:$O$426</definedName>
    <definedName name="TERTIA10">'DATA'!$S$2:$S$426</definedName>
  </definedNames>
  <calcPr fullCalcOnLoad="1"/>
</workbook>
</file>

<file path=xl/sharedStrings.xml><?xml version="1.0" encoding="utf-8"?>
<sst xmlns="http://schemas.openxmlformats.org/spreadsheetml/2006/main" count="580" uniqueCount="483">
  <si>
    <t>Primary Tier</t>
  </si>
  <si>
    <t>Value Per</t>
  </si>
  <si>
    <t>Member</t>
  </si>
  <si>
    <t>Primary</t>
  </si>
  <si>
    <t>Guarantee</t>
  </si>
  <si>
    <t>=</t>
  </si>
  <si>
    <t>x</t>
  </si>
  <si>
    <t>Membership</t>
  </si>
  <si>
    <t>Shared Cost</t>
  </si>
  <si>
    <t>District Aid</t>
  </si>
  <si>
    <t>Primary Guarantee</t>
  </si>
  <si>
    <t>Per Member</t>
  </si>
  <si>
    <t>Percent of</t>
  </si>
  <si>
    <t>Equal Aid</t>
  </si>
  <si>
    <t>CODE</t>
  </si>
  <si>
    <t>NAME</t>
  </si>
  <si>
    <t>PRIDPC</t>
  </si>
  <si>
    <t>PRISPC</t>
  </si>
  <si>
    <t>SECDPC</t>
  </si>
  <si>
    <t>SECSPC</t>
  </si>
  <si>
    <t>TERDPC</t>
  </si>
  <si>
    <t>TERSPC</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</si>
  <si>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</si>
  <si>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</si>
  <si>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</si>
  <si>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</si>
  <si>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</si>
  <si>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</si>
  <si>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</si>
  <si>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</si>
  <si>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</si>
  <si>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</si>
  <si>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</si>
  <si>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</si>
  <si>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</si>
  <si>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</si>
  <si>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</si>
  <si>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</si>
  <si>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</si>
  <si>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</si>
  <si>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</si>
  <si>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</si>
  <si>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</si>
  <si>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</si>
  <si>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</si>
  <si>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</si>
  <si>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</si>
  <si>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</si>
  <si>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</si>
  <si>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</si>
  <si>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</si>
  <si>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</si>
  <si>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</si>
  <si>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</si>
  <si>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</si>
  <si>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</si>
  <si>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</si>
  <si>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</si>
  <si>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</si>
  <si>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</si>
  <si>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</si>
  <si>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</si>
  <si>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</si>
  <si>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</si>
  <si>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</si>
  <si>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</si>
  <si>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</si>
  <si>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</si>
  <si>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</si>
  <si>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</si>
  <si>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</si>
  <si>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</si>
  <si>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</si>
  <si>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</si>
  <si>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</si>
  <si>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</si>
  <si>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</si>
  <si>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</si>
  <si>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</si>
  <si>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</si>
  <si>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</si>
  <si>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</si>
  <si>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</si>
  <si>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</si>
  <si>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</si>
  <si>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</si>
  <si>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</si>
  <si>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</si>
  <si>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</si>
  <si>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</si>
  <si>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</si>
  <si>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</si>
  <si>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</si>
  <si>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</si>
  <si>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</si>
  <si>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</si>
  <si>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</si>
  <si>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</si>
  <si>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</si>
  <si>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</si>
  <si>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</si>
  <si>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</si>
  <si>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</si>
  <si>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</si>
  <si>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</si>
  <si>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</si>
  <si>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</si>
  <si>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Dodgeland</t>
  </si>
  <si>
    <t>Dodgeville</t>
  </si>
  <si>
    <t>Dover #1</t>
  </si>
  <si>
    <t>Drummond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</si>
  <si>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</si>
  <si>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</si>
  <si>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</si>
  <si>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</si>
  <si>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</si>
  <si>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</si>
  <si>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</si>
  <si>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</si>
  <si>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</si>
  <si>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</si>
  <si>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</si>
  <si>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</si>
  <si>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</si>
  <si>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</si>
  <si>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</si>
  <si>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</si>
  <si>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</si>
  <si>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</si>
  <si>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</si>
  <si>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</si>
  <si>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</si>
  <si>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</si>
  <si>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</si>
  <si>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</si>
  <si>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</si>
  <si>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</si>
  <si>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</si>
  <si>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</si>
  <si>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</si>
  <si>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</si>
  <si>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</si>
  <si>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</si>
  <si>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</si>
  <si>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</si>
  <si>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</si>
  <si>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</si>
  <si>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</si>
  <si>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</si>
  <si>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</si>
  <si>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</si>
  <si>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</si>
  <si>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</si>
  <si>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</si>
  <si>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</si>
  <si>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Hamilton</t>
  </si>
  <si>
    <t>Hartford J1</t>
  </si>
  <si>
    <t>Hartford UHS</t>
  </si>
  <si>
    <t>Hartland-Lakeside J3</t>
  </si>
  <si>
    <t>Hayward Community</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</si>
  <si>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</si>
  <si>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</si>
  <si>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</si>
  <si>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</si>
  <si>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</si>
  <si>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</si>
  <si>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</si>
  <si>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</si>
  <si>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</si>
  <si>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</si>
  <si>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</si>
  <si>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</si>
  <si>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</si>
  <si>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</si>
  <si>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</si>
  <si>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</si>
  <si>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</si>
  <si>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</si>
  <si>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</si>
  <si>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</si>
  <si>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</si>
  <si>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</si>
  <si>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</si>
  <si>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</si>
  <si>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</si>
  <si>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</si>
  <si>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</si>
  <si>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</si>
  <si>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</si>
  <si>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</si>
  <si>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</si>
  <si>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</si>
  <si>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</si>
  <si>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</si>
  <si>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</si>
  <si>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</si>
  <si>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</si>
  <si>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</si>
  <si>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</si>
  <si>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</si>
  <si>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</si>
  <si>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</si>
  <si>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</si>
  <si>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</si>
  <si>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</si>
  <si>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</si>
  <si>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</si>
  <si>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</si>
  <si>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</si>
  <si>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</si>
  <si>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</si>
  <si>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</si>
  <si>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</si>
  <si>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</si>
  <si>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</si>
  <si>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</si>
  <si>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</si>
  <si>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</si>
  <si>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</si>
  <si>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</si>
  <si>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</si>
  <si>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</si>
  <si>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</si>
  <si>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</si>
  <si>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</si>
  <si>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</si>
  <si>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</si>
  <si>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</si>
  <si>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</si>
  <si>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</si>
  <si>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</si>
  <si>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</si>
  <si>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</si>
  <si>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</si>
  <si>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</si>
  <si>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</si>
  <si>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</si>
  <si>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</si>
  <si>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</si>
  <si>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</si>
  <si>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</si>
  <si>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</si>
  <si>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</si>
  <si>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</si>
  <si>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</si>
  <si>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</si>
  <si>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</si>
  <si>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</si>
  <si>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</si>
  <si>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</si>
  <si>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</si>
  <si>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</si>
  <si>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</si>
  <si>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</si>
  <si>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</si>
  <si>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</si>
  <si>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</si>
  <si>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</si>
  <si>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</si>
  <si>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</si>
  <si>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</si>
  <si>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</si>
  <si>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</si>
  <si>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</si>
  <si>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</si>
  <si>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</si>
  <si>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</si>
  <si>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</si>
  <si>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</si>
  <si>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</si>
  <si>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</si>
  <si>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</si>
  <si>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</si>
  <si>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</si>
  <si>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</si>
  <si>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</si>
  <si>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</si>
  <si>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</si>
  <si>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</si>
  <si>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</si>
  <si>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</si>
  <si>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</si>
  <si>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</si>
  <si>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</si>
  <si>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</si>
  <si>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</si>
  <si>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</si>
  <si>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</si>
  <si>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</si>
  <si>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</si>
  <si>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</si>
  <si>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</si>
  <si>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</si>
  <si>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</si>
  <si>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</si>
  <si>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</si>
  <si>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</si>
  <si>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t>
  </si>
  <si>
    <t>Port Edwards</t>
  </si>
  <si>
    <t>Port Washington-Saukvill</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</si>
  <si>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</si>
  <si>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</si>
  <si>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</si>
  <si>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</si>
  <si>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</si>
  <si>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</si>
  <si>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</si>
  <si>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</si>
  <si>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</si>
  <si>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</si>
  <si>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</si>
  <si>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</si>
  <si>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</si>
  <si>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</si>
  <si>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</si>
  <si>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</si>
  <si>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</si>
  <si>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</si>
  <si>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</si>
  <si>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Richland</t>
  </si>
  <si>
    <t>Richmond</t>
  </si>
  <si>
    <t>Rio Community</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</si>
  <si>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</si>
  <si>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</si>
  <si>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</si>
  <si>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</si>
  <si>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</si>
  <si>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</si>
  <si>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</si>
  <si>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</si>
  <si>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</si>
  <si>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</si>
  <si>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</si>
  <si>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</si>
  <si>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</si>
  <si>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</si>
  <si>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</si>
  <si>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</si>
  <si>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</si>
  <si>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</si>
  <si>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</si>
  <si>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</si>
  <si>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</si>
  <si>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</si>
  <si>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</si>
  <si>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</si>
  <si>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</si>
  <si>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</si>
  <si>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</si>
  <si>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</si>
  <si>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</si>
  <si>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</si>
  <si>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</si>
  <si>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</si>
  <si>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</si>
  <si>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</si>
  <si>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</si>
  <si>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</si>
  <si>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</si>
  <si>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</si>
  <si>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t>
  </si>
  <si>
    <t>Stoughton Area</t>
  </si>
  <si>
    <t>Stratford</t>
  </si>
  <si>
    <t>Sturgeon Bay</t>
  </si>
  <si>
    <t>Sun Prairie Area</t>
  </si>
  <si>
    <t>Superior</t>
  </si>
  <si>
    <t>Suring</t>
  </si>
  <si>
    <t>Swallow</t>
  </si>
  <si>
    <t>Thorp</t>
  </si>
  <si>
    <t>Three Lakes</t>
  </si>
  <si>
    <t>Tigerton</t>
  </si>
  <si>
    <t>Tomah Area</t>
  </si>
  <si>
    <t>Tomahawk</t>
  </si>
  <si>
    <t>Tomorrow River</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</si>
  <si>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</si>
  <si>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</si>
  <si>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</si>
  <si>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</si>
  <si>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</si>
  <si>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</si>
  <si>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</si>
  <si>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</si>
  <si>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</si>
  <si>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</si>
  <si>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</si>
  <si>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</si>
  <si>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</si>
  <si>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</si>
  <si>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</si>
  <si>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</si>
  <si>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</si>
  <si>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</si>
  <si>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</si>
  <si>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</si>
  <si>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</si>
  <si>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</si>
  <si>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</si>
  <si>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</si>
  <si>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</si>
  <si>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</si>
  <si>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</si>
  <si>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</si>
  <si>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</si>
  <si>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</si>
  <si>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</si>
  <si>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</si>
  <si>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</si>
  <si>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</si>
  <si>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</si>
  <si>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</si>
  <si>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</si>
  <si>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</si>
  <si>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</si>
  <si>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</si>
  <si>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</si>
  <si>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</si>
  <si>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</si>
  <si>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</si>
  <si>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</si>
  <si>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</si>
  <si>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</si>
  <si>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</si>
  <si>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</si>
  <si>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</si>
  <si>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</si>
  <si>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</si>
  <si>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</si>
  <si>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</si>
  <si>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</si>
  <si>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</si>
  <si>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Use arrow at right to select district.</t>
  </si>
  <si>
    <t xml:space="preserve"> </t>
  </si>
  <si>
    <t>Aid</t>
  </si>
  <si>
    <t>Secondary Tier</t>
  </si>
  <si>
    <t>Secondary</t>
  </si>
  <si>
    <t>Tertiary Tier</t>
  </si>
  <si>
    <t>Tertiary</t>
  </si>
  <si>
    <t>PRICSTM</t>
  </si>
  <si>
    <t>SECCSTM</t>
  </si>
  <si>
    <t>TERCSTM</t>
  </si>
  <si>
    <t>District Portion</t>
  </si>
  <si>
    <t>State Portion</t>
  </si>
  <si>
    <t>Total Shared Cost for This District:</t>
  </si>
  <si>
    <t xml:space="preserve">     (Sum of the per-member cost at each level, multiplied by membership.)</t>
  </si>
  <si>
    <t xml:space="preserve">     (Sum of the "State Portion" amount at each level.)</t>
  </si>
  <si>
    <t>Aid Percentage for This District:</t>
  </si>
  <si>
    <t xml:space="preserve">     (Equalization Aid ÷ Shared Cost)</t>
  </si>
  <si>
    <t xml:space="preserve">     (Certain exceptions apply for certain districts generating negative aid amounts.)</t>
  </si>
  <si>
    <t>Tertiary Tier**</t>
  </si>
  <si>
    <t>Secondary Guarantee</t>
  </si>
  <si>
    <t>Tertiary Guarantee</t>
  </si>
  <si>
    <t xml:space="preserve">   value per member is 125% of the Tertiary Guarantee, every dollar of tertiary cost in the formula would cost the taxpayers </t>
  </si>
  <si>
    <t xml:space="preserve">   $1.25.</t>
  </si>
  <si>
    <t>North Lakeland</t>
  </si>
  <si>
    <t>Trevor-Wilmot Consolidat</t>
  </si>
  <si>
    <t>Gresham</t>
  </si>
  <si>
    <t>Shawano</t>
  </si>
  <si>
    <t>** Negative aid is generated when a district's value per member exceeds the state guarantee at any tier. So, if the district's</t>
  </si>
  <si>
    <t>Chequamegon</t>
  </si>
  <si>
    <t>Ladysmith</t>
  </si>
  <si>
    <t>Ripon Area</t>
  </si>
  <si>
    <t>Total Equalization Aid for This District:**</t>
  </si>
  <si>
    <t>* Aid amounts and shared cost calculated here may differ slightly from the amount shown on the October 15 certification (seems to be exacerbated the larger the district). The "percentage" method of calculating Equalization Aid is not the official method prescribed in statute; however, this exercise/calculation can be a valuable tool in gaining a conceptual understanding about how the formula works.</t>
  </si>
  <si>
    <t>Chetek-Weyerhaeuser</t>
  </si>
  <si>
    <t>EQVALM</t>
  </si>
  <si>
    <t>P_TOTAL</t>
  </si>
  <si>
    <t>PS</t>
  </si>
  <si>
    <t>S_TOTAL</t>
  </si>
  <si>
    <t>SS</t>
  </si>
  <si>
    <t>T_TOTAL</t>
  </si>
  <si>
    <t>TS</t>
  </si>
  <si>
    <t>MEMBER</t>
  </si>
  <si>
    <t>PRIMAR</t>
  </si>
  <si>
    <t>SECOND</t>
  </si>
  <si>
    <t>TERTIA</t>
  </si>
  <si>
    <t>Simplified Percentage Method*</t>
  </si>
  <si>
    <r>
      <t xml:space="preserve">** The Milwaukee Parental Choice Program and the Milwaukee [Independent] Charter School Programs are funded through lapses from the general school aid appropriation. All districts' official October 15 Aid Certification worksheets will show a "below-the-line" reduction on their worksheets as part of the Independent Charter Program lapse (MPS will show an additional reduction for the Milwaukee Parental Choice Program). Aid numbers appearing on this sheet DO NOT include those reductions, as this tool is meant to show the intricacies of the tiers in the formula; that is, the amounts in this worksheet reflect </t>
    </r>
    <r>
      <rPr>
        <u val="single"/>
        <sz val="10"/>
        <rFont val="Arial"/>
        <family val="2"/>
      </rPr>
      <t>gross</t>
    </r>
    <r>
      <rPr>
        <sz val="10"/>
        <rFont val="Arial"/>
        <family val="2"/>
      </rPr>
      <t xml:space="preserve"> equalization aid eligibility.</t>
    </r>
  </si>
  <si>
    <t>Durand-Arkansaw</t>
  </si>
  <si>
    <t>Herman-Neosho-Rubicon</t>
  </si>
  <si>
    <t>De Soto Area</t>
  </si>
  <si>
    <t>Gale-Ettrick-Trempealeau</t>
  </si>
  <si>
    <t>Holy Hill Area</t>
  </si>
  <si>
    <t>October 15 Certification of 2021-22 Equalization Aid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</si>
</sst>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
    <numFmt numFmtId="167" formatCode="0.000%"/>
    <numFmt numFmtId="168" formatCode="0.0000%"/>
    <numFmt numFmtId="169" formatCode="&quot;$&quot;#,##0.000"/>
    <numFmt numFmtId="170" formatCode="&quot;$&quot;#,##0.0000"/>
    <numFmt numFmtId="171" formatCode="0.0%"/>
  </numFmts>
  <fonts count="51">
    <font>
      <sz val="10"/>
      <name val="Arial"/>
      <family val="0"/>
    </font>
    <font>
      <sz val="8"/>
      <name val="Arial"/>
      <family val="2"/>
    </font>
    <font>
      <b/>
      <sz val="14"/>
      <name val="Arial"/>
      <family val="2"/>
    </font>
    <font>
      <u val="single"/>
      <sz val="10"/>
      <color indexed="12"/>
      <name val="Arial"/>
      <family val="2"/>
    </font>
    <font>
      <u val="single"/>
      <sz val="10"/>
      <color indexed="36"/>
      <name val="Arial"/>
      <family val="2"/>
    </font>
    <font>
      <b/>
      <sz val="10"/>
      <name val="Arial"/>
      <family val="2"/>
    </font>
    <font>
      <sz val="11"/>
      <name val="Arial"/>
      <family val="2"/>
    </font>
    <font>
      <b/>
      <u val="single"/>
      <sz val="10"/>
      <name val="Arial"/>
      <family val="2"/>
    </font>
    <font>
      <u val="single"/>
      <sz val="10"/>
      <name val="Arial"/>
      <family val="2"/>
    </font>
    <font>
      <b/>
      <sz val="11"/>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9"/>
      <name val="Arial"/>
      <family val="2"/>
    </font>
    <font>
      <sz val="7"/>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3">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3" fontId="0" fillId="0" borderId="0" xfId="0" applyNumberFormat="1" applyBorder="1" applyAlignment="1">
      <alignment/>
    </xf>
    <xf numFmtId="0" fontId="0" fillId="0" borderId="0" xfId="0" applyBorder="1" applyAlignment="1" quotePrefix="1">
      <alignment horizontal="center"/>
    </xf>
    <xf numFmtId="10" fontId="0" fillId="0" borderId="0" xfId="0" applyNumberFormat="1" applyBorder="1" applyAlignment="1">
      <alignment/>
    </xf>
    <xf numFmtId="164" fontId="0" fillId="0" borderId="0" xfId="0" applyNumberFormat="1" applyBorder="1" applyAlignment="1">
      <alignment/>
    </xf>
    <xf numFmtId="165" fontId="0" fillId="0" borderId="0" xfId="0" applyNumberFormat="1" applyBorder="1" applyAlignment="1">
      <alignment/>
    </xf>
    <xf numFmtId="164" fontId="0" fillId="0" borderId="13" xfId="0" applyNumberFormat="1" applyBorder="1" applyAlignment="1">
      <alignment/>
    </xf>
    <xf numFmtId="0" fontId="0" fillId="0" borderId="14" xfId="0" applyBorder="1" applyAlignment="1">
      <alignment/>
    </xf>
    <xf numFmtId="3" fontId="0" fillId="0" borderId="15" xfId="0" applyNumberFormat="1" applyBorder="1" applyAlignment="1">
      <alignment/>
    </xf>
    <xf numFmtId="0" fontId="0" fillId="0" borderId="15" xfId="0" applyBorder="1" applyAlignment="1" quotePrefix="1">
      <alignment horizontal="center"/>
    </xf>
    <xf numFmtId="10" fontId="0" fillId="0" borderId="15" xfId="0" applyNumberFormat="1" applyBorder="1" applyAlignment="1">
      <alignment/>
    </xf>
    <xf numFmtId="164" fontId="0" fillId="0" borderId="15" xfId="0" applyNumberFormat="1" applyBorder="1" applyAlignment="1">
      <alignment/>
    </xf>
    <xf numFmtId="165" fontId="0" fillId="0" borderId="15" xfId="0" applyNumberFormat="1" applyBorder="1" applyAlignment="1">
      <alignment/>
    </xf>
    <xf numFmtId="164" fontId="0" fillId="0" borderId="16" xfId="0" applyNumberFormat="1" applyBorder="1" applyAlignment="1">
      <alignment/>
    </xf>
    <xf numFmtId="0" fontId="0" fillId="0" borderId="10" xfId="0" applyBorder="1" applyAlignment="1">
      <alignment horizontal="center"/>
    </xf>
    <xf numFmtId="164" fontId="0" fillId="33" borderId="13" xfId="0" applyNumberFormat="1" applyFill="1" applyBorder="1" applyAlignment="1">
      <alignment/>
    </xf>
    <xf numFmtId="0" fontId="2" fillId="0" borderId="17" xfId="0" applyFont="1" applyBorder="1" applyAlignment="1">
      <alignment/>
    </xf>
    <xf numFmtId="0" fontId="2" fillId="0" borderId="18" xfId="0" applyFont="1" applyBorder="1" applyAlignment="1">
      <alignment/>
    </xf>
    <xf numFmtId="0" fontId="0" fillId="0" borderId="19" xfId="0" applyBorder="1" applyAlignment="1">
      <alignment/>
    </xf>
    <xf numFmtId="3" fontId="0" fillId="0" borderId="0" xfId="0" applyNumberFormat="1" applyAlignment="1">
      <alignment/>
    </xf>
    <xf numFmtId="164" fontId="0" fillId="0" borderId="0" xfId="0" applyNumberFormat="1" applyAlignment="1">
      <alignment/>
    </xf>
    <xf numFmtId="0" fontId="0" fillId="0" borderId="0" xfId="0" applyAlignment="1" quotePrefix="1">
      <alignment/>
    </xf>
    <xf numFmtId="164" fontId="5" fillId="0" borderId="0" xfId="0" applyNumberFormat="1" applyFont="1" applyAlignment="1">
      <alignment horizontal="center"/>
    </xf>
    <xf numFmtId="0" fontId="0" fillId="33" borderId="12" xfId="0" applyFill="1" applyBorder="1" applyAlignment="1">
      <alignment/>
    </xf>
    <xf numFmtId="3" fontId="0" fillId="33" borderId="0" xfId="0" applyNumberFormat="1" applyFill="1" applyBorder="1" applyAlignment="1">
      <alignment/>
    </xf>
    <xf numFmtId="0" fontId="0" fillId="33" borderId="0" xfId="0" applyFill="1" applyBorder="1" applyAlignment="1" quotePrefix="1">
      <alignment horizontal="center"/>
    </xf>
    <xf numFmtId="10" fontId="0" fillId="33" borderId="0" xfId="0" applyNumberFormat="1" applyFill="1" applyBorder="1" applyAlignment="1">
      <alignment/>
    </xf>
    <xf numFmtId="164" fontId="0" fillId="33" borderId="0" xfId="0" applyNumberFormat="1" applyFill="1" applyBorder="1" applyAlignment="1">
      <alignment/>
    </xf>
    <xf numFmtId="165" fontId="0" fillId="33" borderId="0" xfId="0" applyNumberFormat="1" applyFill="1" applyBorder="1" applyAlignment="1">
      <alignment/>
    </xf>
    <xf numFmtId="0" fontId="6" fillId="0" borderId="0" xfId="0" applyFont="1" applyAlignment="1">
      <alignment vertical="top" wrapText="1"/>
    </xf>
    <xf numFmtId="0" fontId="0" fillId="0" borderId="20" xfId="0" applyBorder="1" applyAlignment="1">
      <alignment/>
    </xf>
    <xf numFmtId="0" fontId="7" fillId="0" borderId="0" xfId="0" applyFont="1" applyAlignment="1">
      <alignment/>
    </xf>
    <xf numFmtId="0" fontId="0" fillId="0" borderId="0" xfId="0" applyFill="1" applyAlignment="1">
      <alignment/>
    </xf>
    <xf numFmtId="0" fontId="0" fillId="0" borderId="0" xfId="0" applyNumberFormat="1" applyFill="1" applyAlignment="1" quotePrefix="1">
      <alignment/>
    </xf>
    <xf numFmtId="0" fontId="0" fillId="0" borderId="0" xfId="0" applyFont="1" applyAlignment="1">
      <alignment horizontal="center"/>
    </xf>
    <xf numFmtId="165" fontId="0" fillId="0" borderId="0" xfId="0" applyNumberFormat="1" applyAlignment="1">
      <alignment/>
    </xf>
    <xf numFmtId="0" fontId="49" fillId="0" borderId="0" xfId="0" applyFont="1" applyAlignment="1">
      <alignment/>
    </xf>
    <xf numFmtId="164" fontId="49" fillId="0" borderId="0" xfId="0" applyNumberFormat="1" applyFont="1" applyAlignment="1">
      <alignment/>
    </xf>
    <xf numFmtId="164" fontId="50" fillId="0" borderId="0" xfId="0" applyNumberFormat="1" applyFont="1" applyAlignment="1">
      <alignment horizontal="center"/>
    </xf>
    <xf numFmtId="171" fontId="9" fillId="0" borderId="0" xfId="0" applyNumberFormat="1" applyFont="1" applyAlignment="1">
      <alignment horizontal="center"/>
    </xf>
    <xf numFmtId="0" fontId="30" fillId="0" borderId="0" xfId="0" applyFont="1" applyAlignment="1">
      <alignment/>
    </xf>
    <xf numFmtId="0" fontId="30" fillId="0" borderId="0" xfId="0" applyNumberFormat="1" applyFont="1" applyAlignment="1" quotePrefix="1">
      <alignment/>
    </xf>
    <xf numFmtId="3" fontId="30" fillId="0" borderId="0" xfId="0" applyNumberFormat="1" applyFont="1" applyAlignment="1" quotePrefix="1">
      <alignment horizontal="center"/>
    </xf>
    <xf numFmtId="10" fontId="30" fillId="0" borderId="0" xfId="0" applyNumberFormat="1" applyFont="1" applyAlignment="1" quotePrefix="1">
      <alignment horizontal="center"/>
    </xf>
    <xf numFmtId="1" fontId="30" fillId="0" borderId="0" xfId="0" applyNumberFormat="1" applyFont="1" applyAlignment="1">
      <alignment/>
    </xf>
    <xf numFmtId="0" fontId="10" fillId="0" borderId="0" xfId="0" applyFont="1" applyAlignment="1">
      <alignment/>
    </xf>
    <xf numFmtId="1" fontId="30" fillId="0" borderId="0" xfId="0" applyNumberFormat="1" applyFont="1" applyAlignment="1" quotePrefix="1">
      <alignment/>
    </xf>
    <xf numFmtId="3" fontId="30" fillId="0" borderId="0" xfId="0" applyNumberFormat="1" applyFont="1" applyAlignment="1">
      <alignment/>
    </xf>
    <xf numFmtId="10" fontId="30" fillId="0" borderId="0" xfId="0" applyNumberFormat="1" applyFont="1" applyAlignment="1">
      <alignment/>
    </xf>
    <xf numFmtId="0" fontId="2" fillId="0" borderId="0" xfId="0" applyFont="1" applyAlignment="1">
      <alignment horizontal="center"/>
    </xf>
    <xf numFmtId="0" fontId="0" fillId="0" borderId="18" xfId="0" applyFont="1" applyBorder="1" applyAlignment="1">
      <alignment horizontal="left" vertical="top" wrapText="1"/>
    </xf>
    <xf numFmtId="0" fontId="0" fillId="0" borderId="21" xfId="0" applyFont="1" applyBorder="1" applyAlignment="1">
      <alignment horizontal="left" vertical="top" wrapText="1"/>
    </xf>
    <xf numFmtId="0" fontId="0" fillId="0" borderId="19" xfId="0" applyFont="1" applyBorder="1" applyAlignment="1">
      <alignment horizontal="left" vertical="top" wrapText="1"/>
    </xf>
    <xf numFmtId="0" fontId="0" fillId="0" borderId="18"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51"/>
  <sheetViews>
    <sheetView tabSelected="1" zoomScale="80" zoomScaleNormal="80" zoomScalePageLayoutView="75" workbookViewId="0" topLeftCell="A1">
      <pane ySplit="5" topLeftCell="A6" activePane="bottomLeft" state="frozen"/>
      <selection pane="topLeft" activeCell="A1" sqref="A1"/>
      <selection pane="bottomLeft" activeCell="M4" sqref="M4"/>
    </sheetView>
  </sheetViews>
  <sheetFormatPr defaultColWidth="9.140625" defaultRowHeight="12.75"/>
  <cols>
    <col min="1" max="1" width="19.7109375" style="0" customWidth="1"/>
    <col min="2" max="2" width="10.7109375" style="0" bestFit="1" customWidth="1"/>
    <col min="3" max="3" width="2.140625" style="0" bestFit="1" customWidth="1"/>
    <col min="4" max="4" width="10.57421875" style="0" bestFit="1" customWidth="1"/>
    <col min="5" max="5" width="2.00390625" style="0" bestFit="1" customWidth="1"/>
    <col min="6" max="6" width="11.421875" style="0" bestFit="1" customWidth="1"/>
    <col min="7" max="7" width="2.140625" style="0" bestFit="1" customWidth="1"/>
    <col min="8" max="8" width="11.7109375" style="0" bestFit="1" customWidth="1"/>
    <col min="9" max="9" width="2.00390625" style="0" bestFit="1" customWidth="1"/>
    <col min="10" max="10" width="14.421875" style="0" customWidth="1"/>
    <col min="11" max="11" width="2.140625" style="0" bestFit="1" customWidth="1"/>
    <col min="12" max="12" width="16.28125" style="0" customWidth="1"/>
    <col min="13" max="13" width="9.00390625" style="0" customWidth="1"/>
    <col min="14" max="14" width="21.57421875" style="0" customWidth="1"/>
    <col min="15" max="15" width="9.00390625" style="0" customWidth="1"/>
    <col min="16" max="16" width="11.00390625" style="0" bestFit="1" customWidth="1"/>
    <col min="17" max="17" width="9.28125" style="41" bestFit="1" customWidth="1"/>
    <col min="18" max="18" width="14.8515625" style="41" bestFit="1" customWidth="1"/>
  </cols>
  <sheetData>
    <row r="1" spans="1:12" ht="18">
      <c r="A1" s="58" t="s">
        <v>482</v>
      </c>
      <c r="B1" s="58"/>
      <c r="C1" s="58"/>
      <c r="D1" s="58"/>
      <c r="E1" s="58"/>
      <c r="F1" s="58"/>
      <c r="G1" s="58"/>
      <c r="H1" s="58"/>
      <c r="I1" s="58"/>
      <c r="J1" s="58"/>
      <c r="K1" s="58"/>
      <c r="L1" s="58"/>
    </row>
    <row r="2" spans="1:12" ht="18">
      <c r="A2" s="58" t="s">
        <v>475</v>
      </c>
      <c r="B2" s="58"/>
      <c r="C2" s="58"/>
      <c r="D2" s="58"/>
      <c r="E2" s="58"/>
      <c r="F2" s="58"/>
      <c r="G2" s="58"/>
      <c r="H2" s="58"/>
      <c r="I2" s="58"/>
      <c r="J2" s="58"/>
      <c r="K2" s="58"/>
      <c r="L2" s="58"/>
    </row>
    <row r="3" spans="1:12" ht="18">
      <c r="A3" s="58" t="str">
        <f>INDEX(NAME,DATA!A1)</f>
        <v>Abbotsford</v>
      </c>
      <c r="B3" s="58"/>
      <c r="C3" s="58"/>
      <c r="D3" s="58"/>
      <c r="E3" s="58"/>
      <c r="F3" s="58"/>
      <c r="G3" s="58"/>
      <c r="H3" s="58"/>
      <c r="I3" s="58"/>
      <c r="J3" s="58"/>
      <c r="K3" s="58"/>
      <c r="L3" s="58"/>
    </row>
    <row r="4" ht="12.75"/>
    <row r="5" ht="13.5" thickBot="1"/>
    <row r="6" spans="1:17" ht="18" thickBot="1">
      <c r="A6" s="25" t="s">
        <v>0</v>
      </c>
      <c r="B6" s="2"/>
      <c r="C6" s="2"/>
      <c r="D6" s="2"/>
      <c r="E6" s="2"/>
      <c r="F6" s="2"/>
      <c r="G6" s="2"/>
      <c r="H6" s="2"/>
      <c r="I6" s="2"/>
      <c r="J6" s="2"/>
      <c r="K6" s="2"/>
      <c r="L6" s="3"/>
      <c r="Q6" s="42"/>
    </row>
    <row r="7" spans="1:19" s="1" customFormat="1" ht="12">
      <c r="A7" s="4"/>
      <c r="B7" s="5"/>
      <c r="C7" s="5"/>
      <c r="D7" s="5"/>
      <c r="E7" s="5"/>
      <c r="F7" s="5" t="s">
        <v>3</v>
      </c>
      <c r="G7" s="5"/>
      <c r="H7" s="5"/>
      <c r="I7" s="5"/>
      <c r="J7" s="5"/>
      <c r="K7" s="5"/>
      <c r="L7" s="6" t="s">
        <v>431</v>
      </c>
      <c r="Q7" s="42"/>
      <c r="R7" s="42"/>
      <c r="S7" s="43"/>
    </row>
    <row r="8" spans="1:19" s="1" customFormat="1" ht="12">
      <c r="A8" s="4"/>
      <c r="B8" s="5" t="s">
        <v>1</v>
      </c>
      <c r="C8" s="5"/>
      <c r="D8" s="5" t="s">
        <v>12</v>
      </c>
      <c r="E8" s="5"/>
      <c r="F8" s="5" t="s">
        <v>8</v>
      </c>
      <c r="G8" s="5"/>
      <c r="H8" s="5" t="s">
        <v>13</v>
      </c>
      <c r="I8" s="5"/>
      <c r="J8" s="5" t="s">
        <v>9</v>
      </c>
      <c r="K8" s="5"/>
      <c r="L8" s="6" t="s">
        <v>0</v>
      </c>
      <c r="Q8" s="42"/>
      <c r="R8" s="42"/>
      <c r="S8" s="43"/>
    </row>
    <row r="9" spans="1:19" s="1" customFormat="1" ht="12">
      <c r="A9" s="4"/>
      <c r="B9" s="5" t="s">
        <v>2</v>
      </c>
      <c r="C9" s="5"/>
      <c r="D9" s="5" t="s">
        <v>4</v>
      </c>
      <c r="E9" s="5"/>
      <c r="F9" s="5" t="s">
        <v>11</v>
      </c>
      <c r="G9" s="5"/>
      <c r="H9" s="5" t="s">
        <v>11</v>
      </c>
      <c r="I9" s="5"/>
      <c r="J9" s="5" t="s">
        <v>7</v>
      </c>
      <c r="K9" s="5"/>
      <c r="L9" s="6" t="s">
        <v>432</v>
      </c>
      <c r="Q9" s="42"/>
      <c r="R9" s="42"/>
      <c r="S9" s="43"/>
    </row>
    <row r="10" spans="1:19" ht="12">
      <c r="A10" s="7"/>
      <c r="B10" s="8"/>
      <c r="C10" s="8"/>
      <c r="D10" s="8"/>
      <c r="E10" s="8"/>
      <c r="F10" s="8"/>
      <c r="G10" s="8"/>
      <c r="H10" s="8"/>
      <c r="I10" s="8"/>
      <c r="J10" s="8"/>
      <c r="K10" s="8"/>
      <c r="L10" s="9"/>
      <c r="Q10" s="42"/>
      <c r="R10" s="42"/>
      <c r="S10" s="43"/>
    </row>
    <row r="11" spans="1:19" ht="12">
      <c r="A11" s="7" t="s">
        <v>440</v>
      </c>
      <c r="B11" s="10">
        <f>INDEX(DATA!C$2:C$426,DATA!$A$1)</f>
        <v>272654</v>
      </c>
      <c r="C11" s="11" t="s">
        <v>5</v>
      </c>
      <c r="D11" s="12">
        <f>INDEX(DATA!F$2:F$426,DATA!$A$1)</f>
        <v>0.1412715</v>
      </c>
      <c r="E11" s="11" t="s">
        <v>6</v>
      </c>
      <c r="F11" s="13">
        <f>INDEX(DATA!T$2:T$426,DATA!$A$1)</f>
        <v>1000</v>
      </c>
      <c r="G11" s="11" t="s">
        <v>5</v>
      </c>
      <c r="H11" s="14">
        <f>F11*D11</f>
        <v>141.2715</v>
      </c>
      <c r="I11" s="11" t="s">
        <v>6</v>
      </c>
      <c r="J11" s="10">
        <f>INDEX(DATA!P$2:P$426,DATA!$A$1)</f>
        <v>795</v>
      </c>
      <c r="K11" s="11" t="s">
        <v>5</v>
      </c>
      <c r="L11" s="15">
        <f>ROUND(H11*J11,0)</f>
        <v>112311</v>
      </c>
      <c r="M11" s="44"/>
      <c r="P11" s="28"/>
      <c r="Q11" s="42"/>
      <c r="R11" s="42"/>
      <c r="S11" s="43"/>
    </row>
    <row r="12" spans="1:19" ht="12">
      <c r="A12" s="32" t="s">
        <v>441</v>
      </c>
      <c r="B12" s="33">
        <f>INDEX(DATA!E$2:E$426,DATA!$A$1)</f>
        <v>1657346</v>
      </c>
      <c r="C12" s="34" t="s">
        <v>5</v>
      </c>
      <c r="D12" s="35">
        <f>INDEX(DATA!G$2:G$426,DATA!$A$1)</f>
        <v>0.8587285</v>
      </c>
      <c r="E12" s="34" t="s">
        <v>6</v>
      </c>
      <c r="F12" s="36">
        <f>INDEX(DATA!T$2:T$426,DATA!$A$1)</f>
        <v>1000</v>
      </c>
      <c r="G12" s="34" t="s">
        <v>5</v>
      </c>
      <c r="H12" s="37">
        <f>F12*D12</f>
        <v>858.7285</v>
      </c>
      <c r="I12" s="34" t="s">
        <v>6</v>
      </c>
      <c r="J12" s="33">
        <f>INDEX(DATA!P$2:P$426,DATA!$A$1)</f>
        <v>795</v>
      </c>
      <c r="K12" s="34" t="s">
        <v>5</v>
      </c>
      <c r="L12" s="24">
        <f>ROUND(H12*J12,0)</f>
        <v>682689</v>
      </c>
      <c r="M12" s="44"/>
      <c r="P12" s="28"/>
      <c r="Q12" s="42"/>
      <c r="R12" s="42"/>
      <c r="S12" s="43"/>
    </row>
    <row r="13" spans="1:19" ht="12.75" thickBot="1">
      <c r="A13" s="16" t="s">
        <v>10</v>
      </c>
      <c r="B13" s="17">
        <f>INDEX(DATA!D$2:D$426,DATA!$A$1)</f>
        <v>1930000</v>
      </c>
      <c r="C13" s="18" t="s">
        <v>5</v>
      </c>
      <c r="D13" s="19">
        <f>SUM(D11:D12)</f>
        <v>1</v>
      </c>
      <c r="E13" s="18" t="s">
        <v>6</v>
      </c>
      <c r="F13" s="20">
        <f>INDEX(DATA!T$2:T$426,DATA!$A$1)</f>
        <v>1000</v>
      </c>
      <c r="G13" s="18" t="s">
        <v>5</v>
      </c>
      <c r="H13" s="21">
        <f>SUM(H11:H12)</f>
        <v>1000</v>
      </c>
      <c r="I13" s="18" t="s">
        <v>6</v>
      </c>
      <c r="J13" s="17">
        <f>INDEX(DATA!P$2:P$426,DATA!$A$1)</f>
        <v>795</v>
      </c>
      <c r="K13" s="18" t="s">
        <v>5</v>
      </c>
      <c r="L13" s="22">
        <f>ROUND(H13*J13,0)</f>
        <v>795000</v>
      </c>
      <c r="M13" s="44"/>
      <c r="P13" s="28"/>
      <c r="Q13" s="42"/>
      <c r="R13" s="42"/>
      <c r="S13" s="43"/>
    </row>
    <row r="14" spans="11:19" ht="12.75" thickBot="1">
      <c r="K14" s="1"/>
      <c r="P14" s="28"/>
      <c r="Q14" s="42"/>
      <c r="R14" s="42"/>
      <c r="S14" s="43"/>
    </row>
    <row r="15" spans="1:19" ht="18" thickBot="1">
      <c r="A15" s="26" t="s">
        <v>433</v>
      </c>
      <c r="B15" s="27"/>
      <c r="C15" s="2"/>
      <c r="D15" s="2"/>
      <c r="E15" s="2"/>
      <c r="F15" s="2"/>
      <c r="G15" s="2"/>
      <c r="H15" s="2"/>
      <c r="I15" s="2"/>
      <c r="J15" s="2"/>
      <c r="K15" s="23"/>
      <c r="L15" s="3"/>
      <c r="P15" s="28"/>
      <c r="Q15" s="42"/>
      <c r="R15" s="42"/>
      <c r="S15" s="43"/>
    </row>
    <row r="16" spans="1:19" ht="12">
      <c r="A16" s="4"/>
      <c r="B16" s="5"/>
      <c r="C16" s="5"/>
      <c r="D16" s="5"/>
      <c r="E16" s="5"/>
      <c r="F16" s="5" t="s">
        <v>434</v>
      </c>
      <c r="G16" s="5"/>
      <c r="H16" s="5"/>
      <c r="I16" s="5"/>
      <c r="J16" s="5"/>
      <c r="K16" s="5"/>
      <c r="L16" s="6" t="s">
        <v>431</v>
      </c>
      <c r="Q16" s="42"/>
      <c r="R16" s="42"/>
      <c r="S16" s="43"/>
    </row>
    <row r="17" spans="1:19" ht="12">
      <c r="A17" s="4"/>
      <c r="B17" s="5" t="s">
        <v>1</v>
      </c>
      <c r="C17" s="5"/>
      <c r="D17" s="5" t="s">
        <v>12</v>
      </c>
      <c r="E17" s="5"/>
      <c r="F17" s="5" t="s">
        <v>8</v>
      </c>
      <c r="G17" s="5"/>
      <c r="H17" s="5" t="s">
        <v>13</v>
      </c>
      <c r="I17" s="5"/>
      <c r="J17" s="5" t="s">
        <v>9</v>
      </c>
      <c r="K17" s="5"/>
      <c r="L17" s="6" t="s">
        <v>433</v>
      </c>
      <c r="Q17" s="42"/>
      <c r="R17" s="42"/>
      <c r="S17" s="43"/>
    </row>
    <row r="18" spans="1:19" ht="12">
      <c r="A18" s="4"/>
      <c r="B18" s="5" t="s">
        <v>2</v>
      </c>
      <c r="C18" s="5"/>
      <c r="D18" s="5" t="s">
        <v>4</v>
      </c>
      <c r="E18" s="5"/>
      <c r="F18" s="5" t="s">
        <v>11</v>
      </c>
      <c r="G18" s="5"/>
      <c r="H18" s="5" t="s">
        <v>11</v>
      </c>
      <c r="I18" s="5"/>
      <c r="J18" s="5" t="s">
        <v>7</v>
      </c>
      <c r="K18" s="5"/>
      <c r="L18" s="6" t="s">
        <v>432</v>
      </c>
      <c r="Q18" s="42"/>
      <c r="R18" s="42"/>
      <c r="S18" s="43"/>
    </row>
    <row r="19" spans="1:19" ht="12">
      <c r="A19" s="7"/>
      <c r="B19" s="8"/>
      <c r="C19" s="8"/>
      <c r="D19" s="8"/>
      <c r="E19" s="8"/>
      <c r="F19" s="8"/>
      <c r="G19" s="8"/>
      <c r="H19" s="8"/>
      <c r="I19" s="8"/>
      <c r="J19" s="8"/>
      <c r="K19" s="5"/>
      <c r="L19" s="9"/>
      <c r="Q19" s="42"/>
      <c r="R19" s="42"/>
      <c r="S19" s="43"/>
    </row>
    <row r="20" spans="1:19" ht="12">
      <c r="A20" s="7" t="s">
        <v>440</v>
      </c>
      <c r="B20" s="10">
        <f>INDEX(DATA!C$2:C$426,DATA!$A$1)</f>
        <v>272654</v>
      </c>
      <c r="C20" s="11" t="s">
        <v>5</v>
      </c>
      <c r="D20" s="12">
        <f>INDEX(DATA!J$2:J$426,DATA!$A$1)</f>
        <v>0.17436342</v>
      </c>
      <c r="E20" s="11" t="s">
        <v>6</v>
      </c>
      <c r="F20" s="13">
        <f>INDEX(DATA!U$2:U$426,DATA!$A$1)</f>
        <v>9771</v>
      </c>
      <c r="G20" s="11" t="s">
        <v>5</v>
      </c>
      <c r="H20" s="14">
        <f>F20*D20</f>
        <v>1703.70497682</v>
      </c>
      <c r="I20" s="11" t="s">
        <v>6</v>
      </c>
      <c r="J20" s="10">
        <f>INDEX(DATA!P$2:P$426,DATA!$A$1)</f>
        <v>795</v>
      </c>
      <c r="K20" s="11" t="s">
        <v>5</v>
      </c>
      <c r="L20" s="15">
        <f>ROUND(H20*J20,0)</f>
        <v>1354445</v>
      </c>
      <c r="Q20" s="42"/>
      <c r="R20" s="42"/>
      <c r="S20" s="43"/>
    </row>
    <row r="21" spans="1:19" ht="12">
      <c r="A21" s="32" t="s">
        <v>441</v>
      </c>
      <c r="B21" s="33">
        <f>INDEX(DATA!I$2:I$426,DATA!$A$1)</f>
        <v>1291057</v>
      </c>
      <c r="C21" s="34" t="s">
        <v>5</v>
      </c>
      <c r="D21" s="35">
        <f>INDEX(DATA!K$2:K$426,DATA!$A$1)</f>
        <v>0.82563658</v>
      </c>
      <c r="E21" s="34" t="s">
        <v>6</v>
      </c>
      <c r="F21" s="36">
        <f>INDEX(DATA!U$2:U$426,DATA!$A$1)</f>
        <v>9771</v>
      </c>
      <c r="G21" s="34" t="s">
        <v>5</v>
      </c>
      <c r="H21" s="37">
        <f>F21*D21</f>
        <v>8067.29502318</v>
      </c>
      <c r="I21" s="34" t="s">
        <v>6</v>
      </c>
      <c r="J21" s="33">
        <f>INDEX(DATA!P$2:P$426,DATA!$A$1)</f>
        <v>795</v>
      </c>
      <c r="K21" s="34" t="s">
        <v>5</v>
      </c>
      <c r="L21" s="24">
        <f>ROUND(H21*J21,0)</f>
        <v>6413500</v>
      </c>
      <c r="P21" s="28"/>
      <c r="R21" s="42"/>
      <c r="S21" s="43"/>
    </row>
    <row r="22" spans="1:19" ht="12.75" thickBot="1">
      <c r="A22" s="16" t="s">
        <v>449</v>
      </c>
      <c r="B22" s="17">
        <f>INDEX(DATA!H$2:H$426,DATA!$A$1)</f>
        <v>1563711</v>
      </c>
      <c r="C22" s="18" t="s">
        <v>5</v>
      </c>
      <c r="D22" s="19">
        <f>SUM(D20:D21)</f>
        <v>1</v>
      </c>
      <c r="E22" s="18" t="s">
        <v>6</v>
      </c>
      <c r="F22" s="20">
        <f>INDEX(DATA!U$2:U$426,DATA!$A$1)</f>
        <v>9771</v>
      </c>
      <c r="G22" s="18" t="s">
        <v>5</v>
      </c>
      <c r="H22" s="21">
        <f>SUM(H20:H21)</f>
        <v>9771</v>
      </c>
      <c r="I22" s="18" t="s">
        <v>6</v>
      </c>
      <c r="J22" s="17">
        <f>INDEX(DATA!P$2:P$426,DATA!$A$1)</f>
        <v>795</v>
      </c>
      <c r="K22" s="18" t="s">
        <v>5</v>
      </c>
      <c r="L22" s="22">
        <f>ROUND(H22*J22,0)</f>
        <v>7767945</v>
      </c>
      <c r="Q22" s="42"/>
      <c r="R22" s="42"/>
      <c r="S22" s="43"/>
    </row>
    <row r="23" spans="11:19" ht="12.75" thickBot="1">
      <c r="K23" s="1"/>
      <c r="N23" s="45"/>
      <c r="Q23" s="42"/>
      <c r="R23" s="42"/>
      <c r="S23" s="43"/>
    </row>
    <row r="24" spans="1:19" ht="18" thickBot="1">
      <c r="A24" s="26" t="s">
        <v>448</v>
      </c>
      <c r="B24" s="27"/>
      <c r="C24" s="39"/>
      <c r="D24" s="2"/>
      <c r="E24" s="2"/>
      <c r="F24" s="2"/>
      <c r="G24" s="2"/>
      <c r="H24" s="2"/>
      <c r="I24" s="2"/>
      <c r="J24" s="2"/>
      <c r="K24" s="23"/>
      <c r="L24" s="3"/>
      <c r="N24" s="45"/>
      <c r="Q24" s="42"/>
      <c r="R24" s="42"/>
      <c r="S24" s="43"/>
    </row>
    <row r="25" spans="1:19" ht="12">
      <c r="A25" s="4"/>
      <c r="B25" s="5"/>
      <c r="C25" s="5"/>
      <c r="D25" s="5"/>
      <c r="E25" s="5"/>
      <c r="F25" s="5" t="s">
        <v>436</v>
      </c>
      <c r="G25" s="5"/>
      <c r="H25" s="5"/>
      <c r="I25" s="5"/>
      <c r="J25" s="5"/>
      <c r="K25" s="5"/>
      <c r="L25" s="6" t="s">
        <v>431</v>
      </c>
      <c r="N25" s="45">
        <f>IF(AND($L$12&gt;0,$L$21&gt;0,$L$30&lt;0),1,IF(AND(L12&gt;0,L21&gt;0,L30&gt;0),2,IF(AND(L12&gt;0,L21&gt;0,L30=0),3,IF(AND(L12&gt;0,L21&lt;0,L30&lt;=0),4,5))))</f>
        <v>2</v>
      </c>
      <c r="Q25" s="42"/>
      <c r="R25" s="42"/>
      <c r="S25" s="43"/>
    </row>
    <row r="26" spans="1:19" ht="12">
      <c r="A26" s="4"/>
      <c r="B26" s="5" t="s">
        <v>1</v>
      </c>
      <c r="C26" s="5"/>
      <c r="D26" s="5" t="s">
        <v>12</v>
      </c>
      <c r="E26" s="5"/>
      <c r="F26" s="5" t="s">
        <v>8</v>
      </c>
      <c r="G26" s="5"/>
      <c r="H26" s="5" t="s">
        <v>13</v>
      </c>
      <c r="I26" s="5"/>
      <c r="J26" s="5" t="s">
        <v>9</v>
      </c>
      <c r="K26" s="5"/>
      <c r="L26" s="6" t="s">
        <v>435</v>
      </c>
      <c r="N26" s="45"/>
      <c r="Q26" s="42"/>
      <c r="R26" s="42"/>
      <c r="S26" s="43"/>
    </row>
    <row r="27" spans="1:14" ht="12">
      <c r="A27" s="4"/>
      <c r="B27" s="5" t="s">
        <v>2</v>
      </c>
      <c r="C27" s="5"/>
      <c r="D27" s="5" t="s">
        <v>4</v>
      </c>
      <c r="E27" s="5"/>
      <c r="F27" s="5" t="s">
        <v>11</v>
      </c>
      <c r="G27" s="5"/>
      <c r="H27" s="5" t="s">
        <v>11</v>
      </c>
      <c r="I27" s="5"/>
      <c r="J27" s="5" t="s">
        <v>7</v>
      </c>
      <c r="K27" s="5"/>
      <c r="L27" s="6" t="s">
        <v>432</v>
      </c>
      <c r="N27" s="45"/>
    </row>
    <row r="28" spans="1:14" ht="12">
      <c r="A28" s="7"/>
      <c r="B28" s="8"/>
      <c r="C28" s="8"/>
      <c r="D28" s="8"/>
      <c r="E28" s="8"/>
      <c r="F28" s="8"/>
      <c r="G28" s="8"/>
      <c r="H28" s="8"/>
      <c r="I28" s="8"/>
      <c r="J28" s="8"/>
      <c r="K28" s="5"/>
      <c r="L28" s="9"/>
      <c r="N28" s="45" t="s">
        <v>431</v>
      </c>
    </row>
    <row r="29" spans="1:17" ht="12">
      <c r="A29" s="7" t="s">
        <v>440</v>
      </c>
      <c r="B29" s="10">
        <f>INDEX(DATA!C$2:C$426,DATA!$A$1)</f>
        <v>272654</v>
      </c>
      <c r="C29" s="11" t="s">
        <v>5</v>
      </c>
      <c r="D29" s="12">
        <f>INDEX(DATA!N$2:N$426,DATA!$A$1)</f>
        <v>0.38119192</v>
      </c>
      <c r="E29" s="11" t="s">
        <v>6</v>
      </c>
      <c r="F29" s="13">
        <f>INDEX(DATA!V$2:V$426,DATA!$A$1)</f>
        <v>178.96</v>
      </c>
      <c r="G29" s="11" t="s">
        <v>5</v>
      </c>
      <c r="H29" s="14">
        <f>F29*D29</f>
        <v>68.2181060032</v>
      </c>
      <c r="I29" s="11" t="s">
        <v>6</v>
      </c>
      <c r="J29" s="10">
        <f>INDEX(DATA!P$2:P$426,DATA!$A$1)</f>
        <v>795</v>
      </c>
      <c r="K29" s="11" t="s">
        <v>5</v>
      </c>
      <c r="L29" s="15">
        <f>ROUND(H29*J29,0)</f>
        <v>54233</v>
      </c>
      <c r="N29" s="45"/>
      <c r="Q29" s="42"/>
    </row>
    <row r="30" spans="1:16" ht="12">
      <c r="A30" s="32" t="s">
        <v>441</v>
      </c>
      <c r="B30" s="33">
        <f>INDEX(DATA!M$2:M$426,DATA!$A$1)</f>
        <v>442613</v>
      </c>
      <c r="C30" s="34" t="s">
        <v>5</v>
      </c>
      <c r="D30" s="35">
        <f>INDEX(DATA!O$2:O$426,DATA!$A$1)</f>
        <v>0.61880808</v>
      </c>
      <c r="E30" s="34" t="s">
        <v>6</v>
      </c>
      <c r="F30" s="36">
        <f>INDEX(DATA!V$2:V$426,DATA!$A$1)</f>
        <v>178.96</v>
      </c>
      <c r="G30" s="34" t="s">
        <v>5</v>
      </c>
      <c r="H30" s="37">
        <f>F30*D30</f>
        <v>110.7418939968</v>
      </c>
      <c r="I30" s="34" t="s">
        <v>6</v>
      </c>
      <c r="J30" s="33">
        <f>INDEX(DATA!P$2:P$426,DATA!$A$1)</f>
        <v>795</v>
      </c>
      <c r="K30" s="34" t="s">
        <v>5</v>
      </c>
      <c r="L30" s="24">
        <f>ROUND(H30*J30,0)</f>
        <v>88040</v>
      </c>
      <c r="N30" s="45"/>
      <c r="P30" s="28"/>
    </row>
    <row r="31" spans="1:14" ht="12.75" thickBot="1">
      <c r="A31" s="16" t="s">
        <v>450</v>
      </c>
      <c r="B31" s="17">
        <f>INDEX(DATA!L$2:L$426,DATA!$A$1)</f>
        <v>715267</v>
      </c>
      <c r="C31" s="18" t="s">
        <v>5</v>
      </c>
      <c r="D31" s="19">
        <f>SUM(D29:D30)</f>
        <v>1</v>
      </c>
      <c r="E31" s="18" t="s">
        <v>6</v>
      </c>
      <c r="F31" s="20">
        <f>INDEX(DATA!V$2:V$426,DATA!$A$1)</f>
        <v>178.96</v>
      </c>
      <c r="G31" s="18" t="s">
        <v>5</v>
      </c>
      <c r="H31" s="21">
        <f>SUM(H29:H30)</f>
        <v>178.96</v>
      </c>
      <c r="I31" s="18" t="s">
        <v>6</v>
      </c>
      <c r="J31" s="17">
        <f>INDEX(DATA!P$2:P$426,DATA!$A$1)</f>
        <v>795</v>
      </c>
      <c r="K31" s="18" t="s">
        <v>5</v>
      </c>
      <c r="L31" s="22">
        <f>ROUND(H31*J31,0)</f>
        <v>142273</v>
      </c>
      <c r="N31" s="45"/>
    </row>
    <row r="32" spans="6:16" ht="12">
      <c r="F32" s="44"/>
      <c r="N32" s="45"/>
      <c r="P32" s="29"/>
    </row>
    <row r="33" spans="1:14" ht="12">
      <c r="A33" t="s">
        <v>457</v>
      </c>
      <c r="N33" s="45"/>
    </row>
    <row r="34" spans="1:14" ht="12">
      <c r="A34" t="s">
        <v>451</v>
      </c>
      <c r="N34" s="45"/>
    </row>
    <row r="35" spans="1:14" ht="12">
      <c r="A35" t="s">
        <v>452</v>
      </c>
      <c r="N35" s="46">
        <f>N37-J38</f>
        <v>0</v>
      </c>
    </row>
    <row r="36" ht="12">
      <c r="N36" s="45"/>
    </row>
    <row r="37" spans="13:16" ht="12.75">
      <c r="M37" s="29"/>
      <c r="N37" s="47">
        <f>IF((AND(L12+L21+L30&lt;0,L12&gt;0)),L12,IF(L12&lt;0,0,L12+L21+L30))</f>
        <v>7184229</v>
      </c>
      <c r="P37" s="29"/>
    </row>
    <row r="38" spans="1:14" ht="12.75">
      <c r="A38" s="40" t="s">
        <v>461</v>
      </c>
      <c r="J38" s="31">
        <f>IF(N25=5,"This district receives no Equalization Aid.",IF(N25=3,L12+L21+L30,IF(N25=2,L12+L21+L30,IF(AND(N25=4,L21+L30&lt;L12),L12,IF(AND(N25=1,(ABS(L30)&gt;L12+L21)),L12,IF(AND(N25=1,(L21+L30&lt;L12)),L12+L21+L30,IF(AND(N25=1,(L21+L30&gt;L12)),L12+L21+L30)))))))</f>
        <v>7184229</v>
      </c>
      <c r="N38" s="45"/>
    </row>
    <row r="39" spans="1:14" ht="12">
      <c r="A39" t="s">
        <v>444</v>
      </c>
      <c r="F39" s="29"/>
      <c r="H39" s="30"/>
      <c r="N39" s="45"/>
    </row>
    <row r="40" spans="1:8" ht="12">
      <c r="A40" t="s">
        <v>447</v>
      </c>
      <c r="F40" s="29"/>
      <c r="H40" s="30"/>
    </row>
    <row r="41" spans="1:10" ht="12.75">
      <c r="A41" s="40" t="s">
        <v>442</v>
      </c>
      <c r="D41" s="28"/>
      <c r="J41" s="31">
        <f>(F13+F22+F31)*J31</f>
        <v>8705218.2</v>
      </c>
    </row>
    <row r="42" ht="12">
      <c r="A42" t="s">
        <v>443</v>
      </c>
    </row>
    <row r="43" spans="1:10" ht="13.5">
      <c r="A43" s="40" t="s">
        <v>445</v>
      </c>
      <c r="J43" s="48">
        <f>IF(L12&lt;0,0,J38/J41)</f>
        <v>0.8252784519519569</v>
      </c>
    </row>
    <row r="44" ht="12">
      <c r="A44" t="s">
        <v>446</v>
      </c>
    </row>
    <row r="47" ht="12.75" thickBot="1"/>
    <row r="48" spans="1:12" ht="55.5" customHeight="1" thickBot="1">
      <c r="A48" s="59" t="s">
        <v>462</v>
      </c>
      <c r="B48" s="60"/>
      <c r="C48" s="60"/>
      <c r="D48" s="60"/>
      <c r="E48" s="60"/>
      <c r="F48" s="60"/>
      <c r="G48" s="60"/>
      <c r="H48" s="60"/>
      <c r="I48" s="60"/>
      <c r="J48" s="60"/>
      <c r="K48" s="60"/>
      <c r="L48" s="61"/>
    </row>
    <row r="49" spans="1:12" ht="12.75" customHeight="1">
      <c r="A49" s="38"/>
      <c r="B49" s="38"/>
      <c r="C49" s="38"/>
      <c r="D49" s="38"/>
      <c r="E49" s="38"/>
      <c r="F49" s="38"/>
      <c r="G49" s="38"/>
      <c r="H49" s="38"/>
      <c r="I49" s="38"/>
      <c r="J49" s="38"/>
      <c r="K49" s="38"/>
      <c r="L49" s="38"/>
    </row>
    <row r="50" ht="12.75" thickBot="1"/>
    <row r="51" spans="1:12" ht="81" customHeight="1" thickBot="1">
      <c r="A51" s="62" t="s">
        <v>476</v>
      </c>
      <c r="B51" s="60"/>
      <c r="C51" s="60"/>
      <c r="D51" s="60"/>
      <c r="E51" s="60"/>
      <c r="F51" s="60"/>
      <c r="G51" s="60"/>
      <c r="H51" s="60"/>
      <c r="I51" s="60"/>
      <c r="J51" s="60"/>
      <c r="K51" s="60"/>
      <c r="L51" s="61"/>
    </row>
  </sheetData>
  <sheetProtection/>
  <mergeCells count="5">
    <mergeCell ref="A1:L1"/>
    <mergeCell ref="A2:L2"/>
    <mergeCell ref="A3:L3"/>
    <mergeCell ref="A48:L48"/>
    <mergeCell ref="A51:L51"/>
  </mergeCells>
  <printOptions/>
  <pageMargins left="0.33" right="0.16" top="0.49" bottom="0.49" header="0.24" footer="0.24"/>
  <pageSetup fitToHeight="1" fitToWidth="1" horizontalDpi="600" verticalDpi="600" orientation="portrait" scale="92" r:id="rId2"/>
  <legacyDrawing r:id="rId1"/>
</worksheet>
</file>

<file path=xl/worksheets/sheet2.xml><?xml version="1.0" encoding="utf-8"?>
<worksheet xmlns="http://schemas.openxmlformats.org/spreadsheetml/2006/main" xmlns:r="http://schemas.openxmlformats.org/officeDocument/2006/relationships">
  <dimension ref="A1:V428"/>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IV16384"/>
    </sheetView>
  </sheetViews>
  <sheetFormatPr defaultColWidth="9.140625" defaultRowHeight="12.75"/>
  <cols>
    <col min="1" max="1" width="6.28125" style="49" bestFit="1" customWidth="1"/>
    <col min="2" max="2" width="30.7109375" style="49" bestFit="1" customWidth="1"/>
    <col min="3" max="3" width="11.00390625" style="56" bestFit="1" customWidth="1"/>
    <col min="4" max="4" width="11.140625" style="56" bestFit="1" customWidth="1"/>
    <col min="5" max="5" width="10.7109375" style="56" bestFit="1" customWidth="1"/>
    <col min="6" max="6" width="10.8515625" style="57" customWidth="1"/>
    <col min="7" max="7" width="8.8515625" style="57" bestFit="1" customWidth="1"/>
    <col min="8" max="8" width="11.140625" style="56" bestFit="1" customWidth="1"/>
    <col min="9" max="9" width="10.7109375" style="56" bestFit="1" customWidth="1"/>
    <col min="10" max="11" width="8.8515625" style="57" bestFit="1" customWidth="1"/>
    <col min="12" max="12" width="11.140625" style="56" bestFit="1" customWidth="1"/>
    <col min="13" max="13" width="10.7109375" style="56" bestFit="1" customWidth="1"/>
    <col min="14" max="15" width="8.8515625" style="57" bestFit="1" customWidth="1"/>
    <col min="16" max="16" width="11.28125" style="56" bestFit="1" customWidth="1"/>
    <col min="17" max="17" width="10.140625" style="56" bestFit="1" customWidth="1"/>
    <col min="18" max="19" width="12.00390625" style="56" bestFit="1" customWidth="1"/>
    <col min="20" max="20" width="9.140625" style="56" customWidth="1"/>
    <col min="21" max="21" width="10.00390625" style="56" bestFit="1" customWidth="1"/>
    <col min="22" max="22" width="9.7109375" style="56" bestFit="1" customWidth="1"/>
    <col min="23" max="16384" width="9.140625" style="49" customWidth="1"/>
  </cols>
  <sheetData>
    <row r="1" spans="1:22" ht="9">
      <c r="A1" s="49">
        <v>2</v>
      </c>
      <c r="B1" s="50" t="s">
        <v>15</v>
      </c>
      <c r="C1" s="51" t="s">
        <v>464</v>
      </c>
      <c r="D1" s="51" t="s">
        <v>465</v>
      </c>
      <c r="E1" s="51" t="s">
        <v>466</v>
      </c>
      <c r="F1" s="52" t="s">
        <v>16</v>
      </c>
      <c r="G1" s="52" t="s">
        <v>17</v>
      </c>
      <c r="H1" s="51" t="s">
        <v>467</v>
      </c>
      <c r="I1" s="51" t="s">
        <v>468</v>
      </c>
      <c r="J1" s="52" t="s">
        <v>18</v>
      </c>
      <c r="K1" s="52" t="s">
        <v>19</v>
      </c>
      <c r="L1" s="51" t="s">
        <v>469</v>
      </c>
      <c r="M1" s="51" t="s">
        <v>470</v>
      </c>
      <c r="N1" s="52" t="s">
        <v>20</v>
      </c>
      <c r="O1" s="52" t="s">
        <v>21</v>
      </c>
      <c r="P1" s="51" t="s">
        <v>471</v>
      </c>
      <c r="Q1" s="51" t="s">
        <v>472</v>
      </c>
      <c r="R1" s="51" t="s">
        <v>473</v>
      </c>
      <c r="S1" s="51" t="s">
        <v>474</v>
      </c>
      <c r="T1" s="51" t="s">
        <v>437</v>
      </c>
      <c r="U1" s="51" t="s">
        <v>438</v>
      </c>
      <c r="V1" s="51" t="s">
        <v>439</v>
      </c>
    </row>
    <row r="2" spans="1:22" ht="9">
      <c r="A2" s="50" t="s">
        <v>14</v>
      </c>
      <c r="B2" s="49" t="s">
        <v>430</v>
      </c>
      <c r="C2" s="53">
        <v>0</v>
      </c>
      <c r="D2" s="53">
        <v>0</v>
      </c>
      <c r="E2" s="53">
        <v>0</v>
      </c>
      <c r="F2" s="53">
        <v>0</v>
      </c>
      <c r="G2" s="53">
        <v>0</v>
      </c>
      <c r="H2" s="53">
        <v>0</v>
      </c>
      <c r="I2" s="53">
        <v>0</v>
      </c>
      <c r="J2" s="53">
        <v>0</v>
      </c>
      <c r="K2" s="53">
        <v>0</v>
      </c>
      <c r="L2" s="53">
        <v>0</v>
      </c>
      <c r="M2" s="53">
        <v>0</v>
      </c>
      <c r="N2" s="53">
        <v>0</v>
      </c>
      <c r="O2" s="53">
        <v>0</v>
      </c>
      <c r="P2" s="53">
        <v>0</v>
      </c>
      <c r="Q2" s="53">
        <v>0</v>
      </c>
      <c r="R2" s="53">
        <v>0</v>
      </c>
      <c r="S2" s="53">
        <v>0</v>
      </c>
      <c r="T2" s="53">
        <v>0</v>
      </c>
      <c r="U2" s="53">
        <v>0</v>
      </c>
      <c r="V2" s="53">
        <v>0</v>
      </c>
    </row>
    <row r="3" spans="1:22" ht="9">
      <c r="A3" s="54">
        <v>7</v>
      </c>
      <c r="B3" s="54" t="s">
        <v>22</v>
      </c>
      <c r="C3" s="54">
        <v>272654</v>
      </c>
      <c r="D3" s="54">
        <v>1930000</v>
      </c>
      <c r="E3" s="54">
        <v>1657346</v>
      </c>
      <c r="F3" s="54">
        <v>0.1412715</v>
      </c>
      <c r="G3" s="54">
        <v>0.8587285</v>
      </c>
      <c r="H3" s="54">
        <v>1563711</v>
      </c>
      <c r="I3" s="54">
        <v>1291057</v>
      </c>
      <c r="J3" s="54">
        <v>0.17436342</v>
      </c>
      <c r="K3" s="54">
        <v>0.82563658</v>
      </c>
      <c r="L3" s="54">
        <v>715267</v>
      </c>
      <c r="M3" s="54">
        <v>442613</v>
      </c>
      <c r="N3" s="54">
        <v>0.38119192</v>
      </c>
      <c r="O3" s="54">
        <v>0.61880808</v>
      </c>
      <c r="P3" s="54">
        <v>795</v>
      </c>
      <c r="Q3" s="54">
        <v>795000</v>
      </c>
      <c r="R3" s="54">
        <v>7767945</v>
      </c>
      <c r="S3" s="54">
        <v>142275.31</v>
      </c>
      <c r="T3" s="54">
        <v>1000</v>
      </c>
      <c r="U3" s="54">
        <v>9771</v>
      </c>
      <c r="V3" s="54">
        <v>178.96</v>
      </c>
    </row>
    <row r="4" spans="1:22" ht="9">
      <c r="A4" s="54">
        <v>14</v>
      </c>
      <c r="B4" s="54" t="s">
        <v>23</v>
      </c>
      <c r="C4" s="54">
        <v>1098435</v>
      </c>
      <c r="D4" s="54">
        <v>1930000</v>
      </c>
      <c r="E4" s="54">
        <v>831565</v>
      </c>
      <c r="F4" s="54">
        <v>0.56913731</v>
      </c>
      <c r="G4" s="54">
        <v>0.43086269</v>
      </c>
      <c r="H4" s="54">
        <v>1563711</v>
      </c>
      <c r="I4" s="54">
        <v>465276</v>
      </c>
      <c r="J4" s="54">
        <v>0.70245397</v>
      </c>
      <c r="K4" s="54">
        <v>0.29754603</v>
      </c>
      <c r="L4" s="54">
        <v>715267</v>
      </c>
      <c r="M4" s="54">
        <v>-383168</v>
      </c>
      <c r="N4" s="54">
        <v>1.53569926</v>
      </c>
      <c r="O4" s="54">
        <v>-0.53569926</v>
      </c>
      <c r="P4" s="54">
        <v>1403</v>
      </c>
      <c r="Q4" s="54">
        <v>1403000</v>
      </c>
      <c r="R4" s="54">
        <v>12857890.92</v>
      </c>
      <c r="S4" s="54">
        <v>0</v>
      </c>
      <c r="T4" s="54">
        <v>1000</v>
      </c>
      <c r="U4" s="54">
        <v>9164.57</v>
      </c>
      <c r="V4" s="54">
        <v>0</v>
      </c>
    </row>
    <row r="5" spans="1:22" ht="9">
      <c r="A5" s="54">
        <v>63</v>
      </c>
      <c r="B5" s="54" t="s">
        <v>24</v>
      </c>
      <c r="C5" s="54">
        <v>676519</v>
      </c>
      <c r="D5" s="54">
        <v>1930000</v>
      </c>
      <c r="E5" s="54">
        <v>1253481</v>
      </c>
      <c r="F5" s="54">
        <v>0.35052798</v>
      </c>
      <c r="G5" s="54">
        <v>0.64947202</v>
      </c>
      <c r="H5" s="54">
        <v>1563711</v>
      </c>
      <c r="I5" s="54">
        <v>887192</v>
      </c>
      <c r="J5" s="54">
        <v>0.43263685</v>
      </c>
      <c r="K5" s="54">
        <v>0.56736315</v>
      </c>
      <c r="L5" s="54">
        <v>715267</v>
      </c>
      <c r="M5" s="54">
        <v>38748</v>
      </c>
      <c r="N5" s="54">
        <v>0.94582722</v>
      </c>
      <c r="O5" s="54">
        <v>0.05417278</v>
      </c>
      <c r="P5" s="54">
        <v>410</v>
      </c>
      <c r="Q5" s="54">
        <v>410000</v>
      </c>
      <c r="R5" s="54">
        <v>4006110</v>
      </c>
      <c r="S5" s="54">
        <v>1311376.79</v>
      </c>
      <c r="T5" s="54">
        <v>1000</v>
      </c>
      <c r="U5" s="54">
        <v>9771</v>
      </c>
      <c r="V5" s="54">
        <v>3198.48</v>
      </c>
    </row>
    <row r="6" spans="1:22" ht="9">
      <c r="A6" s="54">
        <v>70</v>
      </c>
      <c r="B6" s="54" t="s">
        <v>25</v>
      </c>
      <c r="C6" s="54">
        <v>577853</v>
      </c>
      <c r="D6" s="54">
        <v>1930000</v>
      </c>
      <c r="E6" s="54">
        <v>1352147</v>
      </c>
      <c r="F6" s="54">
        <v>0.2994057</v>
      </c>
      <c r="G6" s="54">
        <v>0.7005943</v>
      </c>
      <c r="H6" s="54">
        <v>1563711</v>
      </c>
      <c r="I6" s="54">
        <v>985858</v>
      </c>
      <c r="J6" s="54">
        <v>0.36953951</v>
      </c>
      <c r="K6" s="54">
        <v>0.63046049</v>
      </c>
      <c r="L6" s="54">
        <v>715267</v>
      </c>
      <c r="M6" s="54">
        <v>137414</v>
      </c>
      <c r="N6" s="54">
        <v>0.80788433</v>
      </c>
      <c r="O6" s="54">
        <v>0.19211567</v>
      </c>
      <c r="P6" s="54">
        <v>696</v>
      </c>
      <c r="Q6" s="54">
        <v>696000</v>
      </c>
      <c r="R6" s="54">
        <v>6800616</v>
      </c>
      <c r="S6" s="54">
        <v>177442.38</v>
      </c>
      <c r="T6" s="54">
        <v>1000</v>
      </c>
      <c r="U6" s="54">
        <v>9771</v>
      </c>
      <c r="V6" s="54">
        <v>254.95</v>
      </c>
    </row>
    <row r="7" spans="1:22" ht="9">
      <c r="A7" s="54">
        <v>84</v>
      </c>
      <c r="B7" s="54" t="s">
        <v>26</v>
      </c>
      <c r="C7" s="54">
        <v>861704</v>
      </c>
      <c r="D7" s="54">
        <v>1930000</v>
      </c>
      <c r="E7" s="54">
        <v>1068296</v>
      </c>
      <c r="F7" s="54">
        <v>0.44647876</v>
      </c>
      <c r="G7" s="54">
        <v>0.55352124</v>
      </c>
      <c r="H7" s="54">
        <v>1563711</v>
      </c>
      <c r="I7" s="54">
        <v>702007</v>
      </c>
      <c r="J7" s="54">
        <v>0.55106346</v>
      </c>
      <c r="K7" s="54">
        <v>0.44893654</v>
      </c>
      <c r="L7" s="54">
        <v>715267</v>
      </c>
      <c r="M7" s="54">
        <v>-146437</v>
      </c>
      <c r="N7" s="54">
        <v>1.20473054</v>
      </c>
      <c r="O7" s="54">
        <v>-0.20473054</v>
      </c>
      <c r="P7" s="54">
        <v>222</v>
      </c>
      <c r="Q7" s="54">
        <v>222000</v>
      </c>
      <c r="R7" s="54">
        <v>2169162</v>
      </c>
      <c r="S7" s="54">
        <v>248716.08</v>
      </c>
      <c r="T7" s="54">
        <v>1000</v>
      </c>
      <c r="U7" s="54">
        <v>9771</v>
      </c>
      <c r="V7" s="54">
        <v>1120.34</v>
      </c>
    </row>
    <row r="8" spans="1:22" ht="9">
      <c r="A8" s="54">
        <v>91</v>
      </c>
      <c r="B8" s="54" t="s">
        <v>27</v>
      </c>
      <c r="C8" s="54">
        <v>534971</v>
      </c>
      <c r="D8" s="54">
        <v>1930000</v>
      </c>
      <c r="E8" s="54">
        <v>1395029</v>
      </c>
      <c r="F8" s="54">
        <v>0.27718705</v>
      </c>
      <c r="G8" s="54">
        <v>0.72281295</v>
      </c>
      <c r="H8" s="54">
        <v>1563711</v>
      </c>
      <c r="I8" s="54">
        <v>1028740</v>
      </c>
      <c r="J8" s="54">
        <v>0.34211629</v>
      </c>
      <c r="K8" s="54">
        <v>0.65788371</v>
      </c>
      <c r="L8" s="54">
        <v>715267</v>
      </c>
      <c r="M8" s="54">
        <v>180296</v>
      </c>
      <c r="N8" s="54">
        <v>0.74793189</v>
      </c>
      <c r="O8" s="54">
        <v>0.25206811</v>
      </c>
      <c r="P8" s="54">
        <v>533</v>
      </c>
      <c r="Q8" s="54">
        <v>533000</v>
      </c>
      <c r="R8" s="54">
        <v>5207943</v>
      </c>
      <c r="S8" s="54">
        <v>791751.66</v>
      </c>
      <c r="T8" s="54">
        <v>1000</v>
      </c>
      <c r="U8" s="54">
        <v>9771</v>
      </c>
      <c r="V8" s="54">
        <v>1485.46</v>
      </c>
    </row>
    <row r="9" spans="1:22" ht="9">
      <c r="A9" s="54">
        <v>105</v>
      </c>
      <c r="B9" s="54" t="s">
        <v>28</v>
      </c>
      <c r="C9" s="54">
        <v>468309</v>
      </c>
      <c r="D9" s="54">
        <v>1930000</v>
      </c>
      <c r="E9" s="54">
        <v>1461691</v>
      </c>
      <c r="F9" s="54">
        <v>0.24264715</v>
      </c>
      <c r="G9" s="54">
        <v>0.75735285</v>
      </c>
      <c r="H9" s="54">
        <v>1563711</v>
      </c>
      <c r="I9" s="54">
        <v>1095402</v>
      </c>
      <c r="J9" s="54">
        <v>0.29948565</v>
      </c>
      <c r="K9" s="54">
        <v>0.70051435</v>
      </c>
      <c r="L9" s="54">
        <v>715267</v>
      </c>
      <c r="M9" s="54">
        <v>246958</v>
      </c>
      <c r="N9" s="54">
        <v>0.65473313</v>
      </c>
      <c r="O9" s="54">
        <v>0.34526687</v>
      </c>
      <c r="P9" s="54">
        <v>438</v>
      </c>
      <c r="Q9" s="54">
        <v>438000</v>
      </c>
      <c r="R9" s="54">
        <v>4269107.68</v>
      </c>
      <c r="S9" s="54">
        <v>0</v>
      </c>
      <c r="T9" s="54">
        <v>1000</v>
      </c>
      <c r="U9" s="54">
        <v>9746.82</v>
      </c>
      <c r="V9" s="54">
        <v>0</v>
      </c>
    </row>
    <row r="10" spans="1:22" ht="9">
      <c r="A10" s="54">
        <v>112</v>
      </c>
      <c r="B10" s="54" t="s">
        <v>29</v>
      </c>
      <c r="C10" s="54">
        <v>448484</v>
      </c>
      <c r="D10" s="54">
        <v>1930000</v>
      </c>
      <c r="E10" s="54">
        <v>1481516</v>
      </c>
      <c r="F10" s="54">
        <v>0.23237513</v>
      </c>
      <c r="G10" s="54">
        <v>0.76762487</v>
      </c>
      <c r="H10" s="54">
        <v>1563711</v>
      </c>
      <c r="I10" s="54">
        <v>1115227</v>
      </c>
      <c r="J10" s="54">
        <v>0.28680747</v>
      </c>
      <c r="K10" s="54">
        <v>0.71319253</v>
      </c>
      <c r="L10" s="54">
        <v>715267</v>
      </c>
      <c r="M10" s="54">
        <v>266783</v>
      </c>
      <c r="N10" s="54">
        <v>0.62701621</v>
      </c>
      <c r="O10" s="54">
        <v>0.37298379</v>
      </c>
      <c r="P10" s="54">
        <v>1581</v>
      </c>
      <c r="Q10" s="54">
        <v>1581000</v>
      </c>
      <c r="R10" s="54">
        <v>15447951</v>
      </c>
      <c r="S10" s="54">
        <v>451167.67</v>
      </c>
      <c r="T10" s="54">
        <v>1000</v>
      </c>
      <c r="U10" s="54">
        <v>9771</v>
      </c>
      <c r="V10" s="54">
        <v>285.37</v>
      </c>
    </row>
    <row r="11" spans="1:22" ht="9">
      <c r="A11" s="54">
        <v>119</v>
      </c>
      <c r="B11" s="54" t="s">
        <v>30</v>
      </c>
      <c r="C11" s="54">
        <v>738115</v>
      </c>
      <c r="D11" s="54">
        <v>1930000</v>
      </c>
      <c r="E11" s="54">
        <v>1191885</v>
      </c>
      <c r="F11" s="54">
        <v>0.38244301</v>
      </c>
      <c r="G11" s="54">
        <v>0.61755699</v>
      </c>
      <c r="H11" s="54">
        <v>1563711</v>
      </c>
      <c r="I11" s="54">
        <v>825596</v>
      </c>
      <c r="J11" s="54">
        <v>0.47202776</v>
      </c>
      <c r="K11" s="54">
        <v>0.52797224</v>
      </c>
      <c r="L11" s="54">
        <v>715267</v>
      </c>
      <c r="M11" s="54">
        <v>-22848</v>
      </c>
      <c r="N11" s="54">
        <v>1.03194332</v>
      </c>
      <c r="O11" s="54">
        <v>-0.03194332</v>
      </c>
      <c r="P11" s="54">
        <v>1456</v>
      </c>
      <c r="Q11" s="54">
        <v>1456000</v>
      </c>
      <c r="R11" s="54">
        <v>14226576</v>
      </c>
      <c r="S11" s="54">
        <v>3153582.89</v>
      </c>
      <c r="T11" s="54">
        <v>1000</v>
      </c>
      <c r="U11" s="54">
        <v>9771</v>
      </c>
      <c r="V11" s="54">
        <v>2165.92</v>
      </c>
    </row>
    <row r="12" spans="1:22" ht="9">
      <c r="A12" s="54">
        <v>140</v>
      </c>
      <c r="B12" s="54" t="s">
        <v>31</v>
      </c>
      <c r="C12" s="54">
        <v>541570</v>
      </c>
      <c r="D12" s="54">
        <v>1930000</v>
      </c>
      <c r="E12" s="54">
        <v>1388430</v>
      </c>
      <c r="F12" s="54">
        <v>0.28060622</v>
      </c>
      <c r="G12" s="54">
        <v>0.71939378</v>
      </c>
      <c r="H12" s="54">
        <v>1563711</v>
      </c>
      <c r="I12" s="54">
        <v>1022141</v>
      </c>
      <c r="J12" s="54">
        <v>0.34633638</v>
      </c>
      <c r="K12" s="54">
        <v>0.65366362</v>
      </c>
      <c r="L12" s="54">
        <v>715267</v>
      </c>
      <c r="M12" s="54">
        <v>173697</v>
      </c>
      <c r="N12" s="54">
        <v>0.75715782</v>
      </c>
      <c r="O12" s="54">
        <v>0.24284218</v>
      </c>
      <c r="P12" s="54">
        <v>2175</v>
      </c>
      <c r="Q12" s="54">
        <v>2175000</v>
      </c>
      <c r="R12" s="54">
        <v>21251925</v>
      </c>
      <c r="S12" s="54">
        <v>260183.85</v>
      </c>
      <c r="T12" s="54">
        <v>1000</v>
      </c>
      <c r="U12" s="54">
        <v>9771</v>
      </c>
      <c r="V12" s="54">
        <v>119.62</v>
      </c>
    </row>
    <row r="13" spans="1:22" ht="9">
      <c r="A13" s="54">
        <v>147</v>
      </c>
      <c r="B13" s="54" t="s">
        <v>32</v>
      </c>
      <c r="C13" s="54">
        <v>621991</v>
      </c>
      <c r="D13" s="54">
        <v>1930000</v>
      </c>
      <c r="E13" s="54">
        <v>1308009</v>
      </c>
      <c r="F13" s="54">
        <v>0.32227513</v>
      </c>
      <c r="G13" s="54">
        <v>0.67772487</v>
      </c>
      <c r="H13" s="54">
        <v>1563711</v>
      </c>
      <c r="I13" s="54">
        <v>941720</v>
      </c>
      <c r="J13" s="54">
        <v>0.39776596</v>
      </c>
      <c r="K13" s="54">
        <v>0.60223404</v>
      </c>
      <c r="L13" s="54">
        <v>715267</v>
      </c>
      <c r="M13" s="54">
        <v>93276</v>
      </c>
      <c r="N13" s="54">
        <v>0.86959275</v>
      </c>
      <c r="O13" s="54">
        <v>0.13040725</v>
      </c>
      <c r="P13" s="54">
        <v>14581</v>
      </c>
      <c r="Q13" s="54">
        <v>14581000</v>
      </c>
      <c r="R13" s="54">
        <v>141471044.4</v>
      </c>
      <c r="S13" s="54">
        <v>0</v>
      </c>
      <c r="T13" s="54">
        <v>1000</v>
      </c>
      <c r="U13" s="54">
        <v>9702.42</v>
      </c>
      <c r="V13" s="54">
        <v>0</v>
      </c>
    </row>
    <row r="14" spans="1:22" ht="9">
      <c r="A14" s="54">
        <v>154</v>
      </c>
      <c r="B14" s="54" t="s">
        <v>33</v>
      </c>
      <c r="C14" s="54">
        <v>363584</v>
      </c>
      <c r="D14" s="54">
        <v>1930000</v>
      </c>
      <c r="E14" s="54">
        <v>1566416</v>
      </c>
      <c r="F14" s="54">
        <v>0.18838549</v>
      </c>
      <c r="G14" s="54">
        <v>0.81161451</v>
      </c>
      <c r="H14" s="54">
        <v>1563711</v>
      </c>
      <c r="I14" s="54">
        <v>1200127</v>
      </c>
      <c r="J14" s="54">
        <v>0.23251355</v>
      </c>
      <c r="K14" s="54">
        <v>0.76748645</v>
      </c>
      <c r="L14" s="54">
        <v>715267</v>
      </c>
      <c r="M14" s="54">
        <v>351683</v>
      </c>
      <c r="N14" s="54">
        <v>0.50831927</v>
      </c>
      <c r="O14" s="54">
        <v>0.49168073</v>
      </c>
      <c r="P14" s="54">
        <v>1255</v>
      </c>
      <c r="Q14" s="54">
        <v>1255000</v>
      </c>
      <c r="R14" s="54">
        <v>12262605</v>
      </c>
      <c r="S14" s="54">
        <v>2353006.85</v>
      </c>
      <c r="T14" s="54">
        <v>1000</v>
      </c>
      <c r="U14" s="54">
        <v>9771</v>
      </c>
      <c r="V14" s="54">
        <v>1874.91</v>
      </c>
    </row>
    <row r="15" spans="1:22" ht="9">
      <c r="A15" s="54">
        <v>161</v>
      </c>
      <c r="B15" s="54" t="s">
        <v>34</v>
      </c>
      <c r="C15" s="54">
        <v>549252</v>
      </c>
      <c r="D15" s="54">
        <v>1930000</v>
      </c>
      <c r="E15" s="54">
        <v>1380748</v>
      </c>
      <c r="F15" s="54">
        <v>0.28458653</v>
      </c>
      <c r="G15" s="54">
        <v>0.71541347</v>
      </c>
      <c r="H15" s="54">
        <v>1563711</v>
      </c>
      <c r="I15" s="54">
        <v>1014459</v>
      </c>
      <c r="J15" s="54">
        <v>0.35124905</v>
      </c>
      <c r="K15" s="54">
        <v>0.64875095</v>
      </c>
      <c r="L15" s="54">
        <v>715267</v>
      </c>
      <c r="M15" s="54">
        <v>166015</v>
      </c>
      <c r="N15" s="54">
        <v>0.76789786</v>
      </c>
      <c r="O15" s="54">
        <v>0.23210214</v>
      </c>
      <c r="P15" s="54">
        <v>286</v>
      </c>
      <c r="Q15" s="54">
        <v>286000</v>
      </c>
      <c r="R15" s="54">
        <v>2794506</v>
      </c>
      <c r="S15" s="54">
        <v>584879.17</v>
      </c>
      <c r="T15" s="54">
        <v>1000</v>
      </c>
      <c r="U15" s="54">
        <v>9771</v>
      </c>
      <c r="V15" s="54">
        <v>2045.03</v>
      </c>
    </row>
    <row r="16" spans="1:22" ht="9">
      <c r="A16" s="54">
        <v>2450</v>
      </c>
      <c r="B16" s="54" t="s">
        <v>35</v>
      </c>
      <c r="C16" s="54">
        <v>3315909</v>
      </c>
      <c r="D16" s="54">
        <v>5790000</v>
      </c>
      <c r="E16" s="54">
        <v>2474091</v>
      </c>
      <c r="F16" s="54">
        <v>0.57269585</v>
      </c>
      <c r="G16" s="54">
        <v>0.42730415</v>
      </c>
      <c r="H16" s="54">
        <v>4691133</v>
      </c>
      <c r="I16" s="54">
        <v>1375224</v>
      </c>
      <c r="J16" s="54">
        <v>0.70684609</v>
      </c>
      <c r="K16" s="54">
        <v>0.29315391</v>
      </c>
      <c r="L16" s="54">
        <v>2145801</v>
      </c>
      <c r="M16" s="54">
        <v>-1170108</v>
      </c>
      <c r="N16" s="54">
        <v>1.54530127</v>
      </c>
      <c r="O16" s="54">
        <v>-0.54530127</v>
      </c>
      <c r="P16" s="54">
        <v>2040</v>
      </c>
      <c r="Q16" s="54">
        <v>2040000</v>
      </c>
      <c r="R16" s="54">
        <v>19932840</v>
      </c>
      <c r="S16" s="54">
        <v>106367.33</v>
      </c>
      <c r="T16" s="54">
        <v>1000</v>
      </c>
      <c r="U16" s="54">
        <v>9771</v>
      </c>
      <c r="V16" s="54">
        <v>52.14</v>
      </c>
    </row>
    <row r="17" spans="1:22" ht="9">
      <c r="A17" s="54">
        <v>170</v>
      </c>
      <c r="B17" s="54" t="s">
        <v>36</v>
      </c>
      <c r="C17" s="54">
        <v>381752</v>
      </c>
      <c r="D17" s="54">
        <v>1930000</v>
      </c>
      <c r="E17" s="54">
        <v>1548248</v>
      </c>
      <c r="F17" s="54">
        <v>0.19779896</v>
      </c>
      <c r="G17" s="54">
        <v>0.80220104</v>
      </c>
      <c r="H17" s="54">
        <v>1563711</v>
      </c>
      <c r="I17" s="54">
        <v>1181959</v>
      </c>
      <c r="J17" s="54">
        <v>0.24413207</v>
      </c>
      <c r="K17" s="54">
        <v>0.75586793</v>
      </c>
      <c r="L17" s="54">
        <v>715267</v>
      </c>
      <c r="M17" s="54">
        <v>333515</v>
      </c>
      <c r="N17" s="54">
        <v>0.53371958</v>
      </c>
      <c r="O17" s="54">
        <v>0.46628042</v>
      </c>
      <c r="P17" s="54">
        <v>2008</v>
      </c>
      <c r="Q17" s="54">
        <v>2008000</v>
      </c>
      <c r="R17" s="54">
        <v>19620168</v>
      </c>
      <c r="S17" s="54">
        <v>3128654.56</v>
      </c>
      <c r="T17" s="54">
        <v>1000</v>
      </c>
      <c r="U17" s="54">
        <v>9771</v>
      </c>
      <c r="V17" s="54">
        <v>1558.09</v>
      </c>
    </row>
    <row r="18" spans="1:22" ht="9">
      <c r="A18" s="54">
        <v>182</v>
      </c>
      <c r="B18" s="54" t="s">
        <v>37</v>
      </c>
      <c r="C18" s="54">
        <v>984373</v>
      </c>
      <c r="D18" s="54">
        <v>1930000</v>
      </c>
      <c r="E18" s="54">
        <v>945627</v>
      </c>
      <c r="F18" s="54">
        <v>0.51003782</v>
      </c>
      <c r="G18" s="54">
        <v>0.48996218</v>
      </c>
      <c r="H18" s="54">
        <v>1563711</v>
      </c>
      <c r="I18" s="54">
        <v>579338</v>
      </c>
      <c r="J18" s="54">
        <v>0.62951082</v>
      </c>
      <c r="K18" s="54">
        <v>0.37048918</v>
      </c>
      <c r="L18" s="54">
        <v>715267</v>
      </c>
      <c r="M18" s="54">
        <v>-269106</v>
      </c>
      <c r="N18" s="54">
        <v>1.37623153</v>
      </c>
      <c r="O18" s="54">
        <v>-0.37623153</v>
      </c>
      <c r="P18" s="54">
        <v>2186</v>
      </c>
      <c r="Q18" s="54">
        <v>2186000</v>
      </c>
      <c r="R18" s="54">
        <v>21359406</v>
      </c>
      <c r="S18" s="54">
        <v>771104.04</v>
      </c>
      <c r="T18" s="54">
        <v>1000</v>
      </c>
      <c r="U18" s="54">
        <v>9771</v>
      </c>
      <c r="V18" s="54">
        <v>352.75</v>
      </c>
    </row>
    <row r="19" spans="1:22" ht="9">
      <c r="A19" s="54">
        <v>196</v>
      </c>
      <c r="B19" s="54" t="s">
        <v>38</v>
      </c>
      <c r="C19" s="54">
        <v>711618</v>
      </c>
      <c r="D19" s="54">
        <v>1930000</v>
      </c>
      <c r="E19" s="54">
        <v>1218382</v>
      </c>
      <c r="F19" s="54">
        <v>0.36871399</v>
      </c>
      <c r="G19" s="54">
        <v>0.63128601</v>
      </c>
      <c r="H19" s="54">
        <v>1563711</v>
      </c>
      <c r="I19" s="54">
        <v>852093</v>
      </c>
      <c r="J19" s="54">
        <v>0.45508281</v>
      </c>
      <c r="K19" s="54">
        <v>0.54491719</v>
      </c>
      <c r="L19" s="54">
        <v>715267</v>
      </c>
      <c r="M19" s="54">
        <v>3649</v>
      </c>
      <c r="N19" s="54">
        <v>0.99489841</v>
      </c>
      <c r="O19" s="54">
        <v>0.00510159</v>
      </c>
      <c r="P19" s="54">
        <v>403</v>
      </c>
      <c r="Q19" s="54">
        <v>403000</v>
      </c>
      <c r="R19" s="54">
        <v>3937713</v>
      </c>
      <c r="S19" s="54">
        <v>1044155.89</v>
      </c>
      <c r="T19" s="54">
        <v>1000</v>
      </c>
      <c r="U19" s="54">
        <v>9771</v>
      </c>
      <c r="V19" s="54">
        <v>2590.96</v>
      </c>
    </row>
    <row r="20" spans="1:22" ht="9">
      <c r="A20" s="54">
        <v>203</v>
      </c>
      <c r="B20" s="54" t="s">
        <v>39</v>
      </c>
      <c r="C20" s="54">
        <v>442874</v>
      </c>
      <c r="D20" s="54">
        <v>1930000</v>
      </c>
      <c r="E20" s="54">
        <v>1487126</v>
      </c>
      <c r="F20" s="54">
        <v>0.22946839</v>
      </c>
      <c r="G20" s="54">
        <v>0.77053161</v>
      </c>
      <c r="H20" s="54">
        <v>1563711</v>
      </c>
      <c r="I20" s="54">
        <v>1120837</v>
      </c>
      <c r="J20" s="54">
        <v>0.28321985</v>
      </c>
      <c r="K20" s="54">
        <v>0.71678015</v>
      </c>
      <c r="L20" s="54">
        <v>715267</v>
      </c>
      <c r="M20" s="54">
        <v>272393</v>
      </c>
      <c r="N20" s="54">
        <v>0.61917298</v>
      </c>
      <c r="O20" s="54">
        <v>0.38082702</v>
      </c>
      <c r="P20" s="54">
        <v>748</v>
      </c>
      <c r="Q20" s="54">
        <v>748000</v>
      </c>
      <c r="R20" s="54">
        <v>6993375.52</v>
      </c>
      <c r="S20" s="54">
        <v>0</v>
      </c>
      <c r="T20" s="54">
        <v>1000</v>
      </c>
      <c r="U20" s="54">
        <v>9349.43</v>
      </c>
      <c r="V20" s="54">
        <v>0</v>
      </c>
    </row>
    <row r="21" spans="1:22" ht="9">
      <c r="A21" s="54">
        <v>217</v>
      </c>
      <c r="B21" s="54" t="s">
        <v>40</v>
      </c>
      <c r="C21" s="54">
        <v>569002</v>
      </c>
      <c r="D21" s="54">
        <v>1930000</v>
      </c>
      <c r="E21" s="54">
        <v>1360998</v>
      </c>
      <c r="F21" s="54">
        <v>0.29481969</v>
      </c>
      <c r="G21" s="54">
        <v>0.70518031</v>
      </c>
      <c r="H21" s="54">
        <v>1563711</v>
      </c>
      <c r="I21" s="54">
        <v>994709</v>
      </c>
      <c r="J21" s="54">
        <v>0.36387926</v>
      </c>
      <c r="K21" s="54">
        <v>0.63612074</v>
      </c>
      <c r="L21" s="54">
        <v>715267</v>
      </c>
      <c r="M21" s="54">
        <v>146265</v>
      </c>
      <c r="N21" s="54">
        <v>0.79550993</v>
      </c>
      <c r="O21" s="54">
        <v>0.20449007</v>
      </c>
      <c r="P21" s="54">
        <v>601</v>
      </c>
      <c r="Q21" s="54">
        <v>601000</v>
      </c>
      <c r="R21" s="54">
        <v>5872371</v>
      </c>
      <c r="S21" s="54">
        <v>701523.47</v>
      </c>
      <c r="T21" s="54">
        <v>1000</v>
      </c>
      <c r="U21" s="54">
        <v>9771</v>
      </c>
      <c r="V21" s="54">
        <v>1167.26</v>
      </c>
    </row>
    <row r="22" spans="1:22" ht="9">
      <c r="A22" s="54">
        <v>231</v>
      </c>
      <c r="B22" s="54" t="s">
        <v>41</v>
      </c>
      <c r="C22" s="54">
        <v>484986</v>
      </c>
      <c r="D22" s="54">
        <v>1930000</v>
      </c>
      <c r="E22" s="54">
        <v>1445014</v>
      </c>
      <c r="F22" s="54">
        <v>0.25128808</v>
      </c>
      <c r="G22" s="54">
        <v>0.74871192</v>
      </c>
      <c r="H22" s="54">
        <v>1563711</v>
      </c>
      <c r="I22" s="54">
        <v>1078725</v>
      </c>
      <c r="J22" s="54">
        <v>0.31015066</v>
      </c>
      <c r="K22" s="54">
        <v>0.68984934</v>
      </c>
      <c r="L22" s="54">
        <v>715267</v>
      </c>
      <c r="M22" s="54">
        <v>230281</v>
      </c>
      <c r="N22" s="54">
        <v>0.6780489</v>
      </c>
      <c r="O22" s="54">
        <v>0.3219511</v>
      </c>
      <c r="P22" s="54">
        <v>1645</v>
      </c>
      <c r="Q22" s="54">
        <v>1645000</v>
      </c>
      <c r="R22" s="54">
        <v>16073295</v>
      </c>
      <c r="S22" s="54">
        <v>1666725.11</v>
      </c>
      <c r="T22" s="54">
        <v>1000</v>
      </c>
      <c r="U22" s="54">
        <v>9771</v>
      </c>
      <c r="V22" s="54">
        <v>1013.21</v>
      </c>
    </row>
    <row r="23" spans="1:22" ht="9">
      <c r="A23" s="54">
        <v>245</v>
      </c>
      <c r="B23" s="54" t="s">
        <v>42</v>
      </c>
      <c r="C23" s="54">
        <v>539940</v>
      </c>
      <c r="D23" s="54">
        <v>1930000</v>
      </c>
      <c r="E23" s="54">
        <v>1390060</v>
      </c>
      <c r="F23" s="54">
        <v>0.27976166</v>
      </c>
      <c r="G23" s="54">
        <v>0.72023834</v>
      </c>
      <c r="H23" s="54">
        <v>1563711</v>
      </c>
      <c r="I23" s="54">
        <v>1023771</v>
      </c>
      <c r="J23" s="54">
        <v>0.34529398</v>
      </c>
      <c r="K23" s="54">
        <v>0.65470602</v>
      </c>
      <c r="L23" s="54">
        <v>715267</v>
      </c>
      <c r="M23" s="54">
        <v>175327</v>
      </c>
      <c r="N23" s="54">
        <v>0.75487895</v>
      </c>
      <c r="O23" s="54">
        <v>0.24512105</v>
      </c>
      <c r="P23" s="54">
        <v>604</v>
      </c>
      <c r="Q23" s="54">
        <v>604000</v>
      </c>
      <c r="R23" s="54">
        <v>5901684</v>
      </c>
      <c r="S23" s="54">
        <v>812859.25</v>
      </c>
      <c r="T23" s="54">
        <v>1000</v>
      </c>
      <c r="U23" s="54">
        <v>9771</v>
      </c>
      <c r="V23" s="54">
        <v>1345.79</v>
      </c>
    </row>
    <row r="24" spans="1:22" ht="9">
      <c r="A24" s="54">
        <v>280</v>
      </c>
      <c r="B24" s="54" t="s">
        <v>43</v>
      </c>
      <c r="C24" s="54">
        <v>639678</v>
      </c>
      <c r="D24" s="54">
        <v>1930000</v>
      </c>
      <c r="E24" s="54">
        <v>1290322</v>
      </c>
      <c r="F24" s="54">
        <v>0.33143938</v>
      </c>
      <c r="G24" s="54">
        <v>0.66856062</v>
      </c>
      <c r="H24" s="54">
        <v>1563711</v>
      </c>
      <c r="I24" s="54">
        <v>924033</v>
      </c>
      <c r="J24" s="54">
        <v>0.40907687</v>
      </c>
      <c r="K24" s="54">
        <v>0.59092313</v>
      </c>
      <c r="L24" s="54">
        <v>715267</v>
      </c>
      <c r="M24" s="54">
        <v>75589</v>
      </c>
      <c r="N24" s="54">
        <v>0.89432058</v>
      </c>
      <c r="O24" s="54">
        <v>0.10567942</v>
      </c>
      <c r="P24" s="54">
        <v>2890</v>
      </c>
      <c r="Q24" s="54">
        <v>2890000</v>
      </c>
      <c r="R24" s="54">
        <v>28238190</v>
      </c>
      <c r="S24" s="54">
        <v>4381133.12</v>
      </c>
      <c r="T24" s="54">
        <v>1000</v>
      </c>
      <c r="U24" s="54">
        <v>9771</v>
      </c>
      <c r="V24" s="54">
        <v>1515.96</v>
      </c>
    </row>
    <row r="25" spans="1:22" ht="9">
      <c r="A25" s="54">
        <v>287</v>
      </c>
      <c r="B25" s="54" t="s">
        <v>44</v>
      </c>
      <c r="C25" s="54">
        <v>623094</v>
      </c>
      <c r="D25" s="54">
        <v>1930000</v>
      </c>
      <c r="E25" s="54">
        <v>1306906</v>
      </c>
      <c r="F25" s="54">
        <v>0.32284663</v>
      </c>
      <c r="G25" s="54">
        <v>0.67715337</v>
      </c>
      <c r="H25" s="54">
        <v>1563711</v>
      </c>
      <c r="I25" s="54">
        <v>940617</v>
      </c>
      <c r="J25" s="54">
        <v>0.39847133</v>
      </c>
      <c r="K25" s="54">
        <v>0.60152867</v>
      </c>
      <c r="L25" s="54">
        <v>715267</v>
      </c>
      <c r="M25" s="54">
        <v>92173</v>
      </c>
      <c r="N25" s="54">
        <v>0.87113483</v>
      </c>
      <c r="O25" s="54">
        <v>0.12886517</v>
      </c>
      <c r="P25" s="54">
        <v>412</v>
      </c>
      <c r="Q25" s="54">
        <v>412000</v>
      </c>
      <c r="R25" s="54">
        <v>4025652</v>
      </c>
      <c r="S25" s="54">
        <v>1380019.78</v>
      </c>
      <c r="T25" s="54">
        <v>1000</v>
      </c>
      <c r="U25" s="54">
        <v>9771</v>
      </c>
      <c r="V25" s="54">
        <v>3349.56</v>
      </c>
    </row>
    <row r="26" spans="1:22" ht="9">
      <c r="A26" s="54">
        <v>308</v>
      </c>
      <c r="B26" s="54" t="s">
        <v>45</v>
      </c>
      <c r="C26" s="54">
        <v>385384</v>
      </c>
      <c r="D26" s="54">
        <v>1930000</v>
      </c>
      <c r="E26" s="54">
        <v>1544616</v>
      </c>
      <c r="F26" s="54">
        <v>0.19968083</v>
      </c>
      <c r="G26" s="54">
        <v>0.80031917</v>
      </c>
      <c r="H26" s="54">
        <v>1563711</v>
      </c>
      <c r="I26" s="54">
        <v>1178327</v>
      </c>
      <c r="J26" s="54">
        <v>0.24645475</v>
      </c>
      <c r="K26" s="54">
        <v>0.75354525</v>
      </c>
      <c r="L26" s="54">
        <v>715267</v>
      </c>
      <c r="M26" s="54">
        <v>329883</v>
      </c>
      <c r="N26" s="54">
        <v>0.5387974</v>
      </c>
      <c r="O26" s="54">
        <v>0.4612026</v>
      </c>
      <c r="P26" s="54">
        <v>1336</v>
      </c>
      <c r="Q26" s="54">
        <v>1336000</v>
      </c>
      <c r="R26" s="54">
        <v>13054056</v>
      </c>
      <c r="S26" s="54">
        <v>2510895.03</v>
      </c>
      <c r="T26" s="54">
        <v>1000</v>
      </c>
      <c r="U26" s="54">
        <v>9771</v>
      </c>
      <c r="V26" s="54">
        <v>1879.41</v>
      </c>
    </row>
    <row r="27" spans="1:22" ht="9">
      <c r="A27" s="54">
        <v>315</v>
      </c>
      <c r="B27" s="54" t="s">
        <v>46</v>
      </c>
      <c r="C27" s="54">
        <v>1352990</v>
      </c>
      <c r="D27" s="54">
        <v>1930000</v>
      </c>
      <c r="E27" s="54">
        <v>577010</v>
      </c>
      <c r="F27" s="54">
        <v>0.70103109</v>
      </c>
      <c r="G27" s="54">
        <v>0.29896891</v>
      </c>
      <c r="H27" s="54">
        <v>1563711</v>
      </c>
      <c r="I27" s="54">
        <v>210721</v>
      </c>
      <c r="J27" s="54">
        <v>0.865243</v>
      </c>
      <c r="K27" s="54">
        <v>0.134757</v>
      </c>
      <c r="L27" s="54">
        <v>715267</v>
      </c>
      <c r="M27" s="54">
        <v>-637723</v>
      </c>
      <c r="N27" s="54">
        <v>1.89158734</v>
      </c>
      <c r="O27" s="54">
        <v>-0.89158734</v>
      </c>
      <c r="P27" s="54">
        <v>431</v>
      </c>
      <c r="Q27" s="54">
        <v>431000</v>
      </c>
      <c r="R27" s="54">
        <v>4211301</v>
      </c>
      <c r="S27" s="54">
        <v>2397856.61</v>
      </c>
      <c r="T27" s="54">
        <v>1000</v>
      </c>
      <c r="U27" s="54">
        <v>9771</v>
      </c>
      <c r="V27" s="54">
        <v>5563.47</v>
      </c>
    </row>
    <row r="28" spans="1:22" ht="9">
      <c r="A28" s="54">
        <v>336</v>
      </c>
      <c r="B28" s="54" t="s">
        <v>47</v>
      </c>
      <c r="C28" s="54">
        <v>533157</v>
      </c>
      <c r="D28" s="54">
        <v>1930000</v>
      </c>
      <c r="E28" s="54">
        <v>1396843</v>
      </c>
      <c r="F28" s="54">
        <v>0.27624715</v>
      </c>
      <c r="G28" s="54">
        <v>0.72375285</v>
      </c>
      <c r="H28" s="54">
        <v>1563711</v>
      </c>
      <c r="I28" s="54">
        <v>1030554</v>
      </c>
      <c r="J28" s="54">
        <v>0.34095623</v>
      </c>
      <c r="K28" s="54">
        <v>0.65904377</v>
      </c>
      <c r="L28" s="54">
        <v>715267</v>
      </c>
      <c r="M28" s="54">
        <v>182110</v>
      </c>
      <c r="N28" s="54">
        <v>0.74539578</v>
      </c>
      <c r="O28" s="54">
        <v>0.25460422</v>
      </c>
      <c r="P28" s="54">
        <v>3456</v>
      </c>
      <c r="Q28" s="54">
        <v>3456000</v>
      </c>
      <c r="R28" s="54">
        <v>33768576</v>
      </c>
      <c r="S28" s="54">
        <v>3193930.53</v>
      </c>
      <c r="T28" s="54">
        <v>1000</v>
      </c>
      <c r="U28" s="54">
        <v>9771</v>
      </c>
      <c r="V28" s="54">
        <v>924.17</v>
      </c>
    </row>
    <row r="29" spans="1:22" ht="9">
      <c r="A29" s="54">
        <v>4263</v>
      </c>
      <c r="B29" s="54" t="s">
        <v>48</v>
      </c>
      <c r="C29" s="54">
        <v>1175521</v>
      </c>
      <c r="D29" s="54">
        <v>1930000</v>
      </c>
      <c r="E29" s="54">
        <v>754479</v>
      </c>
      <c r="F29" s="54">
        <v>0.60907824</v>
      </c>
      <c r="G29" s="54">
        <v>0.39092176</v>
      </c>
      <c r="H29" s="54">
        <v>1563711</v>
      </c>
      <c r="I29" s="54">
        <v>388190</v>
      </c>
      <c r="J29" s="54">
        <v>0.7517508</v>
      </c>
      <c r="K29" s="54">
        <v>0.2482492</v>
      </c>
      <c r="L29" s="54">
        <v>715267</v>
      </c>
      <c r="M29" s="54">
        <v>-460254</v>
      </c>
      <c r="N29" s="54">
        <v>1.6434716</v>
      </c>
      <c r="O29" s="54">
        <v>-0.6434716</v>
      </c>
      <c r="P29" s="54">
        <v>241</v>
      </c>
      <c r="Q29" s="54">
        <v>241000</v>
      </c>
      <c r="R29" s="54">
        <v>2354811</v>
      </c>
      <c r="S29" s="54">
        <v>1379744.72</v>
      </c>
      <c r="T29" s="54">
        <v>1000</v>
      </c>
      <c r="U29" s="54">
        <v>9771</v>
      </c>
      <c r="V29" s="54">
        <v>5725.08</v>
      </c>
    </row>
    <row r="30" spans="1:22" ht="9">
      <c r="A30" s="54">
        <v>350</v>
      </c>
      <c r="B30" s="54" t="s">
        <v>49</v>
      </c>
      <c r="C30" s="54">
        <v>716973</v>
      </c>
      <c r="D30" s="54">
        <v>1930000</v>
      </c>
      <c r="E30" s="54">
        <v>1213027</v>
      </c>
      <c r="F30" s="54">
        <v>0.3714886</v>
      </c>
      <c r="G30" s="54">
        <v>0.6285114</v>
      </c>
      <c r="H30" s="54">
        <v>1563711</v>
      </c>
      <c r="I30" s="54">
        <v>846738</v>
      </c>
      <c r="J30" s="54">
        <v>0.45850736</v>
      </c>
      <c r="K30" s="54">
        <v>0.54149264</v>
      </c>
      <c r="L30" s="54">
        <v>715267</v>
      </c>
      <c r="M30" s="54">
        <v>-1706</v>
      </c>
      <c r="N30" s="54">
        <v>1.00238512</v>
      </c>
      <c r="O30" s="54">
        <v>-0.00238512</v>
      </c>
      <c r="P30" s="54">
        <v>918</v>
      </c>
      <c r="Q30" s="54">
        <v>918000</v>
      </c>
      <c r="R30" s="54">
        <v>8969778</v>
      </c>
      <c r="S30" s="54">
        <v>1880027.06</v>
      </c>
      <c r="T30" s="54">
        <v>1000</v>
      </c>
      <c r="U30" s="54">
        <v>9771</v>
      </c>
      <c r="V30" s="54">
        <v>2047.96</v>
      </c>
    </row>
    <row r="31" spans="1:22" ht="9">
      <c r="A31" s="54">
        <v>364</v>
      </c>
      <c r="B31" s="54" t="s">
        <v>50</v>
      </c>
      <c r="C31" s="54">
        <v>552663</v>
      </c>
      <c r="D31" s="54">
        <v>1930000</v>
      </c>
      <c r="E31" s="54">
        <v>1377337</v>
      </c>
      <c r="F31" s="54">
        <v>0.28635389</v>
      </c>
      <c r="G31" s="54">
        <v>0.71364611</v>
      </c>
      <c r="H31" s="54">
        <v>1563711</v>
      </c>
      <c r="I31" s="54">
        <v>1011048</v>
      </c>
      <c r="J31" s="54">
        <v>0.3534304</v>
      </c>
      <c r="K31" s="54">
        <v>0.6465696</v>
      </c>
      <c r="L31" s="54">
        <v>715267</v>
      </c>
      <c r="M31" s="54">
        <v>162604</v>
      </c>
      <c r="N31" s="54">
        <v>0.77266671</v>
      </c>
      <c r="O31" s="54">
        <v>0.22733329</v>
      </c>
      <c r="P31" s="54">
        <v>349</v>
      </c>
      <c r="Q31" s="54">
        <v>349000</v>
      </c>
      <c r="R31" s="54">
        <v>3410079</v>
      </c>
      <c r="S31" s="54">
        <v>305354.98</v>
      </c>
      <c r="T31" s="54">
        <v>1000</v>
      </c>
      <c r="U31" s="54">
        <v>9771</v>
      </c>
      <c r="V31" s="54">
        <v>874.94</v>
      </c>
    </row>
    <row r="32" spans="1:22" ht="9">
      <c r="A32" s="54">
        <v>413</v>
      </c>
      <c r="B32" s="54" t="s">
        <v>51</v>
      </c>
      <c r="C32" s="54">
        <v>268276</v>
      </c>
      <c r="D32" s="54">
        <v>1930000</v>
      </c>
      <c r="E32" s="54">
        <v>1661724</v>
      </c>
      <c r="F32" s="54">
        <v>0.13900311</v>
      </c>
      <c r="G32" s="54">
        <v>0.86099689</v>
      </c>
      <c r="H32" s="54">
        <v>1563711</v>
      </c>
      <c r="I32" s="54">
        <v>1295435</v>
      </c>
      <c r="J32" s="54">
        <v>0.17156367</v>
      </c>
      <c r="K32" s="54">
        <v>0.82843633</v>
      </c>
      <c r="L32" s="54">
        <v>715267</v>
      </c>
      <c r="M32" s="54">
        <v>446991</v>
      </c>
      <c r="N32" s="54">
        <v>0.37507113</v>
      </c>
      <c r="O32" s="54">
        <v>0.62492887</v>
      </c>
      <c r="P32" s="54">
        <v>6484</v>
      </c>
      <c r="Q32" s="54">
        <v>6484000</v>
      </c>
      <c r="R32" s="54">
        <v>63355164</v>
      </c>
      <c r="S32" s="54">
        <v>15889599.69</v>
      </c>
      <c r="T32" s="54">
        <v>1000</v>
      </c>
      <c r="U32" s="54">
        <v>9771</v>
      </c>
      <c r="V32" s="54">
        <v>2450.59</v>
      </c>
    </row>
    <row r="33" spans="1:22" ht="9">
      <c r="A33" s="54">
        <v>422</v>
      </c>
      <c r="B33" s="54" t="s">
        <v>52</v>
      </c>
      <c r="C33" s="54">
        <v>477373</v>
      </c>
      <c r="D33" s="54">
        <v>1930000</v>
      </c>
      <c r="E33" s="54">
        <v>1452627</v>
      </c>
      <c r="F33" s="54">
        <v>0.24734352</v>
      </c>
      <c r="G33" s="54">
        <v>0.75265648</v>
      </c>
      <c r="H33" s="54">
        <v>1563711</v>
      </c>
      <c r="I33" s="54">
        <v>1086338</v>
      </c>
      <c r="J33" s="54">
        <v>0.30528211</v>
      </c>
      <c r="K33" s="54">
        <v>0.69471789</v>
      </c>
      <c r="L33" s="54">
        <v>715267</v>
      </c>
      <c r="M33" s="54">
        <v>237894</v>
      </c>
      <c r="N33" s="54">
        <v>0.66740532</v>
      </c>
      <c r="O33" s="54">
        <v>0.33259468</v>
      </c>
      <c r="P33" s="54">
        <v>1195</v>
      </c>
      <c r="Q33" s="54">
        <v>1195000</v>
      </c>
      <c r="R33" s="54">
        <v>11676345</v>
      </c>
      <c r="S33" s="54">
        <v>2365439.83</v>
      </c>
      <c r="T33" s="54">
        <v>1000</v>
      </c>
      <c r="U33" s="54">
        <v>9771</v>
      </c>
      <c r="V33" s="54">
        <v>1979.45</v>
      </c>
    </row>
    <row r="34" spans="1:22" ht="9">
      <c r="A34" s="54">
        <v>427</v>
      </c>
      <c r="B34" s="54" t="s">
        <v>53</v>
      </c>
      <c r="C34" s="54">
        <v>409133</v>
      </c>
      <c r="D34" s="54">
        <v>1930000</v>
      </c>
      <c r="E34" s="54">
        <v>1520867</v>
      </c>
      <c r="F34" s="54">
        <v>0.21198601</v>
      </c>
      <c r="G34" s="54">
        <v>0.78801399</v>
      </c>
      <c r="H34" s="54">
        <v>1563711</v>
      </c>
      <c r="I34" s="54">
        <v>1154578</v>
      </c>
      <c r="J34" s="54">
        <v>0.26164234</v>
      </c>
      <c r="K34" s="54">
        <v>0.73835766</v>
      </c>
      <c r="L34" s="54">
        <v>715267</v>
      </c>
      <c r="M34" s="54">
        <v>306134</v>
      </c>
      <c r="N34" s="54">
        <v>0.57200039</v>
      </c>
      <c r="O34" s="54">
        <v>0.42799961</v>
      </c>
      <c r="P34" s="54">
        <v>236</v>
      </c>
      <c r="Q34" s="54">
        <v>236000</v>
      </c>
      <c r="R34" s="54">
        <v>2305956</v>
      </c>
      <c r="S34" s="54">
        <v>429593.83</v>
      </c>
      <c r="T34" s="54">
        <v>1000</v>
      </c>
      <c r="U34" s="54">
        <v>9771</v>
      </c>
      <c r="V34" s="54">
        <v>1820.31</v>
      </c>
    </row>
    <row r="35" spans="1:22" ht="9">
      <c r="A35" s="54">
        <v>434</v>
      </c>
      <c r="B35" s="54" t="s">
        <v>54</v>
      </c>
      <c r="C35" s="54">
        <v>498873</v>
      </c>
      <c r="D35" s="54">
        <v>1930000</v>
      </c>
      <c r="E35" s="54">
        <v>1431127</v>
      </c>
      <c r="F35" s="54">
        <v>0.25848342</v>
      </c>
      <c r="G35" s="54">
        <v>0.74151658</v>
      </c>
      <c r="H35" s="54">
        <v>1563711</v>
      </c>
      <c r="I35" s="54">
        <v>1064838</v>
      </c>
      <c r="J35" s="54">
        <v>0.31903146</v>
      </c>
      <c r="K35" s="54">
        <v>0.68096854</v>
      </c>
      <c r="L35" s="54">
        <v>715267</v>
      </c>
      <c r="M35" s="54">
        <v>216394</v>
      </c>
      <c r="N35" s="54">
        <v>0.69746402</v>
      </c>
      <c r="O35" s="54">
        <v>0.30253598</v>
      </c>
      <c r="P35" s="54">
        <v>1534</v>
      </c>
      <c r="Q35" s="54">
        <v>1534000</v>
      </c>
      <c r="R35" s="54">
        <v>14988714</v>
      </c>
      <c r="S35" s="54">
        <v>1189060.67</v>
      </c>
      <c r="T35" s="54">
        <v>1000</v>
      </c>
      <c r="U35" s="54">
        <v>9771</v>
      </c>
      <c r="V35" s="54">
        <v>775.14</v>
      </c>
    </row>
    <row r="36" spans="1:22" ht="9">
      <c r="A36" s="54">
        <v>6013</v>
      </c>
      <c r="B36" s="54" t="s">
        <v>55</v>
      </c>
      <c r="C36" s="54">
        <v>5627617</v>
      </c>
      <c r="D36" s="54">
        <v>5790000</v>
      </c>
      <c r="E36" s="54">
        <v>162383</v>
      </c>
      <c r="F36" s="54">
        <v>0.97195458</v>
      </c>
      <c r="G36" s="54">
        <v>0.02804542</v>
      </c>
      <c r="H36" s="54">
        <v>4691133</v>
      </c>
      <c r="I36" s="54">
        <v>-936484</v>
      </c>
      <c r="J36" s="54">
        <v>1.19962853</v>
      </c>
      <c r="K36" s="54">
        <v>-0.19962853</v>
      </c>
      <c r="L36" s="54">
        <v>2145801</v>
      </c>
      <c r="M36" s="54">
        <v>-3481816</v>
      </c>
      <c r="N36" s="54">
        <v>2.62261831</v>
      </c>
      <c r="O36" s="54">
        <v>-1.62261831</v>
      </c>
      <c r="P36" s="54">
        <v>505</v>
      </c>
      <c r="Q36" s="54">
        <v>505000</v>
      </c>
      <c r="R36" s="54">
        <v>4934355</v>
      </c>
      <c r="S36" s="54">
        <v>2127985.36</v>
      </c>
      <c r="T36" s="54">
        <v>1000</v>
      </c>
      <c r="U36" s="54">
        <v>9771</v>
      </c>
      <c r="V36" s="54">
        <v>4213.83</v>
      </c>
    </row>
    <row r="37" spans="1:22" ht="9">
      <c r="A37" s="54">
        <v>441</v>
      </c>
      <c r="B37" s="54" t="s">
        <v>56</v>
      </c>
      <c r="C37" s="54">
        <v>3042291</v>
      </c>
      <c r="D37" s="54">
        <v>1930000</v>
      </c>
      <c r="E37" s="54">
        <v>-1112291</v>
      </c>
      <c r="F37" s="54">
        <v>1.57631658</v>
      </c>
      <c r="G37" s="54">
        <v>-0.57631658</v>
      </c>
      <c r="H37" s="54">
        <v>1563711</v>
      </c>
      <c r="I37" s="54">
        <v>-1478580</v>
      </c>
      <c r="J37" s="54">
        <v>1.94555835</v>
      </c>
      <c r="K37" s="54">
        <v>-0.94555835</v>
      </c>
      <c r="L37" s="54">
        <v>715267</v>
      </c>
      <c r="M37" s="54">
        <v>-2327024</v>
      </c>
      <c r="N37" s="54">
        <v>4.25336413</v>
      </c>
      <c r="O37" s="54">
        <v>-3.25336413</v>
      </c>
      <c r="P37" s="54">
        <v>204</v>
      </c>
      <c r="Q37" s="54">
        <v>204000</v>
      </c>
      <c r="R37" s="54">
        <v>1993284</v>
      </c>
      <c r="S37" s="54">
        <v>1227188.25</v>
      </c>
      <c r="T37" s="54">
        <v>1000</v>
      </c>
      <c r="U37" s="54">
        <v>9771</v>
      </c>
      <c r="V37" s="54">
        <v>6015.63</v>
      </c>
    </row>
    <row r="38" spans="1:22" ht="9">
      <c r="A38" s="54">
        <v>2240</v>
      </c>
      <c r="B38" s="54" t="s">
        <v>57</v>
      </c>
      <c r="C38" s="54">
        <v>481674</v>
      </c>
      <c r="D38" s="54">
        <v>1930000</v>
      </c>
      <c r="E38" s="54">
        <v>1448326</v>
      </c>
      <c r="F38" s="54">
        <v>0.24957202</v>
      </c>
      <c r="G38" s="54">
        <v>0.75042798</v>
      </c>
      <c r="H38" s="54">
        <v>1563711</v>
      </c>
      <c r="I38" s="54">
        <v>1082037</v>
      </c>
      <c r="J38" s="54">
        <v>0.30803262</v>
      </c>
      <c r="K38" s="54">
        <v>0.69196738</v>
      </c>
      <c r="L38" s="54">
        <v>715267</v>
      </c>
      <c r="M38" s="54">
        <v>233593</v>
      </c>
      <c r="N38" s="54">
        <v>0.67341846</v>
      </c>
      <c r="O38" s="54">
        <v>0.32658154</v>
      </c>
      <c r="P38" s="54">
        <v>397</v>
      </c>
      <c r="Q38" s="54">
        <v>397000</v>
      </c>
      <c r="R38" s="54">
        <v>3878396.9</v>
      </c>
      <c r="S38" s="54">
        <v>0</v>
      </c>
      <c r="T38" s="54">
        <v>1000</v>
      </c>
      <c r="U38" s="54">
        <v>9769.26</v>
      </c>
      <c r="V38" s="54">
        <v>0</v>
      </c>
    </row>
    <row r="39" spans="1:22" ht="9">
      <c r="A39" s="54">
        <v>476</v>
      </c>
      <c r="B39" s="54" t="s">
        <v>58</v>
      </c>
      <c r="C39" s="54">
        <v>566449</v>
      </c>
      <c r="D39" s="54">
        <v>1930000</v>
      </c>
      <c r="E39" s="54">
        <v>1363551</v>
      </c>
      <c r="F39" s="54">
        <v>0.29349689</v>
      </c>
      <c r="G39" s="54">
        <v>0.70650311</v>
      </c>
      <c r="H39" s="54">
        <v>1563711</v>
      </c>
      <c r="I39" s="54">
        <v>997262</v>
      </c>
      <c r="J39" s="54">
        <v>0.3622466</v>
      </c>
      <c r="K39" s="54">
        <v>0.6377534</v>
      </c>
      <c r="L39" s="54">
        <v>715267</v>
      </c>
      <c r="M39" s="54">
        <v>148818</v>
      </c>
      <c r="N39" s="54">
        <v>0.79194063</v>
      </c>
      <c r="O39" s="54">
        <v>0.20805937</v>
      </c>
      <c r="P39" s="54">
        <v>1713</v>
      </c>
      <c r="Q39" s="54">
        <v>1713000</v>
      </c>
      <c r="R39" s="54">
        <v>16737723</v>
      </c>
      <c r="S39" s="54">
        <v>4814111.07</v>
      </c>
      <c r="T39" s="54">
        <v>1000</v>
      </c>
      <c r="U39" s="54">
        <v>9771</v>
      </c>
      <c r="V39" s="54">
        <v>2810.34</v>
      </c>
    </row>
    <row r="40" spans="1:22" ht="9">
      <c r="A40" s="54">
        <v>485</v>
      </c>
      <c r="B40" s="54" t="s">
        <v>59</v>
      </c>
      <c r="C40" s="54">
        <v>696507</v>
      </c>
      <c r="D40" s="54">
        <v>1930000</v>
      </c>
      <c r="E40" s="54">
        <v>1233493</v>
      </c>
      <c r="F40" s="54">
        <v>0.36088446</v>
      </c>
      <c r="G40" s="54">
        <v>0.63911554</v>
      </c>
      <c r="H40" s="54">
        <v>1563711</v>
      </c>
      <c r="I40" s="54">
        <v>867204</v>
      </c>
      <c r="J40" s="54">
        <v>0.44541926</v>
      </c>
      <c r="K40" s="54">
        <v>0.55458074</v>
      </c>
      <c r="L40" s="54">
        <v>715267</v>
      </c>
      <c r="M40" s="54">
        <v>18760</v>
      </c>
      <c r="N40" s="54">
        <v>0.97377203</v>
      </c>
      <c r="O40" s="54">
        <v>0.02622797</v>
      </c>
      <c r="P40" s="54">
        <v>633</v>
      </c>
      <c r="Q40" s="54">
        <v>633000</v>
      </c>
      <c r="R40" s="54">
        <v>6185043</v>
      </c>
      <c r="S40" s="54">
        <v>992130.09</v>
      </c>
      <c r="T40" s="54">
        <v>1000</v>
      </c>
      <c r="U40" s="54">
        <v>9771</v>
      </c>
      <c r="V40" s="54">
        <v>1567.35</v>
      </c>
    </row>
    <row r="41" spans="1:22" ht="9">
      <c r="A41" s="54">
        <v>497</v>
      </c>
      <c r="B41" s="54" t="s">
        <v>60</v>
      </c>
      <c r="C41" s="54">
        <v>561526</v>
      </c>
      <c r="D41" s="54">
        <v>1930000</v>
      </c>
      <c r="E41" s="54">
        <v>1368474</v>
      </c>
      <c r="F41" s="54">
        <v>0.29094611</v>
      </c>
      <c r="G41" s="54">
        <v>0.70905389</v>
      </c>
      <c r="H41" s="54">
        <v>1563711</v>
      </c>
      <c r="I41" s="54">
        <v>1002185</v>
      </c>
      <c r="J41" s="54">
        <v>0.35909832</v>
      </c>
      <c r="K41" s="54">
        <v>0.64090168</v>
      </c>
      <c r="L41" s="54">
        <v>715267</v>
      </c>
      <c r="M41" s="54">
        <v>153741</v>
      </c>
      <c r="N41" s="54">
        <v>0.78505789</v>
      </c>
      <c r="O41" s="54">
        <v>0.21494211</v>
      </c>
      <c r="P41" s="54">
        <v>1197</v>
      </c>
      <c r="Q41" s="54">
        <v>1197000</v>
      </c>
      <c r="R41" s="54">
        <v>11695887</v>
      </c>
      <c r="S41" s="54">
        <v>1766149.37</v>
      </c>
      <c r="T41" s="54">
        <v>1000</v>
      </c>
      <c r="U41" s="54">
        <v>9771</v>
      </c>
      <c r="V41" s="54">
        <v>1475.48</v>
      </c>
    </row>
    <row r="42" spans="1:22" ht="9">
      <c r="A42" s="54">
        <v>602</v>
      </c>
      <c r="B42" s="54" t="s">
        <v>61</v>
      </c>
      <c r="C42" s="54">
        <v>700388</v>
      </c>
      <c r="D42" s="54">
        <v>1930000</v>
      </c>
      <c r="E42" s="54">
        <v>1229612</v>
      </c>
      <c r="F42" s="54">
        <v>0.36289534</v>
      </c>
      <c r="G42" s="54">
        <v>0.63710466</v>
      </c>
      <c r="H42" s="54">
        <v>1563711</v>
      </c>
      <c r="I42" s="54">
        <v>863323</v>
      </c>
      <c r="J42" s="54">
        <v>0.44790118</v>
      </c>
      <c r="K42" s="54">
        <v>0.55209882</v>
      </c>
      <c r="L42" s="54">
        <v>715267</v>
      </c>
      <c r="M42" s="54">
        <v>14879</v>
      </c>
      <c r="N42" s="54">
        <v>0.97919798</v>
      </c>
      <c r="O42" s="54">
        <v>0.02080202</v>
      </c>
      <c r="P42" s="54">
        <v>760</v>
      </c>
      <c r="Q42" s="54">
        <v>760000</v>
      </c>
      <c r="R42" s="54">
        <v>7425960</v>
      </c>
      <c r="S42" s="54">
        <v>946445.75</v>
      </c>
      <c r="T42" s="54">
        <v>1000</v>
      </c>
      <c r="U42" s="54">
        <v>9771</v>
      </c>
      <c r="V42" s="54">
        <v>1245.32</v>
      </c>
    </row>
    <row r="43" spans="1:22" ht="9">
      <c r="A43" s="54">
        <v>609</v>
      </c>
      <c r="B43" s="54" t="s">
        <v>62</v>
      </c>
      <c r="C43" s="54">
        <v>454424</v>
      </c>
      <c r="D43" s="54">
        <v>1930000</v>
      </c>
      <c r="E43" s="54">
        <v>1475576</v>
      </c>
      <c r="F43" s="54">
        <v>0.23545285</v>
      </c>
      <c r="G43" s="54">
        <v>0.76454715</v>
      </c>
      <c r="H43" s="54">
        <v>1563711</v>
      </c>
      <c r="I43" s="54">
        <v>1109287</v>
      </c>
      <c r="J43" s="54">
        <v>0.29060613</v>
      </c>
      <c r="K43" s="54">
        <v>0.70939387</v>
      </c>
      <c r="L43" s="54">
        <v>715267</v>
      </c>
      <c r="M43" s="54">
        <v>260843</v>
      </c>
      <c r="N43" s="54">
        <v>0.6353208</v>
      </c>
      <c r="O43" s="54">
        <v>0.3646792</v>
      </c>
      <c r="P43" s="54">
        <v>772</v>
      </c>
      <c r="Q43" s="54">
        <v>772000</v>
      </c>
      <c r="R43" s="54">
        <v>7543212</v>
      </c>
      <c r="S43" s="54">
        <v>1453121.82</v>
      </c>
      <c r="T43" s="54">
        <v>1000</v>
      </c>
      <c r="U43" s="54">
        <v>9771</v>
      </c>
      <c r="V43" s="54">
        <v>1882.28</v>
      </c>
    </row>
    <row r="44" spans="1:22" ht="9">
      <c r="A44" s="54">
        <v>623</v>
      </c>
      <c r="B44" s="54" t="s">
        <v>63</v>
      </c>
      <c r="C44" s="54">
        <v>440370</v>
      </c>
      <c r="D44" s="54">
        <v>1930000</v>
      </c>
      <c r="E44" s="54">
        <v>1489630</v>
      </c>
      <c r="F44" s="54">
        <v>0.22817098</v>
      </c>
      <c r="G44" s="54">
        <v>0.77182902</v>
      </c>
      <c r="H44" s="54">
        <v>1563711</v>
      </c>
      <c r="I44" s="54">
        <v>1123341</v>
      </c>
      <c r="J44" s="54">
        <v>0.28161853</v>
      </c>
      <c r="K44" s="54">
        <v>0.71838147</v>
      </c>
      <c r="L44" s="54">
        <v>715267</v>
      </c>
      <c r="M44" s="54">
        <v>274897</v>
      </c>
      <c r="N44" s="54">
        <v>0.61567219</v>
      </c>
      <c r="O44" s="54">
        <v>0.38432781</v>
      </c>
      <c r="P44" s="54">
        <v>390</v>
      </c>
      <c r="Q44" s="54">
        <v>390000</v>
      </c>
      <c r="R44" s="54">
        <v>3810690</v>
      </c>
      <c r="S44" s="54">
        <v>543770.75</v>
      </c>
      <c r="T44" s="54">
        <v>1000</v>
      </c>
      <c r="U44" s="54">
        <v>9771</v>
      </c>
      <c r="V44" s="54">
        <v>1394.28</v>
      </c>
    </row>
    <row r="45" spans="1:22" ht="9">
      <c r="A45" s="54">
        <v>637</v>
      </c>
      <c r="B45" s="54" t="s">
        <v>64</v>
      </c>
      <c r="C45" s="54">
        <v>486139</v>
      </c>
      <c r="D45" s="54">
        <v>1930000</v>
      </c>
      <c r="E45" s="54">
        <v>1443861</v>
      </c>
      <c r="F45" s="54">
        <v>0.25188549</v>
      </c>
      <c r="G45" s="54">
        <v>0.74811451</v>
      </c>
      <c r="H45" s="54">
        <v>1563711</v>
      </c>
      <c r="I45" s="54">
        <v>1077572</v>
      </c>
      <c r="J45" s="54">
        <v>0.31088801</v>
      </c>
      <c r="K45" s="54">
        <v>0.68911199</v>
      </c>
      <c r="L45" s="54">
        <v>715267</v>
      </c>
      <c r="M45" s="54">
        <v>229128</v>
      </c>
      <c r="N45" s="54">
        <v>0.67966088</v>
      </c>
      <c r="O45" s="54">
        <v>0.32033912</v>
      </c>
      <c r="P45" s="54">
        <v>700</v>
      </c>
      <c r="Q45" s="54">
        <v>700000</v>
      </c>
      <c r="R45" s="54">
        <v>6839700</v>
      </c>
      <c r="S45" s="54">
        <v>605781.43</v>
      </c>
      <c r="T45" s="54">
        <v>1000</v>
      </c>
      <c r="U45" s="54">
        <v>9771</v>
      </c>
      <c r="V45" s="54">
        <v>865.4</v>
      </c>
    </row>
    <row r="46" spans="1:22" ht="9">
      <c r="A46" s="54">
        <v>657</v>
      </c>
      <c r="B46" s="54" t="s">
        <v>65</v>
      </c>
      <c r="C46" s="54">
        <v>1733166</v>
      </c>
      <c r="D46" s="54">
        <v>2895000</v>
      </c>
      <c r="E46" s="54">
        <v>1161834</v>
      </c>
      <c r="F46" s="54">
        <v>0.59867565</v>
      </c>
      <c r="G46" s="54">
        <v>0.40132435</v>
      </c>
      <c r="H46" s="54">
        <v>2345566</v>
      </c>
      <c r="I46" s="54">
        <v>612400</v>
      </c>
      <c r="J46" s="54">
        <v>0.73891163</v>
      </c>
      <c r="K46" s="54">
        <v>0.26108837</v>
      </c>
      <c r="L46" s="54">
        <v>1072900</v>
      </c>
      <c r="M46" s="54">
        <v>-660266</v>
      </c>
      <c r="N46" s="54">
        <v>1.61540311</v>
      </c>
      <c r="O46" s="54">
        <v>-0.61540311</v>
      </c>
      <c r="P46" s="54">
        <v>127</v>
      </c>
      <c r="Q46" s="54">
        <v>127000</v>
      </c>
      <c r="R46" s="54">
        <v>1240917</v>
      </c>
      <c r="S46" s="54">
        <v>135600.14</v>
      </c>
      <c r="T46" s="54">
        <v>1000</v>
      </c>
      <c r="U46" s="54">
        <v>9771</v>
      </c>
      <c r="V46" s="54">
        <v>1067.72</v>
      </c>
    </row>
    <row r="47" spans="1:22" ht="9">
      <c r="A47" s="54">
        <v>658</v>
      </c>
      <c r="B47" s="54" t="s">
        <v>66</v>
      </c>
      <c r="C47" s="54">
        <v>498098</v>
      </c>
      <c r="D47" s="54">
        <v>1930000</v>
      </c>
      <c r="E47" s="54">
        <v>1431902</v>
      </c>
      <c r="F47" s="54">
        <v>0.25808187</v>
      </c>
      <c r="G47" s="54">
        <v>0.74191813</v>
      </c>
      <c r="H47" s="54">
        <v>1563711</v>
      </c>
      <c r="I47" s="54">
        <v>1065613</v>
      </c>
      <c r="J47" s="54">
        <v>0.31853584</v>
      </c>
      <c r="K47" s="54">
        <v>0.68146416</v>
      </c>
      <c r="L47" s="54">
        <v>715267</v>
      </c>
      <c r="M47" s="54">
        <v>217169</v>
      </c>
      <c r="N47" s="54">
        <v>0.69638051</v>
      </c>
      <c r="O47" s="54">
        <v>0.30361949</v>
      </c>
      <c r="P47" s="54">
        <v>878</v>
      </c>
      <c r="Q47" s="54">
        <v>878000</v>
      </c>
      <c r="R47" s="54">
        <v>8578938</v>
      </c>
      <c r="S47" s="54">
        <v>777806.14</v>
      </c>
      <c r="T47" s="54">
        <v>1000</v>
      </c>
      <c r="U47" s="54">
        <v>9771</v>
      </c>
      <c r="V47" s="54">
        <v>885.88</v>
      </c>
    </row>
    <row r="48" spans="1:22" ht="9">
      <c r="A48" s="54">
        <v>665</v>
      </c>
      <c r="B48" s="54" t="s">
        <v>67</v>
      </c>
      <c r="C48" s="54">
        <v>1192868</v>
      </c>
      <c r="D48" s="54">
        <v>2895000</v>
      </c>
      <c r="E48" s="54">
        <v>1702132</v>
      </c>
      <c r="F48" s="54">
        <v>0.41204421</v>
      </c>
      <c r="G48" s="54">
        <v>0.58795579</v>
      </c>
      <c r="H48" s="54">
        <v>2345566</v>
      </c>
      <c r="I48" s="54">
        <v>1152698</v>
      </c>
      <c r="J48" s="54">
        <v>0.50856297</v>
      </c>
      <c r="K48" s="54">
        <v>0.49143703</v>
      </c>
      <c r="L48" s="54">
        <v>1072900</v>
      </c>
      <c r="M48" s="54">
        <v>-119968</v>
      </c>
      <c r="N48" s="54">
        <v>1.11181657</v>
      </c>
      <c r="O48" s="54">
        <v>-0.11181657</v>
      </c>
      <c r="P48" s="54">
        <v>736</v>
      </c>
      <c r="Q48" s="54">
        <v>736000</v>
      </c>
      <c r="R48" s="54">
        <v>7191456</v>
      </c>
      <c r="S48" s="54">
        <v>769951.77</v>
      </c>
      <c r="T48" s="54">
        <v>1000</v>
      </c>
      <c r="U48" s="54">
        <v>9771</v>
      </c>
      <c r="V48" s="54">
        <v>1046.13</v>
      </c>
    </row>
    <row r="49" spans="1:22" ht="9">
      <c r="A49" s="54">
        <v>700</v>
      </c>
      <c r="B49" s="54" t="s">
        <v>68</v>
      </c>
      <c r="C49" s="54">
        <v>527596</v>
      </c>
      <c r="D49" s="54">
        <v>1930000</v>
      </c>
      <c r="E49" s="54">
        <v>1402404</v>
      </c>
      <c r="F49" s="54">
        <v>0.2733658</v>
      </c>
      <c r="G49" s="54">
        <v>0.7266342</v>
      </c>
      <c r="H49" s="54">
        <v>1563711</v>
      </c>
      <c r="I49" s="54">
        <v>1036115</v>
      </c>
      <c r="J49" s="54">
        <v>0.33739994</v>
      </c>
      <c r="K49" s="54">
        <v>0.66260006</v>
      </c>
      <c r="L49" s="54">
        <v>715267</v>
      </c>
      <c r="M49" s="54">
        <v>187671</v>
      </c>
      <c r="N49" s="54">
        <v>0.73762106</v>
      </c>
      <c r="O49" s="54">
        <v>0.26237894</v>
      </c>
      <c r="P49" s="54">
        <v>970</v>
      </c>
      <c r="Q49" s="54">
        <v>970000</v>
      </c>
      <c r="R49" s="54">
        <v>9477870</v>
      </c>
      <c r="S49" s="54">
        <v>672570.26</v>
      </c>
      <c r="T49" s="54">
        <v>1000</v>
      </c>
      <c r="U49" s="54">
        <v>9771</v>
      </c>
      <c r="V49" s="54">
        <v>693.37</v>
      </c>
    </row>
    <row r="50" spans="1:22" ht="9">
      <c r="A50" s="54">
        <v>721</v>
      </c>
      <c r="B50" s="54" t="s">
        <v>69</v>
      </c>
      <c r="C50" s="54">
        <v>632584</v>
      </c>
      <c r="D50" s="54">
        <v>1930000</v>
      </c>
      <c r="E50" s="54">
        <v>1297416</v>
      </c>
      <c r="F50" s="54">
        <v>0.32776373</v>
      </c>
      <c r="G50" s="54">
        <v>0.67223627</v>
      </c>
      <c r="H50" s="54">
        <v>1563711</v>
      </c>
      <c r="I50" s="54">
        <v>931127</v>
      </c>
      <c r="J50" s="54">
        <v>0.40454023</v>
      </c>
      <c r="K50" s="54">
        <v>0.59545977</v>
      </c>
      <c r="L50" s="54">
        <v>715267</v>
      </c>
      <c r="M50" s="54">
        <v>82683</v>
      </c>
      <c r="N50" s="54">
        <v>0.88440261</v>
      </c>
      <c r="O50" s="54">
        <v>0.11559739</v>
      </c>
      <c r="P50" s="54">
        <v>1677</v>
      </c>
      <c r="Q50" s="54">
        <v>1677000</v>
      </c>
      <c r="R50" s="54">
        <v>16385967</v>
      </c>
      <c r="S50" s="54">
        <v>5153819.88</v>
      </c>
      <c r="T50" s="54">
        <v>1000</v>
      </c>
      <c r="U50" s="54">
        <v>9771</v>
      </c>
      <c r="V50" s="54">
        <v>3073.24</v>
      </c>
    </row>
    <row r="51" spans="1:22" ht="9">
      <c r="A51" s="54">
        <v>735</v>
      </c>
      <c r="B51" s="54" t="s">
        <v>70</v>
      </c>
      <c r="C51" s="54">
        <v>688394</v>
      </c>
      <c r="D51" s="54">
        <v>1930000</v>
      </c>
      <c r="E51" s="54">
        <v>1241606</v>
      </c>
      <c r="F51" s="54">
        <v>0.35668083</v>
      </c>
      <c r="G51" s="54">
        <v>0.64331917</v>
      </c>
      <c r="H51" s="54">
        <v>1563711</v>
      </c>
      <c r="I51" s="54">
        <v>875317</v>
      </c>
      <c r="J51" s="54">
        <v>0.44023096</v>
      </c>
      <c r="K51" s="54">
        <v>0.55976904</v>
      </c>
      <c r="L51" s="54">
        <v>715267</v>
      </c>
      <c r="M51" s="54">
        <v>26873</v>
      </c>
      <c r="N51" s="54">
        <v>0.96242941</v>
      </c>
      <c r="O51" s="54">
        <v>0.03757059</v>
      </c>
      <c r="P51" s="54">
        <v>503</v>
      </c>
      <c r="Q51" s="54">
        <v>503000</v>
      </c>
      <c r="R51" s="54">
        <v>4910564.79</v>
      </c>
      <c r="S51" s="54">
        <v>0</v>
      </c>
      <c r="T51" s="54">
        <v>1000</v>
      </c>
      <c r="U51" s="54">
        <v>9762.55</v>
      </c>
      <c r="V51" s="54">
        <v>0</v>
      </c>
    </row>
    <row r="52" spans="1:22" ht="9">
      <c r="A52" s="54">
        <v>777</v>
      </c>
      <c r="B52" s="54" t="s">
        <v>71</v>
      </c>
      <c r="C52" s="54">
        <v>770896</v>
      </c>
      <c r="D52" s="54">
        <v>1930000</v>
      </c>
      <c r="E52" s="54">
        <v>1159104</v>
      </c>
      <c r="F52" s="54">
        <v>0.39942798</v>
      </c>
      <c r="G52" s="54">
        <v>0.60057202</v>
      </c>
      <c r="H52" s="54">
        <v>1563711</v>
      </c>
      <c r="I52" s="54">
        <v>792815</v>
      </c>
      <c r="J52" s="54">
        <v>0.49299135</v>
      </c>
      <c r="K52" s="54">
        <v>0.50700865</v>
      </c>
      <c r="L52" s="54">
        <v>715267</v>
      </c>
      <c r="M52" s="54">
        <v>-55629</v>
      </c>
      <c r="N52" s="54">
        <v>1.07777375</v>
      </c>
      <c r="O52" s="54">
        <v>-0.07777375</v>
      </c>
      <c r="P52" s="54">
        <v>3367</v>
      </c>
      <c r="Q52" s="54">
        <v>3367000</v>
      </c>
      <c r="R52" s="54">
        <v>32898957</v>
      </c>
      <c r="S52" s="54">
        <v>3117819.82</v>
      </c>
      <c r="T52" s="54">
        <v>1000</v>
      </c>
      <c r="U52" s="54">
        <v>9771</v>
      </c>
      <c r="V52" s="54">
        <v>925.99</v>
      </c>
    </row>
    <row r="53" spans="1:22" ht="9">
      <c r="A53" s="54">
        <v>840</v>
      </c>
      <c r="B53" s="54" t="s">
        <v>72</v>
      </c>
      <c r="C53" s="54">
        <v>765289</v>
      </c>
      <c r="D53" s="54">
        <v>1930000</v>
      </c>
      <c r="E53" s="54">
        <v>1164711</v>
      </c>
      <c r="F53" s="54">
        <v>0.3965228</v>
      </c>
      <c r="G53" s="54">
        <v>0.6034772</v>
      </c>
      <c r="H53" s="54">
        <v>1563711</v>
      </c>
      <c r="I53" s="54">
        <v>798422</v>
      </c>
      <c r="J53" s="54">
        <v>0.48940565</v>
      </c>
      <c r="K53" s="54">
        <v>0.51059435</v>
      </c>
      <c r="L53" s="54">
        <v>715267</v>
      </c>
      <c r="M53" s="54">
        <v>-50022</v>
      </c>
      <c r="N53" s="54">
        <v>1.06993472</v>
      </c>
      <c r="O53" s="54">
        <v>-0.06993472</v>
      </c>
      <c r="P53" s="54">
        <v>134</v>
      </c>
      <c r="Q53" s="54">
        <v>134000</v>
      </c>
      <c r="R53" s="54">
        <v>1309314</v>
      </c>
      <c r="S53" s="54">
        <v>576512.97</v>
      </c>
      <c r="T53" s="54">
        <v>1000</v>
      </c>
      <c r="U53" s="54">
        <v>9771</v>
      </c>
      <c r="V53" s="54">
        <v>4302.34</v>
      </c>
    </row>
    <row r="54" spans="1:22" ht="9">
      <c r="A54" s="54">
        <v>870</v>
      </c>
      <c r="B54" s="54" t="s">
        <v>73</v>
      </c>
      <c r="C54" s="54">
        <v>502172</v>
      </c>
      <c r="D54" s="54">
        <v>1930000</v>
      </c>
      <c r="E54" s="54">
        <v>1427828</v>
      </c>
      <c r="F54" s="54">
        <v>0.26019275</v>
      </c>
      <c r="G54" s="54">
        <v>0.73980725</v>
      </c>
      <c r="H54" s="54">
        <v>1563711</v>
      </c>
      <c r="I54" s="54">
        <v>1061539</v>
      </c>
      <c r="J54" s="54">
        <v>0.32114118</v>
      </c>
      <c r="K54" s="54">
        <v>0.67885882</v>
      </c>
      <c r="L54" s="54">
        <v>715267</v>
      </c>
      <c r="M54" s="54">
        <v>213095</v>
      </c>
      <c r="N54" s="54">
        <v>0.70207629</v>
      </c>
      <c r="O54" s="54">
        <v>0.29792371</v>
      </c>
      <c r="P54" s="54">
        <v>831</v>
      </c>
      <c r="Q54" s="54">
        <v>831000</v>
      </c>
      <c r="R54" s="54">
        <v>8119701</v>
      </c>
      <c r="S54" s="54">
        <v>2674894.11</v>
      </c>
      <c r="T54" s="54">
        <v>1000</v>
      </c>
      <c r="U54" s="54">
        <v>9771</v>
      </c>
      <c r="V54" s="54">
        <v>3218.89</v>
      </c>
    </row>
    <row r="55" spans="1:22" ht="9">
      <c r="A55" s="54">
        <v>882</v>
      </c>
      <c r="B55" s="54" t="s">
        <v>74</v>
      </c>
      <c r="C55" s="54">
        <v>648432</v>
      </c>
      <c r="D55" s="54">
        <v>1930000</v>
      </c>
      <c r="E55" s="54">
        <v>1281568</v>
      </c>
      <c r="F55" s="54">
        <v>0.33597513</v>
      </c>
      <c r="G55" s="54">
        <v>0.66402487</v>
      </c>
      <c r="H55" s="54">
        <v>1563711</v>
      </c>
      <c r="I55" s="54">
        <v>915279</v>
      </c>
      <c r="J55" s="54">
        <v>0.41467509</v>
      </c>
      <c r="K55" s="54">
        <v>0.58532491</v>
      </c>
      <c r="L55" s="54">
        <v>715267</v>
      </c>
      <c r="M55" s="54">
        <v>66835</v>
      </c>
      <c r="N55" s="54">
        <v>0.90655937</v>
      </c>
      <c r="O55" s="54">
        <v>0.09344063</v>
      </c>
      <c r="P55" s="54">
        <v>344</v>
      </c>
      <c r="Q55" s="54">
        <v>344000</v>
      </c>
      <c r="R55" s="54">
        <v>3361224</v>
      </c>
      <c r="S55" s="54">
        <v>1474253.17</v>
      </c>
      <c r="T55" s="54">
        <v>1000</v>
      </c>
      <c r="U55" s="54">
        <v>9771</v>
      </c>
      <c r="V55" s="54">
        <v>4285.62</v>
      </c>
    </row>
    <row r="56" spans="1:22" ht="9">
      <c r="A56" s="54">
        <v>896</v>
      </c>
      <c r="B56" s="54" t="s">
        <v>75</v>
      </c>
      <c r="C56" s="54">
        <v>858800</v>
      </c>
      <c r="D56" s="54">
        <v>1930000</v>
      </c>
      <c r="E56" s="54">
        <v>1071200</v>
      </c>
      <c r="F56" s="54">
        <v>0.44497409</v>
      </c>
      <c r="G56" s="54">
        <v>0.55502591</v>
      </c>
      <c r="H56" s="54">
        <v>1563711</v>
      </c>
      <c r="I56" s="54">
        <v>704911</v>
      </c>
      <c r="J56" s="54">
        <v>0.54920634</v>
      </c>
      <c r="K56" s="54">
        <v>0.45079366</v>
      </c>
      <c r="L56" s="54">
        <v>715267</v>
      </c>
      <c r="M56" s="54">
        <v>-143533</v>
      </c>
      <c r="N56" s="54">
        <v>1.20067052</v>
      </c>
      <c r="O56" s="54">
        <v>-0.20067052</v>
      </c>
      <c r="P56" s="54">
        <v>870</v>
      </c>
      <c r="Q56" s="54">
        <v>870000</v>
      </c>
      <c r="R56" s="54">
        <v>8500770</v>
      </c>
      <c r="S56" s="54">
        <v>1071686.88</v>
      </c>
      <c r="T56" s="54">
        <v>1000</v>
      </c>
      <c r="U56" s="54">
        <v>9771</v>
      </c>
      <c r="V56" s="54">
        <v>1231.82</v>
      </c>
    </row>
    <row r="57" spans="1:22" ht="9">
      <c r="A57" s="54">
        <v>903</v>
      </c>
      <c r="B57" s="54" t="s">
        <v>76</v>
      </c>
      <c r="C57" s="54">
        <v>469929</v>
      </c>
      <c r="D57" s="54">
        <v>1930000</v>
      </c>
      <c r="E57" s="54">
        <v>1460071</v>
      </c>
      <c r="F57" s="54">
        <v>0.24348653</v>
      </c>
      <c r="G57" s="54">
        <v>0.75651347</v>
      </c>
      <c r="H57" s="54">
        <v>1563711</v>
      </c>
      <c r="I57" s="54">
        <v>1093782</v>
      </c>
      <c r="J57" s="54">
        <v>0.30052164</v>
      </c>
      <c r="K57" s="54">
        <v>0.69947836</v>
      </c>
      <c r="L57" s="54">
        <v>715267</v>
      </c>
      <c r="M57" s="54">
        <v>245338</v>
      </c>
      <c r="N57" s="54">
        <v>0.65699802</v>
      </c>
      <c r="O57" s="54">
        <v>0.34300198</v>
      </c>
      <c r="P57" s="54">
        <v>872</v>
      </c>
      <c r="Q57" s="54">
        <v>872000</v>
      </c>
      <c r="R57" s="54">
        <v>8520312</v>
      </c>
      <c r="S57" s="54">
        <v>1175653.32</v>
      </c>
      <c r="T57" s="54">
        <v>1000</v>
      </c>
      <c r="U57" s="54">
        <v>9771</v>
      </c>
      <c r="V57" s="54">
        <v>1348.23</v>
      </c>
    </row>
    <row r="58" spans="1:22" ht="9">
      <c r="A58" s="54">
        <v>910</v>
      </c>
      <c r="B58" s="54" t="s">
        <v>77</v>
      </c>
      <c r="C58" s="54">
        <v>794559</v>
      </c>
      <c r="D58" s="54">
        <v>1930000</v>
      </c>
      <c r="E58" s="54">
        <v>1135441</v>
      </c>
      <c r="F58" s="54">
        <v>0.4116886</v>
      </c>
      <c r="G58" s="54">
        <v>0.5883114</v>
      </c>
      <c r="H58" s="54">
        <v>1563711</v>
      </c>
      <c r="I58" s="54">
        <v>769152</v>
      </c>
      <c r="J58" s="54">
        <v>0.50812394</v>
      </c>
      <c r="K58" s="54">
        <v>0.49187606</v>
      </c>
      <c r="L58" s="54">
        <v>715267</v>
      </c>
      <c r="M58" s="54">
        <v>-79292</v>
      </c>
      <c r="N58" s="54">
        <v>1.11085651</v>
      </c>
      <c r="O58" s="54">
        <v>-0.11085651</v>
      </c>
      <c r="P58" s="54">
        <v>1325</v>
      </c>
      <c r="Q58" s="54">
        <v>1325000</v>
      </c>
      <c r="R58" s="54">
        <v>12946575</v>
      </c>
      <c r="S58" s="54">
        <v>1468859.84</v>
      </c>
      <c r="T58" s="54">
        <v>1000</v>
      </c>
      <c r="U58" s="54">
        <v>9771</v>
      </c>
      <c r="V58" s="54">
        <v>1108.57</v>
      </c>
    </row>
    <row r="59" spans="1:22" ht="9">
      <c r="A59" s="54">
        <v>980</v>
      </c>
      <c r="B59" s="54" t="s">
        <v>78</v>
      </c>
      <c r="C59" s="54">
        <v>431714</v>
      </c>
      <c r="D59" s="54">
        <v>1930000</v>
      </c>
      <c r="E59" s="54">
        <v>1498286</v>
      </c>
      <c r="F59" s="54">
        <v>0.22368601</v>
      </c>
      <c r="G59" s="54">
        <v>0.77631399</v>
      </c>
      <c r="H59" s="54">
        <v>1563711</v>
      </c>
      <c r="I59" s="54">
        <v>1131997</v>
      </c>
      <c r="J59" s="54">
        <v>0.27608298</v>
      </c>
      <c r="K59" s="54">
        <v>0.72391702</v>
      </c>
      <c r="L59" s="54">
        <v>715267</v>
      </c>
      <c r="M59" s="54">
        <v>283553</v>
      </c>
      <c r="N59" s="54">
        <v>0.60357041</v>
      </c>
      <c r="O59" s="54">
        <v>0.39642959</v>
      </c>
      <c r="P59" s="54">
        <v>563</v>
      </c>
      <c r="Q59" s="54">
        <v>563000</v>
      </c>
      <c r="R59" s="54">
        <v>5501073</v>
      </c>
      <c r="S59" s="54">
        <v>451272.54</v>
      </c>
      <c r="T59" s="54">
        <v>1000</v>
      </c>
      <c r="U59" s="54">
        <v>9771</v>
      </c>
      <c r="V59" s="54">
        <v>801.55</v>
      </c>
    </row>
    <row r="60" spans="1:22" ht="9">
      <c r="A60" s="54">
        <v>994</v>
      </c>
      <c r="B60" s="54" t="s">
        <v>79</v>
      </c>
      <c r="C60" s="54">
        <v>669256</v>
      </c>
      <c r="D60" s="54">
        <v>1930000</v>
      </c>
      <c r="E60" s="54">
        <v>1260744</v>
      </c>
      <c r="F60" s="54">
        <v>0.34676477</v>
      </c>
      <c r="G60" s="54">
        <v>0.65323523</v>
      </c>
      <c r="H60" s="54">
        <v>1563711</v>
      </c>
      <c r="I60" s="54">
        <v>894455</v>
      </c>
      <c r="J60" s="54">
        <v>0.42799213</v>
      </c>
      <c r="K60" s="54">
        <v>0.57200787</v>
      </c>
      <c r="L60" s="54">
        <v>715267</v>
      </c>
      <c r="M60" s="54">
        <v>46011</v>
      </c>
      <c r="N60" s="54">
        <v>0.93567297</v>
      </c>
      <c r="O60" s="54">
        <v>0.06432703</v>
      </c>
      <c r="P60" s="54">
        <v>236</v>
      </c>
      <c r="Q60" s="54">
        <v>236000</v>
      </c>
      <c r="R60" s="54">
        <v>2305956</v>
      </c>
      <c r="S60" s="54">
        <v>633120.63</v>
      </c>
      <c r="T60" s="54">
        <v>1000</v>
      </c>
      <c r="U60" s="54">
        <v>9771</v>
      </c>
      <c r="V60" s="54">
        <v>2682.71</v>
      </c>
    </row>
    <row r="61" spans="1:22" ht="9">
      <c r="A61" s="54">
        <v>1029</v>
      </c>
      <c r="B61" s="54" t="s">
        <v>80</v>
      </c>
      <c r="C61" s="54">
        <v>670175</v>
      </c>
      <c r="D61" s="54">
        <v>1930000</v>
      </c>
      <c r="E61" s="54">
        <v>1259825</v>
      </c>
      <c r="F61" s="54">
        <v>0.34724093</v>
      </c>
      <c r="G61" s="54">
        <v>0.65275907</v>
      </c>
      <c r="H61" s="54">
        <v>1563711</v>
      </c>
      <c r="I61" s="54">
        <v>893536</v>
      </c>
      <c r="J61" s="54">
        <v>0.42857983</v>
      </c>
      <c r="K61" s="54">
        <v>0.57142017</v>
      </c>
      <c r="L61" s="54">
        <v>715267</v>
      </c>
      <c r="M61" s="54">
        <v>45092</v>
      </c>
      <c r="N61" s="54">
        <v>0.93695781</v>
      </c>
      <c r="O61" s="54">
        <v>0.06304219</v>
      </c>
      <c r="P61" s="54">
        <v>974</v>
      </c>
      <c r="Q61" s="54">
        <v>974000</v>
      </c>
      <c r="R61" s="54">
        <v>9516954</v>
      </c>
      <c r="S61" s="54">
        <v>809228.56</v>
      </c>
      <c r="T61" s="54">
        <v>1000</v>
      </c>
      <c r="U61" s="54">
        <v>9771</v>
      </c>
      <c r="V61" s="54">
        <v>830.83</v>
      </c>
    </row>
    <row r="62" spans="1:22" ht="9">
      <c r="A62" s="54">
        <v>1015</v>
      </c>
      <c r="B62" s="54" t="s">
        <v>81</v>
      </c>
      <c r="C62" s="54">
        <v>895803</v>
      </c>
      <c r="D62" s="54">
        <v>1930000</v>
      </c>
      <c r="E62" s="54">
        <v>1034197</v>
      </c>
      <c r="F62" s="54">
        <v>0.46414663</v>
      </c>
      <c r="G62" s="54">
        <v>0.53585337</v>
      </c>
      <c r="H62" s="54">
        <v>1563711</v>
      </c>
      <c r="I62" s="54">
        <v>667908</v>
      </c>
      <c r="J62" s="54">
        <v>0.57286992</v>
      </c>
      <c r="K62" s="54">
        <v>0.42713008</v>
      </c>
      <c r="L62" s="54">
        <v>715267</v>
      </c>
      <c r="M62" s="54">
        <v>-180536</v>
      </c>
      <c r="N62" s="54">
        <v>1.25240365</v>
      </c>
      <c r="O62" s="54">
        <v>-0.25240365</v>
      </c>
      <c r="P62" s="54">
        <v>3076</v>
      </c>
      <c r="Q62" s="54">
        <v>3076000</v>
      </c>
      <c r="R62" s="54">
        <v>30055596</v>
      </c>
      <c r="S62" s="54">
        <v>1256926.6</v>
      </c>
      <c r="T62" s="54">
        <v>1000</v>
      </c>
      <c r="U62" s="54">
        <v>9771</v>
      </c>
      <c r="V62" s="54">
        <v>408.62</v>
      </c>
    </row>
    <row r="63" spans="1:22" ht="9">
      <c r="A63" s="54">
        <v>5054</v>
      </c>
      <c r="B63" s="54" t="s">
        <v>82</v>
      </c>
      <c r="C63" s="54">
        <v>2525188</v>
      </c>
      <c r="D63" s="54">
        <v>5790000</v>
      </c>
      <c r="E63" s="54">
        <v>3264812</v>
      </c>
      <c r="F63" s="54">
        <v>0.43612919</v>
      </c>
      <c r="G63" s="54">
        <v>0.56387081</v>
      </c>
      <c r="H63" s="54">
        <v>4691133</v>
      </c>
      <c r="I63" s="54">
        <v>2165945</v>
      </c>
      <c r="J63" s="54">
        <v>0.53828958</v>
      </c>
      <c r="K63" s="54">
        <v>0.46171042</v>
      </c>
      <c r="L63" s="54">
        <v>2145801</v>
      </c>
      <c r="M63" s="54">
        <v>-379387</v>
      </c>
      <c r="N63" s="54">
        <v>1.17680437</v>
      </c>
      <c r="O63" s="54">
        <v>-0.17680437</v>
      </c>
      <c r="P63" s="54">
        <v>1141</v>
      </c>
      <c r="Q63" s="54">
        <v>1141000</v>
      </c>
      <c r="R63" s="54">
        <v>11148711</v>
      </c>
      <c r="S63" s="54">
        <v>1348109.44</v>
      </c>
      <c r="T63" s="54">
        <v>1000</v>
      </c>
      <c r="U63" s="54">
        <v>9771</v>
      </c>
      <c r="V63" s="54">
        <v>1181.52</v>
      </c>
    </row>
    <row r="64" spans="1:22" ht="9">
      <c r="A64" s="54">
        <v>1071</v>
      </c>
      <c r="B64" s="54" t="s">
        <v>458</v>
      </c>
      <c r="C64" s="54">
        <v>1078646</v>
      </c>
      <c r="D64" s="54">
        <v>1930000</v>
      </c>
      <c r="E64" s="54">
        <v>851354</v>
      </c>
      <c r="F64" s="54">
        <v>0.55888394</v>
      </c>
      <c r="G64" s="54">
        <v>0.44111606</v>
      </c>
      <c r="H64" s="54">
        <v>1563711</v>
      </c>
      <c r="I64" s="54">
        <v>485065</v>
      </c>
      <c r="J64" s="54">
        <v>0.68979882</v>
      </c>
      <c r="K64" s="54">
        <v>0.31020118</v>
      </c>
      <c r="L64" s="54">
        <v>715267</v>
      </c>
      <c r="M64" s="54">
        <v>-363379</v>
      </c>
      <c r="N64" s="54">
        <v>1.50803266</v>
      </c>
      <c r="O64" s="54">
        <v>-0.50803266</v>
      </c>
      <c r="P64" s="54">
        <v>741</v>
      </c>
      <c r="Q64" s="54">
        <v>741000</v>
      </c>
      <c r="R64" s="54">
        <v>7240311</v>
      </c>
      <c r="S64" s="54">
        <v>1081260.63</v>
      </c>
      <c r="T64" s="54">
        <v>1000</v>
      </c>
      <c r="U64" s="54">
        <v>9771</v>
      </c>
      <c r="V64" s="54">
        <v>1459.19</v>
      </c>
    </row>
    <row r="65" spans="1:22" ht="9">
      <c r="A65" s="54">
        <v>1080</v>
      </c>
      <c r="B65" s="54" t="s">
        <v>463</v>
      </c>
      <c r="C65" s="54">
        <v>1060594</v>
      </c>
      <c r="D65" s="54">
        <v>1930000</v>
      </c>
      <c r="E65" s="54">
        <v>869406</v>
      </c>
      <c r="F65" s="54">
        <v>0.54953057</v>
      </c>
      <c r="G65" s="54">
        <v>0.45046943</v>
      </c>
      <c r="H65" s="54">
        <v>1563711</v>
      </c>
      <c r="I65" s="54">
        <v>503117</v>
      </c>
      <c r="J65" s="54">
        <v>0.67825449</v>
      </c>
      <c r="K65" s="54">
        <v>0.32174551</v>
      </c>
      <c r="L65" s="54">
        <v>715267</v>
      </c>
      <c r="M65" s="54">
        <v>-345327</v>
      </c>
      <c r="N65" s="54">
        <v>1.48279454</v>
      </c>
      <c r="O65" s="54">
        <v>-0.48279454</v>
      </c>
      <c r="P65" s="54">
        <v>1056</v>
      </c>
      <c r="Q65" s="54">
        <v>1056000</v>
      </c>
      <c r="R65" s="54">
        <v>10318176</v>
      </c>
      <c r="S65" s="54">
        <v>259262.94</v>
      </c>
      <c r="T65" s="54">
        <v>1000</v>
      </c>
      <c r="U65" s="54">
        <v>9771</v>
      </c>
      <c r="V65" s="54">
        <v>245.51</v>
      </c>
    </row>
    <row r="66" spans="1:22" ht="9">
      <c r="A66" s="54">
        <v>1085</v>
      </c>
      <c r="B66" s="54" t="s">
        <v>83</v>
      </c>
      <c r="C66" s="54">
        <v>568570</v>
      </c>
      <c r="D66" s="54">
        <v>1930000</v>
      </c>
      <c r="E66" s="54">
        <v>1361430</v>
      </c>
      <c r="F66" s="54">
        <v>0.29459585</v>
      </c>
      <c r="G66" s="54">
        <v>0.70540415</v>
      </c>
      <c r="H66" s="54">
        <v>1563711</v>
      </c>
      <c r="I66" s="54">
        <v>995141</v>
      </c>
      <c r="J66" s="54">
        <v>0.36360299</v>
      </c>
      <c r="K66" s="54">
        <v>0.63639701</v>
      </c>
      <c r="L66" s="54">
        <v>715267</v>
      </c>
      <c r="M66" s="54">
        <v>146697</v>
      </c>
      <c r="N66" s="54">
        <v>0.79490596</v>
      </c>
      <c r="O66" s="54">
        <v>0.20509404</v>
      </c>
      <c r="P66" s="54">
        <v>1082</v>
      </c>
      <c r="Q66" s="54">
        <v>1082000</v>
      </c>
      <c r="R66" s="54">
        <v>10572222</v>
      </c>
      <c r="S66" s="54">
        <v>1154059.14</v>
      </c>
      <c r="T66" s="54">
        <v>1000</v>
      </c>
      <c r="U66" s="54">
        <v>9771</v>
      </c>
      <c r="V66" s="54">
        <v>1066.6</v>
      </c>
    </row>
    <row r="67" spans="1:22" ht="9">
      <c r="A67" s="54">
        <v>1092</v>
      </c>
      <c r="B67" s="54" t="s">
        <v>84</v>
      </c>
      <c r="C67" s="54">
        <v>672076</v>
      </c>
      <c r="D67" s="54">
        <v>1930000</v>
      </c>
      <c r="E67" s="54">
        <v>1257924</v>
      </c>
      <c r="F67" s="54">
        <v>0.34822591</v>
      </c>
      <c r="G67" s="54">
        <v>0.65177409</v>
      </c>
      <c r="H67" s="54">
        <v>1563711</v>
      </c>
      <c r="I67" s="54">
        <v>891635</v>
      </c>
      <c r="J67" s="54">
        <v>0.42979553</v>
      </c>
      <c r="K67" s="54">
        <v>0.57020447</v>
      </c>
      <c r="L67" s="54">
        <v>715267</v>
      </c>
      <c r="M67" s="54">
        <v>43191</v>
      </c>
      <c r="N67" s="54">
        <v>0.93961556</v>
      </c>
      <c r="O67" s="54">
        <v>0.06038444</v>
      </c>
      <c r="P67" s="54">
        <v>5057</v>
      </c>
      <c r="Q67" s="54">
        <v>5057000</v>
      </c>
      <c r="R67" s="54">
        <v>49411947</v>
      </c>
      <c r="S67" s="54">
        <v>3958989.57</v>
      </c>
      <c r="T67" s="54">
        <v>1000</v>
      </c>
      <c r="U67" s="54">
        <v>9771</v>
      </c>
      <c r="V67" s="54">
        <v>782.87</v>
      </c>
    </row>
    <row r="68" spans="1:22" ht="9">
      <c r="A68" s="54">
        <v>1120</v>
      </c>
      <c r="B68" s="54" t="s">
        <v>85</v>
      </c>
      <c r="C68" s="54">
        <v>445285</v>
      </c>
      <c r="D68" s="54">
        <v>1930000</v>
      </c>
      <c r="E68" s="54">
        <v>1484715</v>
      </c>
      <c r="F68" s="54">
        <v>0.23071762</v>
      </c>
      <c r="G68" s="54">
        <v>0.76928238</v>
      </c>
      <c r="H68" s="54">
        <v>1563711</v>
      </c>
      <c r="I68" s="54">
        <v>1118426</v>
      </c>
      <c r="J68" s="54">
        <v>0.2847617</v>
      </c>
      <c r="K68" s="54">
        <v>0.7152383</v>
      </c>
      <c r="L68" s="54">
        <v>715267</v>
      </c>
      <c r="M68" s="54">
        <v>269982</v>
      </c>
      <c r="N68" s="54">
        <v>0.62254375</v>
      </c>
      <c r="O68" s="54">
        <v>0.37745625</v>
      </c>
      <c r="P68" s="54">
        <v>300</v>
      </c>
      <c r="Q68" s="54">
        <v>300000</v>
      </c>
      <c r="R68" s="54">
        <v>2931300</v>
      </c>
      <c r="S68" s="54">
        <v>739684.54</v>
      </c>
      <c r="T68" s="54">
        <v>1000</v>
      </c>
      <c r="U68" s="54">
        <v>9771</v>
      </c>
      <c r="V68" s="54">
        <v>2465.62</v>
      </c>
    </row>
    <row r="69" spans="1:22" ht="9">
      <c r="A69" s="54">
        <v>1127</v>
      </c>
      <c r="B69" s="54" t="s">
        <v>86</v>
      </c>
      <c r="C69" s="54">
        <v>431594</v>
      </c>
      <c r="D69" s="54">
        <v>1930000</v>
      </c>
      <c r="E69" s="54">
        <v>1498406</v>
      </c>
      <c r="F69" s="54">
        <v>0.22362383</v>
      </c>
      <c r="G69" s="54">
        <v>0.77637617</v>
      </c>
      <c r="H69" s="54">
        <v>1563711</v>
      </c>
      <c r="I69" s="54">
        <v>1132117</v>
      </c>
      <c r="J69" s="54">
        <v>0.27600624</v>
      </c>
      <c r="K69" s="54">
        <v>0.72399376</v>
      </c>
      <c r="L69" s="54">
        <v>715267</v>
      </c>
      <c r="M69" s="54">
        <v>283673</v>
      </c>
      <c r="N69" s="54">
        <v>0.60340265</v>
      </c>
      <c r="O69" s="54">
        <v>0.39659735</v>
      </c>
      <c r="P69" s="54">
        <v>589</v>
      </c>
      <c r="Q69" s="54">
        <v>589000</v>
      </c>
      <c r="R69" s="54">
        <v>5755119</v>
      </c>
      <c r="S69" s="54">
        <v>1280143.27</v>
      </c>
      <c r="T69" s="54">
        <v>1000</v>
      </c>
      <c r="U69" s="54">
        <v>9771</v>
      </c>
      <c r="V69" s="54">
        <v>2173.42</v>
      </c>
    </row>
    <row r="70" spans="1:22" ht="9">
      <c r="A70" s="54">
        <v>1134</v>
      </c>
      <c r="B70" s="54" t="s">
        <v>87</v>
      </c>
      <c r="C70" s="54">
        <v>509820</v>
      </c>
      <c r="D70" s="54">
        <v>1930000</v>
      </c>
      <c r="E70" s="54">
        <v>1420180</v>
      </c>
      <c r="F70" s="54">
        <v>0.26415544</v>
      </c>
      <c r="G70" s="54">
        <v>0.73584456</v>
      </c>
      <c r="H70" s="54">
        <v>1563711</v>
      </c>
      <c r="I70" s="54">
        <v>1053891</v>
      </c>
      <c r="J70" s="54">
        <v>0.32603211</v>
      </c>
      <c r="K70" s="54">
        <v>0.67396789</v>
      </c>
      <c r="L70" s="54">
        <v>715267</v>
      </c>
      <c r="M70" s="54">
        <v>205447</v>
      </c>
      <c r="N70" s="54">
        <v>0.7127688</v>
      </c>
      <c r="O70" s="54">
        <v>0.2872312</v>
      </c>
      <c r="P70" s="54">
        <v>975</v>
      </c>
      <c r="Q70" s="54">
        <v>975000</v>
      </c>
      <c r="R70" s="54">
        <v>9526725</v>
      </c>
      <c r="S70" s="54">
        <v>1505299.35</v>
      </c>
      <c r="T70" s="54">
        <v>1000</v>
      </c>
      <c r="U70" s="54">
        <v>9771</v>
      </c>
      <c r="V70" s="54">
        <v>1543.9</v>
      </c>
    </row>
    <row r="71" spans="1:22" ht="9">
      <c r="A71" s="54">
        <v>1141</v>
      </c>
      <c r="B71" s="54" t="s">
        <v>88</v>
      </c>
      <c r="C71" s="54">
        <v>555056</v>
      </c>
      <c r="D71" s="54">
        <v>1930000</v>
      </c>
      <c r="E71" s="54">
        <v>1374944</v>
      </c>
      <c r="F71" s="54">
        <v>0.28759378</v>
      </c>
      <c r="G71" s="54">
        <v>0.71240622</v>
      </c>
      <c r="H71" s="54">
        <v>1563711</v>
      </c>
      <c r="I71" s="54">
        <v>1008655</v>
      </c>
      <c r="J71" s="54">
        <v>0.35496073</v>
      </c>
      <c r="K71" s="54">
        <v>0.64503927</v>
      </c>
      <c r="L71" s="54">
        <v>715267</v>
      </c>
      <c r="M71" s="54">
        <v>160211</v>
      </c>
      <c r="N71" s="54">
        <v>0.77601231</v>
      </c>
      <c r="O71" s="54">
        <v>0.22398769</v>
      </c>
      <c r="P71" s="54">
        <v>1231</v>
      </c>
      <c r="Q71" s="54">
        <v>1231000</v>
      </c>
      <c r="R71" s="54">
        <v>12028101</v>
      </c>
      <c r="S71" s="54">
        <v>3236835.16</v>
      </c>
      <c r="T71" s="54">
        <v>1000</v>
      </c>
      <c r="U71" s="54">
        <v>9771</v>
      </c>
      <c r="V71" s="54">
        <v>2629.44</v>
      </c>
    </row>
    <row r="72" spans="1:22" ht="9">
      <c r="A72" s="54">
        <v>1155</v>
      </c>
      <c r="B72" s="54" t="s">
        <v>89</v>
      </c>
      <c r="C72" s="54">
        <v>745162</v>
      </c>
      <c r="D72" s="54">
        <v>1930000</v>
      </c>
      <c r="E72" s="54">
        <v>1184838</v>
      </c>
      <c r="F72" s="54">
        <v>0.3860943</v>
      </c>
      <c r="G72" s="54">
        <v>0.6139057</v>
      </c>
      <c r="H72" s="54">
        <v>1563711</v>
      </c>
      <c r="I72" s="54">
        <v>818549</v>
      </c>
      <c r="J72" s="54">
        <v>0.47653435</v>
      </c>
      <c r="K72" s="54">
        <v>0.52346565</v>
      </c>
      <c r="L72" s="54">
        <v>715267</v>
      </c>
      <c r="M72" s="54">
        <v>-29895</v>
      </c>
      <c r="N72" s="54">
        <v>1.04179558</v>
      </c>
      <c r="O72" s="54">
        <v>-0.04179558</v>
      </c>
      <c r="P72" s="54">
        <v>581</v>
      </c>
      <c r="Q72" s="54">
        <v>581000</v>
      </c>
      <c r="R72" s="54">
        <v>5676951</v>
      </c>
      <c r="S72" s="54">
        <v>123287.56</v>
      </c>
      <c r="T72" s="54">
        <v>1000</v>
      </c>
      <c r="U72" s="54">
        <v>9771</v>
      </c>
      <c r="V72" s="54">
        <v>212.2</v>
      </c>
    </row>
    <row r="73" spans="1:22" ht="9">
      <c r="A73" s="54">
        <v>1162</v>
      </c>
      <c r="B73" s="54" t="s">
        <v>90</v>
      </c>
      <c r="C73" s="54">
        <v>384719</v>
      </c>
      <c r="D73" s="54">
        <v>1930000</v>
      </c>
      <c r="E73" s="54">
        <v>1545281</v>
      </c>
      <c r="F73" s="54">
        <v>0.19933627</v>
      </c>
      <c r="G73" s="54">
        <v>0.80066373</v>
      </c>
      <c r="H73" s="54">
        <v>1563711</v>
      </c>
      <c r="I73" s="54">
        <v>1178992</v>
      </c>
      <c r="J73" s="54">
        <v>0.24602948</v>
      </c>
      <c r="K73" s="54">
        <v>0.75397052</v>
      </c>
      <c r="L73" s="54">
        <v>715267</v>
      </c>
      <c r="M73" s="54">
        <v>330548</v>
      </c>
      <c r="N73" s="54">
        <v>0.53786768</v>
      </c>
      <c r="O73" s="54">
        <v>0.46213232</v>
      </c>
      <c r="P73" s="54">
        <v>990</v>
      </c>
      <c r="Q73" s="54">
        <v>990000</v>
      </c>
      <c r="R73" s="54">
        <v>9673290</v>
      </c>
      <c r="S73" s="54">
        <v>109399.87</v>
      </c>
      <c r="T73" s="54">
        <v>1000</v>
      </c>
      <c r="U73" s="54">
        <v>9771</v>
      </c>
      <c r="V73" s="54">
        <v>110.5</v>
      </c>
    </row>
    <row r="74" spans="1:22" ht="9">
      <c r="A74" s="54">
        <v>1169</v>
      </c>
      <c r="B74" s="54" t="s">
        <v>91</v>
      </c>
      <c r="C74" s="54">
        <v>760182</v>
      </c>
      <c r="D74" s="54">
        <v>1930000</v>
      </c>
      <c r="E74" s="54">
        <v>1169818</v>
      </c>
      <c r="F74" s="54">
        <v>0.39387668</v>
      </c>
      <c r="G74" s="54">
        <v>0.60612332</v>
      </c>
      <c r="H74" s="54">
        <v>1563711</v>
      </c>
      <c r="I74" s="54">
        <v>803529</v>
      </c>
      <c r="J74" s="54">
        <v>0.4861397</v>
      </c>
      <c r="K74" s="54">
        <v>0.5138603</v>
      </c>
      <c r="L74" s="54">
        <v>715267</v>
      </c>
      <c r="M74" s="54">
        <v>-44915</v>
      </c>
      <c r="N74" s="54">
        <v>1.06279473</v>
      </c>
      <c r="O74" s="54">
        <v>-0.06279473</v>
      </c>
      <c r="P74" s="54">
        <v>689</v>
      </c>
      <c r="Q74" s="54">
        <v>689000</v>
      </c>
      <c r="R74" s="54">
        <v>6732219</v>
      </c>
      <c r="S74" s="54">
        <v>1401293.8</v>
      </c>
      <c r="T74" s="54">
        <v>1000</v>
      </c>
      <c r="U74" s="54">
        <v>9771</v>
      </c>
      <c r="V74" s="54">
        <v>2033.81</v>
      </c>
    </row>
    <row r="75" spans="1:22" ht="9">
      <c r="A75" s="54">
        <v>1176</v>
      </c>
      <c r="B75" s="54" t="s">
        <v>92</v>
      </c>
      <c r="C75" s="54">
        <v>518868</v>
      </c>
      <c r="D75" s="54">
        <v>1930000</v>
      </c>
      <c r="E75" s="54">
        <v>1411132</v>
      </c>
      <c r="F75" s="54">
        <v>0.26884352</v>
      </c>
      <c r="G75" s="54">
        <v>0.73115648</v>
      </c>
      <c r="H75" s="54">
        <v>1563711</v>
      </c>
      <c r="I75" s="54">
        <v>1044843</v>
      </c>
      <c r="J75" s="54">
        <v>0.33181835</v>
      </c>
      <c r="K75" s="54">
        <v>0.66818165</v>
      </c>
      <c r="L75" s="54">
        <v>715267</v>
      </c>
      <c r="M75" s="54">
        <v>196399</v>
      </c>
      <c r="N75" s="54">
        <v>0.72541862</v>
      </c>
      <c r="O75" s="54">
        <v>0.27458138</v>
      </c>
      <c r="P75" s="54">
        <v>757</v>
      </c>
      <c r="Q75" s="54">
        <v>757000</v>
      </c>
      <c r="R75" s="54">
        <v>7396647</v>
      </c>
      <c r="S75" s="54">
        <v>568417.7</v>
      </c>
      <c r="T75" s="54">
        <v>1000</v>
      </c>
      <c r="U75" s="54">
        <v>9771</v>
      </c>
      <c r="V75" s="54">
        <v>750.88</v>
      </c>
    </row>
    <row r="76" spans="1:22" ht="9">
      <c r="A76" s="54">
        <v>1183</v>
      </c>
      <c r="B76" s="54" t="s">
        <v>93</v>
      </c>
      <c r="C76" s="54">
        <v>687718</v>
      </c>
      <c r="D76" s="54">
        <v>1930000</v>
      </c>
      <c r="E76" s="54">
        <v>1242282</v>
      </c>
      <c r="F76" s="54">
        <v>0.35633057</v>
      </c>
      <c r="G76" s="54">
        <v>0.64366943</v>
      </c>
      <c r="H76" s="54">
        <v>1563711</v>
      </c>
      <c r="I76" s="54">
        <v>875993</v>
      </c>
      <c r="J76" s="54">
        <v>0.43979866</v>
      </c>
      <c r="K76" s="54">
        <v>0.56020134</v>
      </c>
      <c r="L76" s="54">
        <v>715267</v>
      </c>
      <c r="M76" s="54">
        <v>27549</v>
      </c>
      <c r="N76" s="54">
        <v>0.96148431</v>
      </c>
      <c r="O76" s="54">
        <v>0.03851569</v>
      </c>
      <c r="P76" s="54">
        <v>1231</v>
      </c>
      <c r="Q76" s="54">
        <v>1231000</v>
      </c>
      <c r="R76" s="54">
        <v>12028101</v>
      </c>
      <c r="S76" s="54">
        <v>1672646.96</v>
      </c>
      <c r="T76" s="54">
        <v>1000</v>
      </c>
      <c r="U76" s="54">
        <v>9771</v>
      </c>
      <c r="V76" s="54">
        <v>1358.77</v>
      </c>
    </row>
    <row r="77" spans="1:22" ht="9">
      <c r="A77" s="54">
        <v>1204</v>
      </c>
      <c r="B77" s="54" t="s">
        <v>94</v>
      </c>
      <c r="C77" s="54">
        <v>500131</v>
      </c>
      <c r="D77" s="54">
        <v>1930000</v>
      </c>
      <c r="E77" s="54">
        <v>1429869</v>
      </c>
      <c r="F77" s="54">
        <v>0.25913523</v>
      </c>
      <c r="G77" s="54">
        <v>0.74086477</v>
      </c>
      <c r="H77" s="54">
        <v>1563711</v>
      </c>
      <c r="I77" s="54">
        <v>1063580</v>
      </c>
      <c r="J77" s="54">
        <v>0.31983595</v>
      </c>
      <c r="K77" s="54">
        <v>0.68016405</v>
      </c>
      <c r="L77" s="54">
        <v>715267</v>
      </c>
      <c r="M77" s="54">
        <v>215136</v>
      </c>
      <c r="N77" s="54">
        <v>0.69922281</v>
      </c>
      <c r="O77" s="54">
        <v>0.30077719</v>
      </c>
      <c r="P77" s="54">
        <v>405</v>
      </c>
      <c r="Q77" s="54">
        <v>405000</v>
      </c>
      <c r="R77" s="54">
        <v>3673982.67</v>
      </c>
      <c r="S77" s="54">
        <v>0</v>
      </c>
      <c r="T77" s="54">
        <v>1000</v>
      </c>
      <c r="U77" s="54">
        <v>9071.56</v>
      </c>
      <c r="V77" s="54">
        <v>0</v>
      </c>
    </row>
    <row r="78" spans="1:22" ht="9">
      <c r="A78" s="54">
        <v>1218</v>
      </c>
      <c r="B78" s="54" t="s">
        <v>95</v>
      </c>
      <c r="C78" s="54">
        <v>886509</v>
      </c>
      <c r="D78" s="54">
        <v>1930000</v>
      </c>
      <c r="E78" s="54">
        <v>1043491</v>
      </c>
      <c r="F78" s="54">
        <v>0.45933109</v>
      </c>
      <c r="G78" s="54">
        <v>0.54066891</v>
      </c>
      <c r="H78" s="54">
        <v>1563711</v>
      </c>
      <c r="I78" s="54">
        <v>677202</v>
      </c>
      <c r="J78" s="54">
        <v>0.56692637</v>
      </c>
      <c r="K78" s="54">
        <v>0.43307363</v>
      </c>
      <c r="L78" s="54">
        <v>715267</v>
      </c>
      <c r="M78" s="54">
        <v>-171242</v>
      </c>
      <c r="N78" s="54">
        <v>1.2394099</v>
      </c>
      <c r="O78" s="54">
        <v>-0.2394099</v>
      </c>
      <c r="P78" s="54">
        <v>897</v>
      </c>
      <c r="Q78" s="54">
        <v>897000</v>
      </c>
      <c r="R78" s="54">
        <v>8764587</v>
      </c>
      <c r="S78" s="54">
        <v>0</v>
      </c>
      <c r="T78" s="54">
        <v>1000</v>
      </c>
      <c r="U78" s="54">
        <v>9771</v>
      </c>
      <c r="V78" s="54">
        <v>0</v>
      </c>
    </row>
    <row r="79" spans="1:22" ht="9">
      <c r="A79" s="54">
        <v>1232</v>
      </c>
      <c r="B79" s="54" t="s">
        <v>96</v>
      </c>
      <c r="C79" s="54">
        <v>1303968</v>
      </c>
      <c r="D79" s="54">
        <v>1930000</v>
      </c>
      <c r="E79" s="54">
        <v>626032</v>
      </c>
      <c r="F79" s="54">
        <v>0.67563109</v>
      </c>
      <c r="G79" s="54">
        <v>0.32436891</v>
      </c>
      <c r="H79" s="54">
        <v>1563711</v>
      </c>
      <c r="I79" s="54">
        <v>259743</v>
      </c>
      <c r="J79" s="54">
        <v>0.83389322</v>
      </c>
      <c r="K79" s="54">
        <v>0.16610678</v>
      </c>
      <c r="L79" s="54">
        <v>715267</v>
      </c>
      <c r="M79" s="54">
        <v>-588701</v>
      </c>
      <c r="N79" s="54">
        <v>1.82305069</v>
      </c>
      <c r="O79" s="54">
        <v>-0.82305069</v>
      </c>
      <c r="P79" s="54">
        <v>753</v>
      </c>
      <c r="Q79" s="54">
        <v>753000</v>
      </c>
      <c r="R79" s="54">
        <v>6344698.48</v>
      </c>
      <c r="S79" s="54">
        <v>0</v>
      </c>
      <c r="T79" s="54">
        <v>1000</v>
      </c>
      <c r="U79" s="54">
        <v>8425.89</v>
      </c>
      <c r="V79" s="54">
        <v>0</v>
      </c>
    </row>
    <row r="80" spans="1:22" ht="9">
      <c r="A80" s="54">
        <v>1246</v>
      </c>
      <c r="B80" s="54" t="s">
        <v>97</v>
      </c>
      <c r="C80" s="54">
        <v>603245</v>
      </c>
      <c r="D80" s="54">
        <v>1930000</v>
      </c>
      <c r="E80" s="54">
        <v>1326755</v>
      </c>
      <c r="F80" s="54">
        <v>0.31256218</v>
      </c>
      <c r="G80" s="54">
        <v>0.68743782</v>
      </c>
      <c r="H80" s="54">
        <v>1563711</v>
      </c>
      <c r="I80" s="54">
        <v>960466</v>
      </c>
      <c r="J80" s="54">
        <v>0.38577781</v>
      </c>
      <c r="K80" s="54">
        <v>0.61422219</v>
      </c>
      <c r="L80" s="54">
        <v>715267</v>
      </c>
      <c r="M80" s="54">
        <v>112022</v>
      </c>
      <c r="N80" s="54">
        <v>0.84338436</v>
      </c>
      <c r="O80" s="54">
        <v>0.15661564</v>
      </c>
      <c r="P80" s="54">
        <v>611</v>
      </c>
      <c r="Q80" s="54">
        <v>611000</v>
      </c>
      <c r="R80" s="54">
        <v>5970081</v>
      </c>
      <c r="S80" s="54">
        <v>1251259.27</v>
      </c>
      <c r="T80" s="54">
        <v>1000</v>
      </c>
      <c r="U80" s="54">
        <v>9771</v>
      </c>
      <c r="V80" s="54">
        <v>2047.89</v>
      </c>
    </row>
    <row r="81" spans="1:22" ht="9">
      <c r="A81" s="54">
        <v>1253</v>
      </c>
      <c r="B81" s="54" t="s">
        <v>98</v>
      </c>
      <c r="C81" s="54">
        <v>466872</v>
      </c>
      <c r="D81" s="54">
        <v>1930000</v>
      </c>
      <c r="E81" s="54">
        <v>1463128</v>
      </c>
      <c r="F81" s="54">
        <v>0.24190259</v>
      </c>
      <c r="G81" s="54">
        <v>0.75809741</v>
      </c>
      <c r="H81" s="54">
        <v>1563711</v>
      </c>
      <c r="I81" s="54">
        <v>1096839</v>
      </c>
      <c r="J81" s="54">
        <v>0.29856668</v>
      </c>
      <c r="K81" s="54">
        <v>0.70143332</v>
      </c>
      <c r="L81" s="54">
        <v>715267</v>
      </c>
      <c r="M81" s="54">
        <v>248395</v>
      </c>
      <c r="N81" s="54">
        <v>0.65272409</v>
      </c>
      <c r="O81" s="54">
        <v>0.34727591</v>
      </c>
      <c r="P81" s="54">
        <v>2345</v>
      </c>
      <c r="Q81" s="54">
        <v>2345000</v>
      </c>
      <c r="R81" s="54">
        <v>22912995</v>
      </c>
      <c r="S81" s="54">
        <v>5164858.73</v>
      </c>
      <c r="T81" s="54">
        <v>1000</v>
      </c>
      <c r="U81" s="54">
        <v>9771</v>
      </c>
      <c r="V81" s="54">
        <v>2202.5</v>
      </c>
    </row>
    <row r="82" spans="1:22" ht="9">
      <c r="A82" s="54">
        <v>1260</v>
      </c>
      <c r="B82" s="54" t="s">
        <v>99</v>
      </c>
      <c r="C82" s="54">
        <v>842451</v>
      </c>
      <c r="D82" s="54">
        <v>1930000</v>
      </c>
      <c r="E82" s="54">
        <v>1087549</v>
      </c>
      <c r="F82" s="54">
        <v>0.43650311</v>
      </c>
      <c r="G82" s="54">
        <v>0.56349689</v>
      </c>
      <c r="H82" s="54">
        <v>1563711</v>
      </c>
      <c r="I82" s="54">
        <v>721260</v>
      </c>
      <c r="J82" s="54">
        <v>0.53875109</v>
      </c>
      <c r="K82" s="54">
        <v>0.46124891</v>
      </c>
      <c r="L82" s="54">
        <v>715267</v>
      </c>
      <c r="M82" s="54">
        <v>-127184</v>
      </c>
      <c r="N82" s="54">
        <v>1.17781332</v>
      </c>
      <c r="O82" s="54">
        <v>-0.17781332</v>
      </c>
      <c r="P82" s="54">
        <v>912</v>
      </c>
      <c r="Q82" s="54">
        <v>912000</v>
      </c>
      <c r="R82" s="54">
        <v>8911152</v>
      </c>
      <c r="S82" s="54">
        <v>389084.63</v>
      </c>
      <c r="T82" s="54">
        <v>1000</v>
      </c>
      <c r="U82" s="54">
        <v>9771</v>
      </c>
      <c r="V82" s="54">
        <v>426.63</v>
      </c>
    </row>
    <row r="83" spans="1:22" ht="9">
      <c r="A83" s="54">
        <v>4970</v>
      </c>
      <c r="B83" s="54" t="s">
        <v>100</v>
      </c>
      <c r="C83" s="54">
        <v>483584</v>
      </c>
      <c r="D83" s="54">
        <v>1930000</v>
      </c>
      <c r="E83" s="54">
        <v>1446416</v>
      </c>
      <c r="F83" s="54">
        <v>0.25056166</v>
      </c>
      <c r="G83" s="54">
        <v>0.74943834</v>
      </c>
      <c r="H83" s="54">
        <v>1563711</v>
      </c>
      <c r="I83" s="54">
        <v>1080127</v>
      </c>
      <c r="J83" s="54">
        <v>0.30925408</v>
      </c>
      <c r="K83" s="54">
        <v>0.69074592</v>
      </c>
      <c r="L83" s="54">
        <v>715267</v>
      </c>
      <c r="M83" s="54">
        <v>231683</v>
      </c>
      <c r="N83" s="54">
        <v>0.67608879</v>
      </c>
      <c r="O83" s="54">
        <v>0.32391121</v>
      </c>
      <c r="P83" s="54">
        <v>5883</v>
      </c>
      <c r="Q83" s="54">
        <v>5883000</v>
      </c>
      <c r="R83" s="54">
        <v>57482793</v>
      </c>
      <c r="S83" s="54">
        <v>7432092.76</v>
      </c>
      <c r="T83" s="54">
        <v>1000</v>
      </c>
      <c r="U83" s="54">
        <v>9771</v>
      </c>
      <c r="V83" s="54">
        <v>1263.32</v>
      </c>
    </row>
    <row r="84" spans="1:22" ht="9">
      <c r="A84" s="54">
        <v>1295</v>
      </c>
      <c r="B84" s="54" t="s">
        <v>101</v>
      </c>
      <c r="C84" s="54">
        <v>397734</v>
      </c>
      <c r="D84" s="54">
        <v>1930000</v>
      </c>
      <c r="E84" s="54">
        <v>1532266</v>
      </c>
      <c r="F84" s="54">
        <v>0.20607979</v>
      </c>
      <c r="G84" s="54">
        <v>0.79392021</v>
      </c>
      <c r="H84" s="54">
        <v>1563711</v>
      </c>
      <c r="I84" s="54">
        <v>1165977</v>
      </c>
      <c r="J84" s="54">
        <v>0.25435263</v>
      </c>
      <c r="K84" s="54">
        <v>0.74564737</v>
      </c>
      <c r="L84" s="54">
        <v>715267</v>
      </c>
      <c r="M84" s="54">
        <v>317533</v>
      </c>
      <c r="N84" s="54">
        <v>0.55606368</v>
      </c>
      <c r="O84" s="54">
        <v>0.44393632</v>
      </c>
      <c r="P84" s="54">
        <v>865</v>
      </c>
      <c r="Q84" s="54">
        <v>865000</v>
      </c>
      <c r="R84" s="54">
        <v>8451915</v>
      </c>
      <c r="S84" s="54">
        <v>964521.98</v>
      </c>
      <c r="T84" s="54">
        <v>1000</v>
      </c>
      <c r="U84" s="54">
        <v>9771</v>
      </c>
      <c r="V84" s="54">
        <v>1115.05</v>
      </c>
    </row>
    <row r="85" spans="1:22" ht="9">
      <c r="A85" s="54">
        <v>1421</v>
      </c>
      <c r="B85" s="54" t="s">
        <v>479</v>
      </c>
      <c r="C85" s="54">
        <v>799408</v>
      </c>
      <c r="D85" s="54">
        <v>1930000</v>
      </c>
      <c r="E85" s="54">
        <v>1130592</v>
      </c>
      <c r="F85" s="54">
        <v>0.41420104</v>
      </c>
      <c r="G85" s="54">
        <v>0.58579896</v>
      </c>
      <c r="H85" s="54">
        <v>1563711</v>
      </c>
      <c r="I85" s="54">
        <v>764303</v>
      </c>
      <c r="J85" s="54">
        <v>0.5112249</v>
      </c>
      <c r="K85" s="54">
        <v>0.4887751</v>
      </c>
      <c r="L85" s="54">
        <v>715267</v>
      </c>
      <c r="M85" s="54">
        <v>-84141</v>
      </c>
      <c r="N85" s="54">
        <v>1.11763579</v>
      </c>
      <c r="O85" s="54">
        <v>-0.11763579</v>
      </c>
      <c r="P85" s="54">
        <v>528</v>
      </c>
      <c r="Q85" s="54">
        <v>528000</v>
      </c>
      <c r="R85" s="54">
        <v>5159088</v>
      </c>
      <c r="S85" s="54">
        <v>577751.81</v>
      </c>
      <c r="T85" s="54">
        <v>1000</v>
      </c>
      <c r="U85" s="54">
        <v>9771</v>
      </c>
      <c r="V85" s="54">
        <v>1094.23</v>
      </c>
    </row>
    <row r="86" spans="1:22" ht="9">
      <c r="A86" s="54">
        <v>1309</v>
      </c>
      <c r="B86" s="54" t="s">
        <v>102</v>
      </c>
      <c r="C86" s="54">
        <v>654999</v>
      </c>
      <c r="D86" s="54">
        <v>1930000</v>
      </c>
      <c r="E86" s="54">
        <v>1275001</v>
      </c>
      <c r="F86" s="54">
        <v>0.33937772</v>
      </c>
      <c r="G86" s="54">
        <v>0.66062228</v>
      </c>
      <c r="H86" s="54">
        <v>1563711</v>
      </c>
      <c r="I86" s="54">
        <v>908712</v>
      </c>
      <c r="J86" s="54">
        <v>0.41887472</v>
      </c>
      <c r="K86" s="54">
        <v>0.58112528</v>
      </c>
      <c r="L86" s="54">
        <v>715267</v>
      </c>
      <c r="M86" s="54">
        <v>60268</v>
      </c>
      <c r="N86" s="54">
        <v>0.91574056</v>
      </c>
      <c r="O86" s="54">
        <v>0.08425944</v>
      </c>
      <c r="P86" s="54">
        <v>740</v>
      </c>
      <c r="Q86" s="54">
        <v>740000</v>
      </c>
      <c r="R86" s="54">
        <v>7230540</v>
      </c>
      <c r="S86" s="54">
        <v>1976477.62</v>
      </c>
      <c r="T86" s="54">
        <v>1000</v>
      </c>
      <c r="U86" s="54">
        <v>9771</v>
      </c>
      <c r="V86" s="54">
        <v>2670.92</v>
      </c>
    </row>
    <row r="87" spans="1:22" ht="9">
      <c r="A87" s="54">
        <v>1316</v>
      </c>
      <c r="B87" s="54" t="s">
        <v>103</v>
      </c>
      <c r="C87" s="54">
        <v>808991</v>
      </c>
      <c r="D87" s="54">
        <v>1930000</v>
      </c>
      <c r="E87" s="54">
        <v>1121009</v>
      </c>
      <c r="F87" s="54">
        <v>0.41916632</v>
      </c>
      <c r="G87" s="54">
        <v>0.58083368</v>
      </c>
      <c r="H87" s="54">
        <v>1563711</v>
      </c>
      <c r="I87" s="54">
        <v>754720</v>
      </c>
      <c r="J87" s="54">
        <v>0.51735327</v>
      </c>
      <c r="K87" s="54">
        <v>0.48264673</v>
      </c>
      <c r="L87" s="54">
        <v>715267</v>
      </c>
      <c r="M87" s="54">
        <v>-93724</v>
      </c>
      <c r="N87" s="54">
        <v>1.13103359</v>
      </c>
      <c r="O87" s="54">
        <v>-0.13103359</v>
      </c>
      <c r="P87" s="54">
        <v>3847</v>
      </c>
      <c r="Q87" s="54">
        <v>3847000</v>
      </c>
      <c r="R87" s="54">
        <v>37589037</v>
      </c>
      <c r="S87" s="54">
        <v>11769995.26</v>
      </c>
      <c r="T87" s="54">
        <v>1000</v>
      </c>
      <c r="U87" s="54">
        <v>9771</v>
      </c>
      <c r="V87" s="54">
        <v>3059.53</v>
      </c>
    </row>
    <row r="88" spans="1:22" ht="9">
      <c r="A88" s="54">
        <v>1380</v>
      </c>
      <c r="B88" s="54" t="s">
        <v>104</v>
      </c>
      <c r="C88" s="54">
        <v>798659</v>
      </c>
      <c r="D88" s="54">
        <v>1930000</v>
      </c>
      <c r="E88" s="54">
        <v>1131341</v>
      </c>
      <c r="F88" s="54">
        <v>0.41381295</v>
      </c>
      <c r="G88" s="54">
        <v>0.58618705</v>
      </c>
      <c r="H88" s="54">
        <v>1563711</v>
      </c>
      <c r="I88" s="54">
        <v>765052</v>
      </c>
      <c r="J88" s="54">
        <v>0.51074591</v>
      </c>
      <c r="K88" s="54">
        <v>0.48925409</v>
      </c>
      <c r="L88" s="54">
        <v>715267</v>
      </c>
      <c r="M88" s="54">
        <v>-83392</v>
      </c>
      <c r="N88" s="54">
        <v>1.11658863</v>
      </c>
      <c r="O88" s="54">
        <v>-0.11658863</v>
      </c>
      <c r="P88" s="54">
        <v>2526</v>
      </c>
      <c r="Q88" s="54">
        <v>2526000</v>
      </c>
      <c r="R88" s="54">
        <v>24681546</v>
      </c>
      <c r="S88" s="54">
        <v>1545730.72</v>
      </c>
      <c r="T88" s="54">
        <v>1000</v>
      </c>
      <c r="U88" s="54">
        <v>9771</v>
      </c>
      <c r="V88" s="54">
        <v>611.93</v>
      </c>
    </row>
    <row r="89" spans="1:22" ht="9">
      <c r="A89" s="54">
        <v>1407</v>
      </c>
      <c r="B89" s="54" t="s">
        <v>105</v>
      </c>
      <c r="C89" s="54">
        <v>598344</v>
      </c>
      <c r="D89" s="54">
        <v>1930000</v>
      </c>
      <c r="E89" s="54">
        <v>1331656</v>
      </c>
      <c r="F89" s="54">
        <v>0.3100228</v>
      </c>
      <c r="G89" s="54">
        <v>0.6899772</v>
      </c>
      <c r="H89" s="54">
        <v>1563711</v>
      </c>
      <c r="I89" s="54">
        <v>965367</v>
      </c>
      <c r="J89" s="54">
        <v>0.3826436</v>
      </c>
      <c r="K89" s="54">
        <v>0.6173564</v>
      </c>
      <c r="L89" s="54">
        <v>715267</v>
      </c>
      <c r="M89" s="54">
        <v>116923</v>
      </c>
      <c r="N89" s="54">
        <v>0.83653237</v>
      </c>
      <c r="O89" s="54">
        <v>0.16346763</v>
      </c>
      <c r="P89" s="54">
        <v>1461</v>
      </c>
      <c r="Q89" s="54">
        <v>1461000</v>
      </c>
      <c r="R89" s="54">
        <v>14275431</v>
      </c>
      <c r="S89" s="54">
        <v>555162.22</v>
      </c>
      <c r="T89" s="54">
        <v>1000</v>
      </c>
      <c r="U89" s="54">
        <v>9771</v>
      </c>
      <c r="V89" s="54">
        <v>379.99</v>
      </c>
    </row>
    <row r="90" spans="1:22" ht="9">
      <c r="A90" s="54">
        <v>1414</v>
      </c>
      <c r="B90" s="54" t="s">
        <v>106</v>
      </c>
      <c r="C90" s="54">
        <v>622158</v>
      </c>
      <c r="D90" s="54">
        <v>1930000</v>
      </c>
      <c r="E90" s="54">
        <v>1307842</v>
      </c>
      <c r="F90" s="54">
        <v>0.32236166</v>
      </c>
      <c r="G90" s="54">
        <v>0.67763834</v>
      </c>
      <c r="H90" s="54">
        <v>1563711</v>
      </c>
      <c r="I90" s="54">
        <v>941553</v>
      </c>
      <c r="J90" s="54">
        <v>0.39787275</v>
      </c>
      <c r="K90" s="54">
        <v>0.60212725</v>
      </c>
      <c r="L90" s="54">
        <v>715267</v>
      </c>
      <c r="M90" s="54">
        <v>93109</v>
      </c>
      <c r="N90" s="54">
        <v>0.86982623</v>
      </c>
      <c r="O90" s="54">
        <v>0.13017377</v>
      </c>
      <c r="P90" s="54">
        <v>4129</v>
      </c>
      <c r="Q90" s="54">
        <v>4129000</v>
      </c>
      <c r="R90" s="54">
        <v>40344459</v>
      </c>
      <c r="S90" s="54">
        <v>847353.11</v>
      </c>
      <c r="T90" s="54">
        <v>1000</v>
      </c>
      <c r="U90" s="54">
        <v>9771</v>
      </c>
      <c r="V90" s="54">
        <v>205.22</v>
      </c>
    </row>
    <row r="91" spans="1:22" ht="9">
      <c r="A91" s="54">
        <v>2744</v>
      </c>
      <c r="B91" s="54" t="s">
        <v>107</v>
      </c>
      <c r="C91" s="54">
        <v>554484</v>
      </c>
      <c r="D91" s="54">
        <v>1930000</v>
      </c>
      <c r="E91" s="54">
        <v>1375516</v>
      </c>
      <c r="F91" s="54">
        <v>0.28729741</v>
      </c>
      <c r="G91" s="54">
        <v>0.71270259</v>
      </c>
      <c r="H91" s="54">
        <v>1563711</v>
      </c>
      <c r="I91" s="54">
        <v>1009227</v>
      </c>
      <c r="J91" s="54">
        <v>0.35459493</v>
      </c>
      <c r="K91" s="54">
        <v>0.64540507</v>
      </c>
      <c r="L91" s="54">
        <v>715267</v>
      </c>
      <c r="M91" s="54">
        <v>160783</v>
      </c>
      <c r="N91" s="54">
        <v>0.77521261</v>
      </c>
      <c r="O91" s="54">
        <v>0.22478739</v>
      </c>
      <c r="P91" s="54">
        <v>695</v>
      </c>
      <c r="Q91" s="54">
        <v>695000</v>
      </c>
      <c r="R91" s="54">
        <v>6790845</v>
      </c>
      <c r="S91" s="54">
        <v>1770494.39</v>
      </c>
      <c r="T91" s="54">
        <v>1000</v>
      </c>
      <c r="U91" s="54">
        <v>9771</v>
      </c>
      <c r="V91" s="54">
        <v>2547.47</v>
      </c>
    </row>
    <row r="92" spans="1:22" ht="9">
      <c r="A92" s="54">
        <v>1428</v>
      </c>
      <c r="B92" s="54" t="s">
        <v>108</v>
      </c>
      <c r="C92" s="54">
        <v>702082</v>
      </c>
      <c r="D92" s="54">
        <v>1930000</v>
      </c>
      <c r="E92" s="54">
        <v>1227918</v>
      </c>
      <c r="F92" s="54">
        <v>0.36377306</v>
      </c>
      <c r="G92" s="54">
        <v>0.63622694</v>
      </c>
      <c r="H92" s="54">
        <v>1563711</v>
      </c>
      <c r="I92" s="54">
        <v>861629</v>
      </c>
      <c r="J92" s="54">
        <v>0.4489845</v>
      </c>
      <c r="K92" s="54">
        <v>0.5510155</v>
      </c>
      <c r="L92" s="54">
        <v>715267</v>
      </c>
      <c r="M92" s="54">
        <v>13185</v>
      </c>
      <c r="N92" s="54">
        <v>0.98156632</v>
      </c>
      <c r="O92" s="54">
        <v>0.01843368</v>
      </c>
      <c r="P92" s="54">
        <v>1221</v>
      </c>
      <c r="Q92" s="54">
        <v>1221000</v>
      </c>
      <c r="R92" s="54">
        <v>11930391</v>
      </c>
      <c r="S92" s="54">
        <v>2744753.08</v>
      </c>
      <c r="T92" s="54">
        <v>1000</v>
      </c>
      <c r="U92" s="54">
        <v>9771</v>
      </c>
      <c r="V92" s="54">
        <v>2247.96</v>
      </c>
    </row>
    <row r="93" spans="1:22" ht="9">
      <c r="A93" s="54">
        <v>1449</v>
      </c>
      <c r="B93" s="54" t="s">
        <v>109</v>
      </c>
      <c r="C93" s="54">
        <v>1217743</v>
      </c>
      <c r="D93" s="54">
        <v>2895000</v>
      </c>
      <c r="E93" s="54">
        <v>1677257</v>
      </c>
      <c r="F93" s="54">
        <v>0.42063661</v>
      </c>
      <c r="G93" s="54">
        <v>0.57936339</v>
      </c>
      <c r="H93" s="54">
        <v>2345566</v>
      </c>
      <c r="I93" s="54">
        <v>1127823</v>
      </c>
      <c r="J93" s="54">
        <v>0.51916808</v>
      </c>
      <c r="K93" s="54">
        <v>0.48083192</v>
      </c>
      <c r="L93" s="54">
        <v>1072900</v>
      </c>
      <c r="M93" s="54">
        <v>-144843</v>
      </c>
      <c r="N93" s="54">
        <v>1.1350014</v>
      </c>
      <c r="O93" s="54">
        <v>-0.1350014</v>
      </c>
      <c r="P93" s="54">
        <v>91</v>
      </c>
      <c r="Q93" s="54">
        <v>91000</v>
      </c>
      <c r="R93" s="54">
        <v>802229.74</v>
      </c>
      <c r="S93" s="54">
        <v>0</v>
      </c>
      <c r="T93" s="54">
        <v>1000</v>
      </c>
      <c r="U93" s="54">
        <v>8815.71</v>
      </c>
      <c r="V93" s="54">
        <v>0</v>
      </c>
    </row>
    <row r="94" spans="1:22" ht="9">
      <c r="A94" s="54">
        <v>1491</v>
      </c>
      <c r="B94" s="54" t="s">
        <v>110</v>
      </c>
      <c r="C94" s="54">
        <v>3552330</v>
      </c>
      <c r="D94" s="54">
        <v>1930000</v>
      </c>
      <c r="E94" s="54">
        <v>-1622330</v>
      </c>
      <c r="F94" s="54">
        <v>1.84058549</v>
      </c>
      <c r="G94" s="54">
        <v>-0.84058549</v>
      </c>
      <c r="H94" s="54">
        <v>1563711</v>
      </c>
      <c r="I94" s="54">
        <v>-1988619</v>
      </c>
      <c r="J94" s="54">
        <v>2.27173052</v>
      </c>
      <c r="K94" s="54">
        <v>-1.27173052</v>
      </c>
      <c r="L94" s="54">
        <v>715267</v>
      </c>
      <c r="M94" s="54">
        <v>-2837063</v>
      </c>
      <c r="N94" s="54">
        <v>4.96643911</v>
      </c>
      <c r="O94" s="54">
        <v>-3.96643911</v>
      </c>
      <c r="P94" s="54">
        <v>368</v>
      </c>
      <c r="Q94" s="54">
        <v>368000</v>
      </c>
      <c r="R94" s="54">
        <v>3579634.31</v>
      </c>
      <c r="S94" s="54">
        <v>0</v>
      </c>
      <c r="T94" s="54">
        <v>1000</v>
      </c>
      <c r="U94" s="54">
        <v>9727.27</v>
      </c>
      <c r="V94" s="54">
        <v>0</v>
      </c>
    </row>
    <row r="95" spans="1:22" ht="9">
      <c r="A95" s="54">
        <v>1499</v>
      </c>
      <c r="B95" s="54" t="s">
        <v>477</v>
      </c>
      <c r="C95" s="54">
        <v>595525</v>
      </c>
      <c r="D95" s="54">
        <v>1930000</v>
      </c>
      <c r="E95" s="54">
        <v>1334475</v>
      </c>
      <c r="F95" s="54">
        <v>0.30856218</v>
      </c>
      <c r="G95" s="54">
        <v>0.69143782</v>
      </c>
      <c r="H95" s="54">
        <v>1563711</v>
      </c>
      <c r="I95" s="54">
        <v>968186</v>
      </c>
      <c r="J95" s="54">
        <v>0.38084083</v>
      </c>
      <c r="K95" s="54">
        <v>0.61915917</v>
      </c>
      <c r="L95" s="54">
        <v>715267</v>
      </c>
      <c r="M95" s="54">
        <v>119742</v>
      </c>
      <c r="N95" s="54">
        <v>0.83259119</v>
      </c>
      <c r="O95" s="54">
        <v>0.16740881</v>
      </c>
      <c r="P95" s="54">
        <v>1010</v>
      </c>
      <c r="Q95" s="54">
        <v>1010000</v>
      </c>
      <c r="R95" s="54">
        <v>9729433.84</v>
      </c>
      <c r="S95" s="54">
        <v>0</v>
      </c>
      <c r="T95" s="54">
        <v>1000</v>
      </c>
      <c r="U95" s="54">
        <v>9633.1</v>
      </c>
      <c r="V95" s="54">
        <v>0</v>
      </c>
    </row>
    <row r="96" spans="1:22" ht="9">
      <c r="A96" s="54">
        <v>1540</v>
      </c>
      <c r="B96" s="54" t="s">
        <v>111</v>
      </c>
      <c r="C96" s="54">
        <v>1066703</v>
      </c>
      <c r="D96" s="54">
        <v>1930000</v>
      </c>
      <c r="E96" s="54">
        <v>863297</v>
      </c>
      <c r="F96" s="54">
        <v>0.55269585</v>
      </c>
      <c r="G96" s="54">
        <v>0.44730415</v>
      </c>
      <c r="H96" s="54">
        <v>1563711</v>
      </c>
      <c r="I96" s="54">
        <v>497008</v>
      </c>
      <c r="J96" s="54">
        <v>0.68216122</v>
      </c>
      <c r="K96" s="54">
        <v>0.31783878</v>
      </c>
      <c r="L96" s="54">
        <v>715267</v>
      </c>
      <c r="M96" s="54">
        <v>-351436</v>
      </c>
      <c r="N96" s="54">
        <v>1.4913354</v>
      </c>
      <c r="O96" s="54">
        <v>-0.4913354</v>
      </c>
      <c r="P96" s="54">
        <v>1665</v>
      </c>
      <c r="Q96" s="54">
        <v>1665000</v>
      </c>
      <c r="R96" s="54">
        <v>16268715</v>
      </c>
      <c r="S96" s="54">
        <v>1669378.89</v>
      </c>
      <c r="T96" s="54">
        <v>1000</v>
      </c>
      <c r="U96" s="54">
        <v>9771</v>
      </c>
      <c r="V96" s="54">
        <v>1002.63</v>
      </c>
    </row>
    <row r="97" spans="1:22" ht="9">
      <c r="A97" s="54">
        <v>1554</v>
      </c>
      <c r="B97" s="54" t="s">
        <v>112</v>
      </c>
      <c r="C97" s="54">
        <v>721829</v>
      </c>
      <c r="D97" s="54">
        <v>1930000</v>
      </c>
      <c r="E97" s="54">
        <v>1208171</v>
      </c>
      <c r="F97" s="54">
        <v>0.37400466</v>
      </c>
      <c r="G97" s="54">
        <v>0.62599534</v>
      </c>
      <c r="H97" s="54">
        <v>1563711</v>
      </c>
      <c r="I97" s="54">
        <v>841882</v>
      </c>
      <c r="J97" s="54">
        <v>0.46161279</v>
      </c>
      <c r="K97" s="54">
        <v>0.53838721</v>
      </c>
      <c r="L97" s="54">
        <v>715267</v>
      </c>
      <c r="M97" s="54">
        <v>-6562</v>
      </c>
      <c r="N97" s="54">
        <v>1.0091742</v>
      </c>
      <c r="O97" s="54">
        <v>-0.0091742</v>
      </c>
      <c r="P97" s="54">
        <v>11279</v>
      </c>
      <c r="Q97" s="54">
        <v>11279000</v>
      </c>
      <c r="R97" s="54">
        <v>110207109</v>
      </c>
      <c r="S97" s="54">
        <v>1050321.72</v>
      </c>
      <c r="T97" s="54">
        <v>1000</v>
      </c>
      <c r="U97" s="54">
        <v>9771</v>
      </c>
      <c r="V97" s="54">
        <v>93.12</v>
      </c>
    </row>
    <row r="98" spans="1:22" ht="9">
      <c r="A98" s="54">
        <v>1561</v>
      </c>
      <c r="B98" s="54" t="s">
        <v>113</v>
      </c>
      <c r="C98" s="54">
        <v>414381</v>
      </c>
      <c r="D98" s="54">
        <v>1930000</v>
      </c>
      <c r="E98" s="54">
        <v>1515619</v>
      </c>
      <c r="F98" s="54">
        <v>0.21470518</v>
      </c>
      <c r="G98" s="54">
        <v>0.78529482</v>
      </c>
      <c r="H98" s="54">
        <v>1563711</v>
      </c>
      <c r="I98" s="54">
        <v>1149330</v>
      </c>
      <c r="J98" s="54">
        <v>0.26499846</v>
      </c>
      <c r="K98" s="54">
        <v>0.73500154</v>
      </c>
      <c r="L98" s="54">
        <v>715267</v>
      </c>
      <c r="M98" s="54">
        <v>300886</v>
      </c>
      <c r="N98" s="54">
        <v>0.57933751</v>
      </c>
      <c r="O98" s="54">
        <v>0.42066249</v>
      </c>
      <c r="P98" s="54">
        <v>586</v>
      </c>
      <c r="Q98" s="54">
        <v>586000</v>
      </c>
      <c r="R98" s="54">
        <v>5725806</v>
      </c>
      <c r="S98" s="54">
        <v>817914.44</v>
      </c>
      <c r="T98" s="54">
        <v>1000</v>
      </c>
      <c r="U98" s="54">
        <v>9771</v>
      </c>
      <c r="V98" s="54">
        <v>1395.76</v>
      </c>
    </row>
    <row r="99" spans="1:22" ht="9">
      <c r="A99" s="54">
        <v>1568</v>
      </c>
      <c r="B99" s="54" t="s">
        <v>114</v>
      </c>
      <c r="C99" s="54">
        <v>647866</v>
      </c>
      <c r="D99" s="54">
        <v>1930000</v>
      </c>
      <c r="E99" s="54">
        <v>1282134</v>
      </c>
      <c r="F99" s="54">
        <v>0.33568187</v>
      </c>
      <c r="G99" s="54">
        <v>0.66431813</v>
      </c>
      <c r="H99" s="54">
        <v>1563711</v>
      </c>
      <c r="I99" s="54">
        <v>915845</v>
      </c>
      <c r="J99" s="54">
        <v>0.41431313</v>
      </c>
      <c r="K99" s="54">
        <v>0.58568687</v>
      </c>
      <c r="L99" s="54">
        <v>715267</v>
      </c>
      <c r="M99" s="54">
        <v>67401</v>
      </c>
      <c r="N99" s="54">
        <v>0.90576806</v>
      </c>
      <c r="O99" s="54">
        <v>0.09423194</v>
      </c>
      <c r="P99" s="54">
        <v>1950</v>
      </c>
      <c r="Q99" s="54">
        <v>1950000</v>
      </c>
      <c r="R99" s="54">
        <v>19053450</v>
      </c>
      <c r="S99" s="54">
        <v>3632529.19</v>
      </c>
      <c r="T99" s="54">
        <v>1000</v>
      </c>
      <c r="U99" s="54">
        <v>9771</v>
      </c>
      <c r="V99" s="54">
        <v>1862.84</v>
      </c>
    </row>
    <row r="100" spans="1:22" ht="9">
      <c r="A100" s="54">
        <v>1582</v>
      </c>
      <c r="B100" s="54" t="s">
        <v>115</v>
      </c>
      <c r="C100" s="54">
        <v>2743401</v>
      </c>
      <c r="D100" s="54">
        <v>1930000</v>
      </c>
      <c r="E100" s="54">
        <v>-813401</v>
      </c>
      <c r="F100" s="54">
        <v>1.4214513</v>
      </c>
      <c r="G100" s="54">
        <v>-0.4214513</v>
      </c>
      <c r="H100" s="54">
        <v>1563711</v>
      </c>
      <c r="I100" s="54">
        <v>-1179690</v>
      </c>
      <c r="J100" s="54">
        <v>1.7544169</v>
      </c>
      <c r="K100" s="54">
        <v>-0.7544169</v>
      </c>
      <c r="L100" s="54">
        <v>715267</v>
      </c>
      <c r="M100" s="54">
        <v>-2028134</v>
      </c>
      <c r="N100" s="54">
        <v>3.8354922</v>
      </c>
      <c r="O100" s="54">
        <v>-2.8354922</v>
      </c>
      <c r="P100" s="54">
        <v>284</v>
      </c>
      <c r="Q100" s="54">
        <v>284000</v>
      </c>
      <c r="R100" s="54">
        <v>2774964</v>
      </c>
      <c r="S100" s="54">
        <v>2518167.72</v>
      </c>
      <c r="T100" s="54">
        <v>1000</v>
      </c>
      <c r="U100" s="54">
        <v>9771</v>
      </c>
      <c r="V100" s="54">
        <v>8866.79</v>
      </c>
    </row>
    <row r="101" spans="1:22" ht="9">
      <c r="A101" s="54">
        <v>1600</v>
      </c>
      <c r="B101" s="54" t="s">
        <v>116</v>
      </c>
      <c r="C101" s="54">
        <v>480081</v>
      </c>
      <c r="D101" s="54">
        <v>1930000</v>
      </c>
      <c r="E101" s="54">
        <v>1449919</v>
      </c>
      <c r="F101" s="54">
        <v>0.24874663</v>
      </c>
      <c r="G101" s="54">
        <v>0.75125337</v>
      </c>
      <c r="H101" s="54">
        <v>1563711</v>
      </c>
      <c r="I101" s="54">
        <v>1083630</v>
      </c>
      <c r="J101" s="54">
        <v>0.30701389</v>
      </c>
      <c r="K101" s="54">
        <v>0.69298611</v>
      </c>
      <c r="L101" s="54">
        <v>715267</v>
      </c>
      <c r="M101" s="54">
        <v>235186</v>
      </c>
      <c r="N101" s="54">
        <v>0.67119132</v>
      </c>
      <c r="O101" s="54">
        <v>0.32880868</v>
      </c>
      <c r="P101" s="54">
        <v>621</v>
      </c>
      <c r="Q101" s="54">
        <v>621000</v>
      </c>
      <c r="R101" s="54">
        <v>6067791</v>
      </c>
      <c r="S101" s="54">
        <v>1560932.85</v>
      </c>
      <c r="T101" s="54">
        <v>1000</v>
      </c>
      <c r="U101" s="54">
        <v>9771</v>
      </c>
      <c r="V101" s="54">
        <v>2513.58</v>
      </c>
    </row>
    <row r="102" spans="1:22" ht="9">
      <c r="A102" s="54">
        <v>1645</v>
      </c>
      <c r="B102" s="54" t="s">
        <v>117</v>
      </c>
      <c r="C102" s="54">
        <v>383728</v>
      </c>
      <c r="D102" s="54">
        <v>1930000</v>
      </c>
      <c r="E102" s="54">
        <v>1546272</v>
      </c>
      <c r="F102" s="54">
        <v>0.1988228</v>
      </c>
      <c r="G102" s="54">
        <v>0.8011772</v>
      </c>
      <c r="H102" s="54">
        <v>1563711</v>
      </c>
      <c r="I102" s="54">
        <v>1179983</v>
      </c>
      <c r="J102" s="54">
        <v>0.24539573</v>
      </c>
      <c r="K102" s="54">
        <v>0.75460427</v>
      </c>
      <c r="L102" s="54">
        <v>715267</v>
      </c>
      <c r="M102" s="54">
        <v>331539</v>
      </c>
      <c r="N102" s="54">
        <v>0.53648218</v>
      </c>
      <c r="O102" s="54">
        <v>0.46351782</v>
      </c>
      <c r="P102" s="54">
        <v>1059</v>
      </c>
      <c r="Q102" s="54">
        <v>1059000</v>
      </c>
      <c r="R102" s="54">
        <v>10347489</v>
      </c>
      <c r="S102" s="54">
        <v>515368.28</v>
      </c>
      <c r="T102" s="54">
        <v>1000</v>
      </c>
      <c r="U102" s="54">
        <v>9771</v>
      </c>
      <c r="V102" s="54">
        <v>486.66</v>
      </c>
    </row>
    <row r="103" spans="1:22" ht="9">
      <c r="A103" s="54">
        <v>1631</v>
      </c>
      <c r="B103" s="54" t="s">
        <v>118</v>
      </c>
      <c r="C103" s="54">
        <v>1811244</v>
      </c>
      <c r="D103" s="54">
        <v>1930000</v>
      </c>
      <c r="E103" s="54">
        <v>118756</v>
      </c>
      <c r="F103" s="54">
        <v>0.93846839</v>
      </c>
      <c r="G103" s="54">
        <v>0.06153161</v>
      </c>
      <c r="H103" s="54">
        <v>1563711</v>
      </c>
      <c r="I103" s="54">
        <v>-247533</v>
      </c>
      <c r="J103" s="54">
        <v>1.15829843</v>
      </c>
      <c r="K103" s="54">
        <v>-0.15829843</v>
      </c>
      <c r="L103" s="54">
        <v>715267</v>
      </c>
      <c r="M103" s="54">
        <v>-1095977</v>
      </c>
      <c r="N103" s="54">
        <v>2.53226278</v>
      </c>
      <c r="O103" s="54">
        <v>-1.53226278</v>
      </c>
      <c r="P103" s="54">
        <v>430</v>
      </c>
      <c r="Q103" s="54">
        <v>430000</v>
      </c>
      <c r="R103" s="54">
        <v>4201530</v>
      </c>
      <c r="S103" s="54">
        <v>1249778.93</v>
      </c>
      <c r="T103" s="54">
        <v>1000</v>
      </c>
      <c r="U103" s="54">
        <v>9771</v>
      </c>
      <c r="V103" s="54">
        <v>2906.46</v>
      </c>
    </row>
    <row r="104" spans="1:22" ht="9">
      <c r="A104" s="54">
        <v>1638</v>
      </c>
      <c r="B104" s="54" t="s">
        <v>119</v>
      </c>
      <c r="C104" s="54">
        <v>752993</v>
      </c>
      <c r="D104" s="54">
        <v>1930000</v>
      </c>
      <c r="E104" s="54">
        <v>1177007</v>
      </c>
      <c r="F104" s="54">
        <v>0.39015181</v>
      </c>
      <c r="G104" s="54">
        <v>0.60984819</v>
      </c>
      <c r="H104" s="54">
        <v>1563711</v>
      </c>
      <c r="I104" s="54">
        <v>810718</v>
      </c>
      <c r="J104" s="54">
        <v>0.48154231</v>
      </c>
      <c r="K104" s="54">
        <v>0.51845769</v>
      </c>
      <c r="L104" s="54">
        <v>715267</v>
      </c>
      <c r="M104" s="54">
        <v>-37726</v>
      </c>
      <c r="N104" s="54">
        <v>1.05274394</v>
      </c>
      <c r="O104" s="54">
        <v>-0.05274394</v>
      </c>
      <c r="P104" s="54">
        <v>3064</v>
      </c>
      <c r="Q104" s="54">
        <v>3064000</v>
      </c>
      <c r="R104" s="54">
        <v>29938344</v>
      </c>
      <c r="S104" s="54">
        <v>2218339.04</v>
      </c>
      <c r="T104" s="54">
        <v>1000</v>
      </c>
      <c r="U104" s="54">
        <v>9771</v>
      </c>
      <c r="V104" s="54">
        <v>724</v>
      </c>
    </row>
    <row r="105" spans="1:22" ht="9">
      <c r="A105" s="54">
        <v>1659</v>
      </c>
      <c r="B105" s="54" t="s">
        <v>120</v>
      </c>
      <c r="C105" s="54">
        <v>642154</v>
      </c>
      <c r="D105" s="54">
        <v>1930000</v>
      </c>
      <c r="E105" s="54">
        <v>1287846</v>
      </c>
      <c r="F105" s="54">
        <v>0.33272228</v>
      </c>
      <c r="G105" s="54">
        <v>0.66727772</v>
      </c>
      <c r="H105" s="54">
        <v>1563711</v>
      </c>
      <c r="I105" s="54">
        <v>921557</v>
      </c>
      <c r="J105" s="54">
        <v>0.41066028</v>
      </c>
      <c r="K105" s="54">
        <v>0.58933972</v>
      </c>
      <c r="L105" s="54">
        <v>715267</v>
      </c>
      <c r="M105" s="54">
        <v>73113</v>
      </c>
      <c r="N105" s="54">
        <v>0.89778223</v>
      </c>
      <c r="O105" s="54">
        <v>0.10221777</v>
      </c>
      <c r="P105" s="54">
        <v>1670</v>
      </c>
      <c r="Q105" s="54">
        <v>1670000</v>
      </c>
      <c r="R105" s="54">
        <v>16317570</v>
      </c>
      <c r="S105" s="54">
        <v>1994585.99</v>
      </c>
      <c r="T105" s="54">
        <v>1000</v>
      </c>
      <c r="U105" s="54">
        <v>9771</v>
      </c>
      <c r="V105" s="54">
        <v>1194.36</v>
      </c>
    </row>
    <row r="106" spans="1:22" ht="9">
      <c r="A106" s="54">
        <v>714</v>
      </c>
      <c r="B106" s="54" t="s">
        <v>121</v>
      </c>
      <c r="C106" s="54">
        <v>1230024</v>
      </c>
      <c r="D106" s="54">
        <v>1930000</v>
      </c>
      <c r="E106" s="54">
        <v>699976</v>
      </c>
      <c r="F106" s="54">
        <v>0.63731813</v>
      </c>
      <c r="G106" s="54">
        <v>0.36268187</v>
      </c>
      <c r="H106" s="54">
        <v>1563711</v>
      </c>
      <c r="I106" s="54">
        <v>333687</v>
      </c>
      <c r="J106" s="54">
        <v>0.78660571</v>
      </c>
      <c r="K106" s="54">
        <v>0.21339429</v>
      </c>
      <c r="L106" s="54">
        <v>715267</v>
      </c>
      <c r="M106" s="54">
        <v>-514757</v>
      </c>
      <c r="N106" s="54">
        <v>1.71967112</v>
      </c>
      <c r="O106" s="54">
        <v>-0.71967112</v>
      </c>
      <c r="P106" s="54">
        <v>7367</v>
      </c>
      <c r="Q106" s="54">
        <v>7367000</v>
      </c>
      <c r="R106" s="54">
        <v>71982957</v>
      </c>
      <c r="S106" s="54">
        <v>12789200.94</v>
      </c>
      <c r="T106" s="54">
        <v>1000</v>
      </c>
      <c r="U106" s="54">
        <v>9771</v>
      </c>
      <c r="V106" s="54">
        <v>1736.01</v>
      </c>
    </row>
    <row r="107" spans="1:22" ht="9">
      <c r="A107" s="54">
        <v>1666</v>
      </c>
      <c r="B107" s="54" t="s">
        <v>122</v>
      </c>
      <c r="C107" s="54">
        <v>518514</v>
      </c>
      <c r="D107" s="54">
        <v>1930000</v>
      </c>
      <c r="E107" s="54">
        <v>1411486</v>
      </c>
      <c r="F107" s="54">
        <v>0.2686601</v>
      </c>
      <c r="G107" s="54">
        <v>0.7313399</v>
      </c>
      <c r="H107" s="54">
        <v>1563711</v>
      </c>
      <c r="I107" s="54">
        <v>1045197</v>
      </c>
      <c r="J107" s="54">
        <v>0.33159196</v>
      </c>
      <c r="K107" s="54">
        <v>0.66840804</v>
      </c>
      <c r="L107" s="54">
        <v>715267</v>
      </c>
      <c r="M107" s="54">
        <v>196753</v>
      </c>
      <c r="N107" s="54">
        <v>0.7249237</v>
      </c>
      <c r="O107" s="54">
        <v>0.2750763</v>
      </c>
      <c r="P107" s="54">
        <v>316</v>
      </c>
      <c r="Q107" s="54">
        <v>316000</v>
      </c>
      <c r="R107" s="54">
        <v>3087636</v>
      </c>
      <c r="S107" s="54">
        <v>1067177.03</v>
      </c>
      <c r="T107" s="54">
        <v>1000</v>
      </c>
      <c r="U107" s="54">
        <v>9771</v>
      </c>
      <c r="V107" s="54">
        <v>3377.14</v>
      </c>
    </row>
    <row r="108" spans="1:22" ht="9">
      <c r="A108" s="54">
        <v>1687</v>
      </c>
      <c r="B108" s="54" t="s">
        <v>123</v>
      </c>
      <c r="C108" s="54">
        <v>1960664</v>
      </c>
      <c r="D108" s="54">
        <v>2895000</v>
      </c>
      <c r="E108" s="54">
        <v>934336</v>
      </c>
      <c r="F108" s="54">
        <v>0.67725872</v>
      </c>
      <c r="G108" s="54">
        <v>0.32274128</v>
      </c>
      <c r="H108" s="54">
        <v>2345566</v>
      </c>
      <c r="I108" s="54">
        <v>384902</v>
      </c>
      <c r="J108" s="54">
        <v>0.83590229</v>
      </c>
      <c r="K108" s="54">
        <v>0.16409771</v>
      </c>
      <c r="L108" s="54">
        <v>1072900</v>
      </c>
      <c r="M108" s="54">
        <v>-887764</v>
      </c>
      <c r="N108" s="54">
        <v>1.82744338</v>
      </c>
      <c r="O108" s="54">
        <v>-0.82744338</v>
      </c>
      <c r="P108" s="54">
        <v>229</v>
      </c>
      <c r="Q108" s="54">
        <v>229000</v>
      </c>
      <c r="R108" s="54">
        <v>2183259.77</v>
      </c>
      <c r="S108" s="54">
        <v>0</v>
      </c>
      <c r="T108" s="54">
        <v>1000</v>
      </c>
      <c r="U108" s="54">
        <v>9533.89</v>
      </c>
      <c r="V108" s="54">
        <v>0</v>
      </c>
    </row>
    <row r="109" spans="1:22" ht="9">
      <c r="A109" s="54">
        <v>1694</v>
      </c>
      <c r="B109" s="54" t="s">
        <v>124</v>
      </c>
      <c r="C109" s="54">
        <v>526311</v>
      </c>
      <c r="D109" s="54">
        <v>1930000</v>
      </c>
      <c r="E109" s="54">
        <v>1403689</v>
      </c>
      <c r="F109" s="54">
        <v>0.2727</v>
      </c>
      <c r="G109" s="54">
        <v>0.7273</v>
      </c>
      <c r="H109" s="54">
        <v>1563711</v>
      </c>
      <c r="I109" s="54">
        <v>1037400</v>
      </c>
      <c r="J109" s="54">
        <v>0.33657818</v>
      </c>
      <c r="K109" s="54">
        <v>0.66342182</v>
      </c>
      <c r="L109" s="54">
        <v>715267</v>
      </c>
      <c r="M109" s="54">
        <v>188956</v>
      </c>
      <c r="N109" s="54">
        <v>0.73582452</v>
      </c>
      <c r="O109" s="54">
        <v>0.26417548</v>
      </c>
      <c r="P109" s="54">
        <v>1721</v>
      </c>
      <c r="Q109" s="54">
        <v>1721000</v>
      </c>
      <c r="R109" s="54">
        <v>16815891</v>
      </c>
      <c r="S109" s="54">
        <v>5163627.52</v>
      </c>
      <c r="T109" s="54">
        <v>1000</v>
      </c>
      <c r="U109" s="54">
        <v>9771</v>
      </c>
      <c r="V109" s="54">
        <v>3000.36</v>
      </c>
    </row>
    <row r="110" spans="1:22" ht="9">
      <c r="A110" s="54">
        <v>1729</v>
      </c>
      <c r="B110" s="54" t="s">
        <v>125</v>
      </c>
      <c r="C110" s="54">
        <v>503034</v>
      </c>
      <c r="D110" s="54">
        <v>1930000</v>
      </c>
      <c r="E110" s="54">
        <v>1426966</v>
      </c>
      <c r="F110" s="54">
        <v>0.26063938</v>
      </c>
      <c r="G110" s="54">
        <v>0.73936062</v>
      </c>
      <c r="H110" s="54">
        <v>1563711</v>
      </c>
      <c r="I110" s="54">
        <v>1060677</v>
      </c>
      <c r="J110" s="54">
        <v>0.32169244</v>
      </c>
      <c r="K110" s="54">
        <v>0.67830756</v>
      </c>
      <c r="L110" s="54">
        <v>715267</v>
      </c>
      <c r="M110" s="54">
        <v>212233</v>
      </c>
      <c r="N110" s="54">
        <v>0.70328143</v>
      </c>
      <c r="O110" s="54">
        <v>0.29671857</v>
      </c>
      <c r="P110" s="54">
        <v>748</v>
      </c>
      <c r="Q110" s="54">
        <v>748000</v>
      </c>
      <c r="R110" s="54">
        <v>7308708</v>
      </c>
      <c r="S110" s="54">
        <v>1436550.35</v>
      </c>
      <c r="T110" s="54">
        <v>1000</v>
      </c>
      <c r="U110" s="54">
        <v>9771</v>
      </c>
      <c r="V110" s="54">
        <v>1920.52</v>
      </c>
    </row>
    <row r="111" spans="1:22" ht="9">
      <c r="A111" s="54">
        <v>1736</v>
      </c>
      <c r="B111" s="54" t="s">
        <v>126</v>
      </c>
      <c r="C111" s="54">
        <v>615636</v>
      </c>
      <c r="D111" s="54">
        <v>1930000</v>
      </c>
      <c r="E111" s="54">
        <v>1314364</v>
      </c>
      <c r="F111" s="54">
        <v>0.31898238</v>
      </c>
      <c r="G111" s="54">
        <v>0.68101762</v>
      </c>
      <c r="H111" s="54">
        <v>1563711</v>
      </c>
      <c r="I111" s="54">
        <v>948075</v>
      </c>
      <c r="J111" s="54">
        <v>0.39370191</v>
      </c>
      <c r="K111" s="54">
        <v>0.60629809</v>
      </c>
      <c r="L111" s="54">
        <v>715267</v>
      </c>
      <c r="M111" s="54">
        <v>99631</v>
      </c>
      <c r="N111" s="54">
        <v>0.86070796</v>
      </c>
      <c r="O111" s="54">
        <v>0.13929204</v>
      </c>
      <c r="P111" s="54">
        <v>500</v>
      </c>
      <c r="Q111" s="54">
        <v>500000</v>
      </c>
      <c r="R111" s="54">
        <v>4885500</v>
      </c>
      <c r="S111" s="54">
        <v>252589.12</v>
      </c>
      <c r="T111" s="54">
        <v>1000</v>
      </c>
      <c r="U111" s="54">
        <v>9771</v>
      </c>
      <c r="V111" s="54">
        <v>505.18</v>
      </c>
    </row>
    <row r="112" spans="1:22" ht="9">
      <c r="A112" s="54">
        <v>1813</v>
      </c>
      <c r="B112" s="54" t="s">
        <v>127</v>
      </c>
      <c r="C112" s="54">
        <v>421558</v>
      </c>
      <c r="D112" s="54">
        <v>1930000</v>
      </c>
      <c r="E112" s="54">
        <v>1508442</v>
      </c>
      <c r="F112" s="54">
        <v>0.21842383</v>
      </c>
      <c r="G112" s="54">
        <v>0.78157617</v>
      </c>
      <c r="H112" s="54">
        <v>1563711</v>
      </c>
      <c r="I112" s="54">
        <v>1142153</v>
      </c>
      <c r="J112" s="54">
        <v>0.26958818</v>
      </c>
      <c r="K112" s="54">
        <v>0.73041182</v>
      </c>
      <c r="L112" s="54">
        <v>715267</v>
      </c>
      <c r="M112" s="54">
        <v>293709</v>
      </c>
      <c r="N112" s="54">
        <v>0.58937152</v>
      </c>
      <c r="O112" s="54">
        <v>0.41062848</v>
      </c>
      <c r="P112" s="54">
        <v>715</v>
      </c>
      <c r="Q112" s="54">
        <v>715000</v>
      </c>
      <c r="R112" s="54">
        <v>6986265</v>
      </c>
      <c r="S112" s="54">
        <v>1300729.6</v>
      </c>
      <c r="T112" s="54">
        <v>1000</v>
      </c>
      <c r="U112" s="54">
        <v>9771</v>
      </c>
      <c r="V112" s="54">
        <v>1819.2</v>
      </c>
    </row>
    <row r="113" spans="1:22" ht="9">
      <c r="A113" s="54">
        <v>5757</v>
      </c>
      <c r="B113" s="54" t="s">
        <v>128</v>
      </c>
      <c r="C113" s="54">
        <v>532011</v>
      </c>
      <c r="D113" s="54">
        <v>1930000</v>
      </c>
      <c r="E113" s="54">
        <v>1397989</v>
      </c>
      <c r="F113" s="54">
        <v>0.27565337</v>
      </c>
      <c r="G113" s="54">
        <v>0.72434663</v>
      </c>
      <c r="H113" s="54">
        <v>1563711</v>
      </c>
      <c r="I113" s="54">
        <v>1031700</v>
      </c>
      <c r="J113" s="54">
        <v>0.34022335</v>
      </c>
      <c r="K113" s="54">
        <v>0.65977665</v>
      </c>
      <c r="L113" s="54">
        <v>715267</v>
      </c>
      <c r="M113" s="54">
        <v>183256</v>
      </c>
      <c r="N113" s="54">
        <v>0.74379358</v>
      </c>
      <c r="O113" s="54">
        <v>0.25620642</v>
      </c>
      <c r="P113" s="54">
        <v>551</v>
      </c>
      <c r="Q113" s="54">
        <v>551000</v>
      </c>
      <c r="R113" s="54">
        <v>5164563.76</v>
      </c>
      <c r="S113" s="54">
        <v>0</v>
      </c>
      <c r="T113" s="54">
        <v>1000</v>
      </c>
      <c r="U113" s="54">
        <v>9373.07</v>
      </c>
      <c r="V113" s="54">
        <v>0</v>
      </c>
    </row>
    <row r="114" spans="1:22" ht="9">
      <c r="A114" s="54">
        <v>1855</v>
      </c>
      <c r="B114" s="54" t="s">
        <v>129</v>
      </c>
      <c r="C114" s="54">
        <v>1475179</v>
      </c>
      <c r="D114" s="54">
        <v>1930000</v>
      </c>
      <c r="E114" s="54">
        <v>454821</v>
      </c>
      <c r="F114" s="54">
        <v>0.76434145</v>
      </c>
      <c r="G114" s="54">
        <v>0.23565855</v>
      </c>
      <c r="H114" s="54">
        <v>1563711</v>
      </c>
      <c r="I114" s="54">
        <v>88532</v>
      </c>
      <c r="J114" s="54">
        <v>0.9433834</v>
      </c>
      <c r="K114" s="54">
        <v>0.0566166</v>
      </c>
      <c r="L114" s="54">
        <v>715267</v>
      </c>
      <c r="M114" s="54">
        <v>-759912</v>
      </c>
      <c r="N114" s="54">
        <v>2.06241725</v>
      </c>
      <c r="O114" s="54">
        <v>-1.06241725</v>
      </c>
      <c r="P114" s="54">
        <v>455</v>
      </c>
      <c r="Q114" s="54">
        <v>455000</v>
      </c>
      <c r="R114" s="54">
        <v>4445805</v>
      </c>
      <c r="S114" s="54">
        <v>1747771.14</v>
      </c>
      <c r="T114" s="54">
        <v>1000</v>
      </c>
      <c r="U114" s="54">
        <v>9771</v>
      </c>
      <c r="V114" s="54">
        <v>3841.26</v>
      </c>
    </row>
    <row r="115" spans="1:22" ht="9">
      <c r="A115" s="54">
        <v>1862</v>
      </c>
      <c r="B115" s="54" t="s">
        <v>130</v>
      </c>
      <c r="C115" s="54">
        <v>569308</v>
      </c>
      <c r="D115" s="54">
        <v>1930000</v>
      </c>
      <c r="E115" s="54">
        <v>1360692</v>
      </c>
      <c r="F115" s="54">
        <v>0.29497824</v>
      </c>
      <c r="G115" s="54">
        <v>0.70502176</v>
      </c>
      <c r="H115" s="54">
        <v>1563711</v>
      </c>
      <c r="I115" s="54">
        <v>994403</v>
      </c>
      <c r="J115" s="54">
        <v>0.36407495</v>
      </c>
      <c r="K115" s="54">
        <v>0.63592505</v>
      </c>
      <c r="L115" s="54">
        <v>715267</v>
      </c>
      <c r="M115" s="54">
        <v>145959</v>
      </c>
      <c r="N115" s="54">
        <v>0.79593774</v>
      </c>
      <c r="O115" s="54">
        <v>0.20406226</v>
      </c>
      <c r="P115" s="54">
        <v>7256</v>
      </c>
      <c r="Q115" s="54">
        <v>7256000</v>
      </c>
      <c r="R115" s="54">
        <v>70898376</v>
      </c>
      <c r="S115" s="54">
        <v>581979.36</v>
      </c>
      <c r="T115" s="54">
        <v>1000</v>
      </c>
      <c r="U115" s="54">
        <v>9771</v>
      </c>
      <c r="V115" s="54">
        <v>80.21</v>
      </c>
    </row>
    <row r="116" spans="1:22" ht="9">
      <c r="A116" s="54">
        <v>1870</v>
      </c>
      <c r="B116" s="54" t="s">
        <v>131</v>
      </c>
      <c r="C116" s="54">
        <v>9047448</v>
      </c>
      <c r="D116" s="54">
        <v>2895000</v>
      </c>
      <c r="E116" s="54">
        <v>-6152448</v>
      </c>
      <c r="F116" s="54">
        <v>3.12519793</v>
      </c>
      <c r="G116" s="54">
        <v>-2.12519793</v>
      </c>
      <c r="H116" s="54">
        <v>2345566</v>
      </c>
      <c r="I116" s="54">
        <v>-6701882</v>
      </c>
      <c r="J116" s="54">
        <v>3.85725578</v>
      </c>
      <c r="K116" s="54">
        <v>-2.85725578</v>
      </c>
      <c r="L116" s="54">
        <v>1072900</v>
      </c>
      <c r="M116" s="54">
        <v>-7974548</v>
      </c>
      <c r="N116" s="54">
        <v>8.43270389</v>
      </c>
      <c r="O116" s="54">
        <v>-7.43270389</v>
      </c>
      <c r="P116" s="54">
        <v>151</v>
      </c>
      <c r="Q116" s="54">
        <v>151000</v>
      </c>
      <c r="R116" s="54">
        <v>1475421</v>
      </c>
      <c r="S116" s="54">
        <v>1668308.42</v>
      </c>
      <c r="T116" s="54">
        <v>1000</v>
      </c>
      <c r="U116" s="54">
        <v>9771</v>
      </c>
      <c r="V116" s="54">
        <v>11048.4</v>
      </c>
    </row>
    <row r="117" spans="1:22" ht="9">
      <c r="A117" s="54">
        <v>1883</v>
      </c>
      <c r="B117" s="54" t="s">
        <v>132</v>
      </c>
      <c r="C117" s="54">
        <v>638764</v>
      </c>
      <c r="D117" s="54">
        <v>1930000</v>
      </c>
      <c r="E117" s="54">
        <v>1291236</v>
      </c>
      <c r="F117" s="54">
        <v>0.3309658</v>
      </c>
      <c r="G117" s="54">
        <v>0.6690342</v>
      </c>
      <c r="H117" s="54">
        <v>1563711</v>
      </c>
      <c r="I117" s="54">
        <v>924947</v>
      </c>
      <c r="J117" s="54">
        <v>0.40849236</v>
      </c>
      <c r="K117" s="54">
        <v>0.59150764</v>
      </c>
      <c r="L117" s="54">
        <v>715267</v>
      </c>
      <c r="M117" s="54">
        <v>76503</v>
      </c>
      <c r="N117" s="54">
        <v>0.89304274</v>
      </c>
      <c r="O117" s="54">
        <v>0.10695726</v>
      </c>
      <c r="P117" s="54">
        <v>2628</v>
      </c>
      <c r="Q117" s="54">
        <v>2628000</v>
      </c>
      <c r="R117" s="54">
        <v>25678188</v>
      </c>
      <c r="S117" s="54">
        <v>7919967.6</v>
      </c>
      <c r="T117" s="54">
        <v>1000</v>
      </c>
      <c r="U117" s="54">
        <v>9771</v>
      </c>
      <c r="V117" s="54">
        <v>3013.69</v>
      </c>
    </row>
    <row r="118" spans="1:22" ht="9">
      <c r="A118" s="54">
        <v>1890</v>
      </c>
      <c r="B118" s="54" t="s">
        <v>133</v>
      </c>
      <c r="C118" s="54">
        <v>1877591</v>
      </c>
      <c r="D118" s="54">
        <v>2895000</v>
      </c>
      <c r="E118" s="54">
        <v>1017409</v>
      </c>
      <c r="F118" s="54">
        <v>0.64856339</v>
      </c>
      <c r="G118" s="54">
        <v>0.35143661</v>
      </c>
      <c r="H118" s="54">
        <v>2345566</v>
      </c>
      <c r="I118" s="54">
        <v>467975</v>
      </c>
      <c r="J118" s="54">
        <v>0.80048526</v>
      </c>
      <c r="K118" s="54">
        <v>0.19951474</v>
      </c>
      <c r="L118" s="54">
        <v>1072900</v>
      </c>
      <c r="M118" s="54">
        <v>-804691</v>
      </c>
      <c r="N118" s="54">
        <v>1.75001491</v>
      </c>
      <c r="O118" s="54">
        <v>-0.75001491</v>
      </c>
      <c r="P118" s="54">
        <v>728</v>
      </c>
      <c r="Q118" s="54">
        <v>728000</v>
      </c>
      <c r="R118" s="54">
        <v>7113288</v>
      </c>
      <c r="S118" s="54">
        <v>3201227.92</v>
      </c>
      <c r="T118" s="54">
        <v>1000</v>
      </c>
      <c r="U118" s="54">
        <v>9771</v>
      </c>
      <c r="V118" s="54">
        <v>4397.29</v>
      </c>
    </row>
    <row r="119" spans="1:22" ht="9">
      <c r="A119" s="54">
        <v>1900</v>
      </c>
      <c r="B119" s="54" t="s">
        <v>134</v>
      </c>
      <c r="C119" s="54">
        <v>786346</v>
      </c>
      <c r="D119" s="54">
        <v>1930000</v>
      </c>
      <c r="E119" s="54">
        <v>1143654</v>
      </c>
      <c r="F119" s="54">
        <v>0.40743316</v>
      </c>
      <c r="G119" s="54">
        <v>0.59256684</v>
      </c>
      <c r="H119" s="54">
        <v>1563711</v>
      </c>
      <c r="I119" s="54">
        <v>777365</v>
      </c>
      <c r="J119" s="54">
        <v>0.50287169</v>
      </c>
      <c r="K119" s="54">
        <v>0.49712831</v>
      </c>
      <c r="L119" s="54">
        <v>715267</v>
      </c>
      <c r="M119" s="54">
        <v>-71079</v>
      </c>
      <c r="N119" s="54">
        <v>1.09937408</v>
      </c>
      <c r="O119" s="54">
        <v>-0.09937408</v>
      </c>
      <c r="P119" s="54">
        <v>4410</v>
      </c>
      <c r="Q119" s="54">
        <v>4410000</v>
      </c>
      <c r="R119" s="54">
        <v>43090110</v>
      </c>
      <c r="S119" s="54">
        <v>6648408.83</v>
      </c>
      <c r="T119" s="54">
        <v>1000</v>
      </c>
      <c r="U119" s="54">
        <v>9771</v>
      </c>
      <c r="V119" s="54">
        <v>1507.58</v>
      </c>
    </row>
    <row r="120" spans="1:22" ht="9">
      <c r="A120" s="54">
        <v>1939</v>
      </c>
      <c r="B120" s="54" t="s">
        <v>135</v>
      </c>
      <c r="C120" s="54">
        <v>682471</v>
      </c>
      <c r="D120" s="54">
        <v>1930000</v>
      </c>
      <c r="E120" s="54">
        <v>1247529</v>
      </c>
      <c r="F120" s="54">
        <v>0.35361192</v>
      </c>
      <c r="G120" s="54">
        <v>0.64638808</v>
      </c>
      <c r="H120" s="54">
        <v>1563711</v>
      </c>
      <c r="I120" s="54">
        <v>881240</v>
      </c>
      <c r="J120" s="54">
        <v>0.43644318</v>
      </c>
      <c r="K120" s="54">
        <v>0.56355682</v>
      </c>
      <c r="L120" s="54">
        <v>715267</v>
      </c>
      <c r="M120" s="54">
        <v>32796</v>
      </c>
      <c r="N120" s="54">
        <v>0.95414859</v>
      </c>
      <c r="O120" s="54">
        <v>0.04585141</v>
      </c>
      <c r="P120" s="54">
        <v>508</v>
      </c>
      <c r="Q120" s="54">
        <v>508000</v>
      </c>
      <c r="R120" s="54">
        <v>4963668</v>
      </c>
      <c r="S120" s="54">
        <v>897695.84</v>
      </c>
      <c r="T120" s="54">
        <v>1000</v>
      </c>
      <c r="U120" s="54">
        <v>9771</v>
      </c>
      <c r="V120" s="54">
        <v>1767.12</v>
      </c>
    </row>
    <row r="121" spans="1:22" ht="9">
      <c r="A121" s="54">
        <v>1953</v>
      </c>
      <c r="B121" s="54" t="s">
        <v>136</v>
      </c>
      <c r="C121" s="54">
        <v>634224</v>
      </c>
      <c r="D121" s="54">
        <v>1930000</v>
      </c>
      <c r="E121" s="54">
        <v>1295776</v>
      </c>
      <c r="F121" s="54">
        <v>0.32861347</v>
      </c>
      <c r="G121" s="54">
        <v>0.67138653</v>
      </c>
      <c r="H121" s="54">
        <v>1563711</v>
      </c>
      <c r="I121" s="54">
        <v>929487</v>
      </c>
      <c r="J121" s="54">
        <v>0.40558901</v>
      </c>
      <c r="K121" s="54">
        <v>0.59441099</v>
      </c>
      <c r="L121" s="54">
        <v>715267</v>
      </c>
      <c r="M121" s="54">
        <v>81043</v>
      </c>
      <c r="N121" s="54">
        <v>0.88669546</v>
      </c>
      <c r="O121" s="54">
        <v>0.11330454</v>
      </c>
      <c r="P121" s="54">
        <v>1614</v>
      </c>
      <c r="Q121" s="54">
        <v>1614000</v>
      </c>
      <c r="R121" s="54">
        <v>15297278.45</v>
      </c>
      <c r="S121" s="54">
        <v>0</v>
      </c>
      <c r="T121" s="54">
        <v>1000</v>
      </c>
      <c r="U121" s="54">
        <v>9477.87</v>
      </c>
      <c r="V121" s="54">
        <v>0</v>
      </c>
    </row>
    <row r="122" spans="1:22" ht="9">
      <c r="A122" s="54">
        <v>2009</v>
      </c>
      <c r="B122" s="54" t="s">
        <v>480</v>
      </c>
      <c r="C122" s="54">
        <v>592200</v>
      </c>
      <c r="D122" s="54">
        <v>1930000</v>
      </c>
      <c r="E122" s="54">
        <v>1337800</v>
      </c>
      <c r="F122" s="54">
        <v>0.30683938</v>
      </c>
      <c r="G122" s="54">
        <v>0.69316062</v>
      </c>
      <c r="H122" s="54">
        <v>1563711</v>
      </c>
      <c r="I122" s="54">
        <v>971511</v>
      </c>
      <c r="J122" s="54">
        <v>0.37871448</v>
      </c>
      <c r="K122" s="54">
        <v>0.62128552</v>
      </c>
      <c r="L122" s="54">
        <v>715267</v>
      </c>
      <c r="M122" s="54">
        <v>123067</v>
      </c>
      <c r="N122" s="54">
        <v>0.82794257</v>
      </c>
      <c r="O122" s="54">
        <v>0.17205743</v>
      </c>
      <c r="P122" s="54">
        <v>1412</v>
      </c>
      <c r="Q122" s="54">
        <v>1412000</v>
      </c>
      <c r="R122" s="54">
        <v>13796652</v>
      </c>
      <c r="S122" s="54">
        <v>2331966.85</v>
      </c>
      <c r="T122" s="54">
        <v>1000</v>
      </c>
      <c r="U122" s="54">
        <v>9771</v>
      </c>
      <c r="V122" s="54">
        <v>1651.53</v>
      </c>
    </row>
    <row r="123" spans="1:22" ht="9">
      <c r="A123" s="54">
        <v>2044</v>
      </c>
      <c r="B123" s="54" t="s">
        <v>137</v>
      </c>
      <c r="C123" s="54">
        <v>5953023</v>
      </c>
      <c r="D123" s="54">
        <v>2895000</v>
      </c>
      <c r="E123" s="54">
        <v>-3058023</v>
      </c>
      <c r="F123" s="54">
        <v>2.05631192</v>
      </c>
      <c r="G123" s="54">
        <v>-1.05631192</v>
      </c>
      <c r="H123" s="54">
        <v>2345566</v>
      </c>
      <c r="I123" s="54">
        <v>-3607457</v>
      </c>
      <c r="J123" s="54">
        <v>2.53798998</v>
      </c>
      <c r="K123" s="54">
        <v>-1.53798998</v>
      </c>
      <c r="L123" s="54">
        <v>1072900</v>
      </c>
      <c r="M123" s="54">
        <v>-4880123</v>
      </c>
      <c r="N123" s="54">
        <v>5.54853481</v>
      </c>
      <c r="O123" s="54">
        <v>-4.54853481</v>
      </c>
      <c r="P123" s="54">
        <v>108</v>
      </c>
      <c r="Q123" s="54">
        <v>108000</v>
      </c>
      <c r="R123" s="54">
        <v>1055268</v>
      </c>
      <c r="S123" s="54">
        <v>894258.58</v>
      </c>
      <c r="T123" s="54">
        <v>1000</v>
      </c>
      <c r="U123" s="54">
        <v>9771</v>
      </c>
      <c r="V123" s="54">
        <v>8280.17</v>
      </c>
    </row>
    <row r="124" spans="1:22" ht="9">
      <c r="A124" s="54">
        <v>2051</v>
      </c>
      <c r="B124" s="54" t="s">
        <v>138</v>
      </c>
      <c r="C124" s="54">
        <v>752495</v>
      </c>
      <c r="D124" s="54">
        <v>2895000</v>
      </c>
      <c r="E124" s="54">
        <v>2142505</v>
      </c>
      <c r="F124" s="54">
        <v>0.25992919</v>
      </c>
      <c r="G124" s="54">
        <v>0.74007081</v>
      </c>
      <c r="H124" s="54">
        <v>2345566</v>
      </c>
      <c r="I124" s="54">
        <v>1593071</v>
      </c>
      <c r="J124" s="54">
        <v>0.32081596</v>
      </c>
      <c r="K124" s="54">
        <v>0.67918404</v>
      </c>
      <c r="L124" s="54">
        <v>1072900</v>
      </c>
      <c r="M124" s="54">
        <v>320405</v>
      </c>
      <c r="N124" s="54">
        <v>0.70136546</v>
      </c>
      <c r="O124" s="54">
        <v>0.29863454</v>
      </c>
      <c r="P124" s="54">
        <v>591</v>
      </c>
      <c r="Q124" s="54">
        <v>591000</v>
      </c>
      <c r="R124" s="54">
        <v>5774661</v>
      </c>
      <c r="S124" s="54">
        <v>2541912.45</v>
      </c>
      <c r="T124" s="54">
        <v>1000</v>
      </c>
      <c r="U124" s="54">
        <v>9771</v>
      </c>
      <c r="V124" s="54">
        <v>4301.04</v>
      </c>
    </row>
    <row r="125" spans="1:22" ht="9">
      <c r="A125" s="54">
        <v>2058</v>
      </c>
      <c r="B125" s="54" t="s">
        <v>139</v>
      </c>
      <c r="C125" s="54">
        <v>983872</v>
      </c>
      <c r="D125" s="54">
        <v>1930000</v>
      </c>
      <c r="E125" s="54">
        <v>946128</v>
      </c>
      <c r="F125" s="54">
        <v>0.50977824</v>
      </c>
      <c r="G125" s="54">
        <v>0.49022176</v>
      </c>
      <c r="H125" s="54">
        <v>1563711</v>
      </c>
      <c r="I125" s="54">
        <v>579839</v>
      </c>
      <c r="J125" s="54">
        <v>0.62919043</v>
      </c>
      <c r="K125" s="54">
        <v>0.37080957</v>
      </c>
      <c r="L125" s="54">
        <v>715267</v>
      </c>
      <c r="M125" s="54">
        <v>-268605</v>
      </c>
      <c r="N125" s="54">
        <v>1.3755311</v>
      </c>
      <c r="O125" s="54">
        <v>-0.3755311</v>
      </c>
      <c r="P125" s="54">
        <v>3887</v>
      </c>
      <c r="Q125" s="54">
        <v>3887000</v>
      </c>
      <c r="R125" s="54">
        <v>37979877</v>
      </c>
      <c r="S125" s="54">
        <v>5432302.02</v>
      </c>
      <c r="T125" s="54">
        <v>1000</v>
      </c>
      <c r="U125" s="54">
        <v>9771</v>
      </c>
      <c r="V125" s="54">
        <v>1397.56</v>
      </c>
    </row>
    <row r="126" spans="1:22" ht="9">
      <c r="A126" s="54">
        <v>2114</v>
      </c>
      <c r="B126" s="54" t="s">
        <v>140</v>
      </c>
      <c r="C126" s="54">
        <v>7506560</v>
      </c>
      <c r="D126" s="54">
        <v>1930000</v>
      </c>
      <c r="E126" s="54">
        <v>-5576560</v>
      </c>
      <c r="F126" s="54">
        <v>3.88940933</v>
      </c>
      <c r="G126" s="54">
        <v>-2.88940933</v>
      </c>
      <c r="H126" s="54">
        <v>1563711</v>
      </c>
      <c r="I126" s="54">
        <v>-5942849</v>
      </c>
      <c r="J126" s="54">
        <v>4.80047784</v>
      </c>
      <c r="K126" s="54">
        <v>-3.80047784</v>
      </c>
      <c r="L126" s="54">
        <v>715267</v>
      </c>
      <c r="M126" s="54">
        <v>-6791293</v>
      </c>
      <c r="N126" s="54">
        <v>10.49476629</v>
      </c>
      <c r="O126" s="54">
        <v>-9.49476629</v>
      </c>
      <c r="P126" s="54">
        <v>501</v>
      </c>
      <c r="Q126" s="54">
        <v>501000</v>
      </c>
      <c r="R126" s="54">
        <v>4895271</v>
      </c>
      <c r="S126" s="54">
        <v>6358965.58</v>
      </c>
      <c r="T126" s="54">
        <v>1000</v>
      </c>
      <c r="U126" s="54">
        <v>9771</v>
      </c>
      <c r="V126" s="54">
        <v>12692.55</v>
      </c>
    </row>
    <row r="127" spans="1:22" ht="9">
      <c r="A127" s="54">
        <v>2128</v>
      </c>
      <c r="B127" s="54" t="s">
        <v>141</v>
      </c>
      <c r="C127" s="54">
        <v>588362</v>
      </c>
      <c r="D127" s="54">
        <v>1930000</v>
      </c>
      <c r="E127" s="54">
        <v>1341638</v>
      </c>
      <c r="F127" s="54">
        <v>0.30485078</v>
      </c>
      <c r="G127" s="54">
        <v>0.69514922</v>
      </c>
      <c r="H127" s="54">
        <v>1563711</v>
      </c>
      <c r="I127" s="54">
        <v>975349</v>
      </c>
      <c r="J127" s="54">
        <v>0.37626006</v>
      </c>
      <c r="K127" s="54">
        <v>0.62373994</v>
      </c>
      <c r="L127" s="54">
        <v>715267</v>
      </c>
      <c r="M127" s="54">
        <v>126905</v>
      </c>
      <c r="N127" s="54">
        <v>0.82257674</v>
      </c>
      <c r="O127" s="54">
        <v>0.17742326</v>
      </c>
      <c r="P127" s="54">
        <v>561</v>
      </c>
      <c r="Q127" s="54">
        <v>561000</v>
      </c>
      <c r="R127" s="54">
        <v>5481531</v>
      </c>
      <c r="S127" s="54">
        <v>1011204.94</v>
      </c>
      <c r="T127" s="54">
        <v>1000</v>
      </c>
      <c r="U127" s="54">
        <v>9771</v>
      </c>
      <c r="V127" s="54">
        <v>1802.5</v>
      </c>
    </row>
    <row r="128" spans="1:22" ht="9">
      <c r="A128" s="54">
        <v>2135</v>
      </c>
      <c r="B128" s="54" t="s">
        <v>142</v>
      </c>
      <c r="C128" s="54">
        <v>780163</v>
      </c>
      <c r="D128" s="54">
        <v>1930000</v>
      </c>
      <c r="E128" s="54">
        <v>1149837</v>
      </c>
      <c r="F128" s="54">
        <v>0.40422953</v>
      </c>
      <c r="G128" s="54">
        <v>0.59577047</v>
      </c>
      <c r="H128" s="54">
        <v>1563711</v>
      </c>
      <c r="I128" s="54">
        <v>783548</v>
      </c>
      <c r="J128" s="54">
        <v>0.49891764</v>
      </c>
      <c r="K128" s="54">
        <v>0.50108236</v>
      </c>
      <c r="L128" s="54">
        <v>715267</v>
      </c>
      <c r="M128" s="54">
        <v>-64896</v>
      </c>
      <c r="N128" s="54">
        <v>1.09072976</v>
      </c>
      <c r="O128" s="54">
        <v>-0.09072976</v>
      </c>
      <c r="P128" s="54">
        <v>334</v>
      </c>
      <c r="Q128" s="54">
        <v>334000</v>
      </c>
      <c r="R128" s="54">
        <v>3263514</v>
      </c>
      <c r="S128" s="54">
        <v>687967.66</v>
      </c>
      <c r="T128" s="54">
        <v>1000</v>
      </c>
      <c r="U128" s="54">
        <v>9771</v>
      </c>
      <c r="V128" s="54">
        <v>2059.78</v>
      </c>
    </row>
    <row r="129" spans="1:22" ht="9">
      <c r="A129" s="54">
        <v>2142</v>
      </c>
      <c r="B129" s="54" t="s">
        <v>143</v>
      </c>
      <c r="C129" s="54">
        <v>622834</v>
      </c>
      <c r="D129" s="54">
        <v>1930000</v>
      </c>
      <c r="E129" s="54">
        <v>1307166</v>
      </c>
      <c r="F129" s="54">
        <v>0.32271192</v>
      </c>
      <c r="G129" s="54">
        <v>0.67728808</v>
      </c>
      <c r="H129" s="54">
        <v>1563711</v>
      </c>
      <c r="I129" s="54">
        <v>940877</v>
      </c>
      <c r="J129" s="54">
        <v>0.39830506</v>
      </c>
      <c r="K129" s="54">
        <v>0.60169494</v>
      </c>
      <c r="L129" s="54">
        <v>715267</v>
      </c>
      <c r="M129" s="54">
        <v>92433</v>
      </c>
      <c r="N129" s="54">
        <v>0.87077133</v>
      </c>
      <c r="O129" s="54">
        <v>0.12922867</v>
      </c>
      <c r="P129" s="54">
        <v>163</v>
      </c>
      <c r="Q129" s="54">
        <v>163000</v>
      </c>
      <c r="R129" s="54">
        <v>1592673</v>
      </c>
      <c r="S129" s="54">
        <v>340971.07</v>
      </c>
      <c r="T129" s="54">
        <v>1000</v>
      </c>
      <c r="U129" s="54">
        <v>9771</v>
      </c>
      <c r="V129" s="54">
        <v>2091.85</v>
      </c>
    </row>
    <row r="130" spans="1:22" ht="9">
      <c r="A130" s="54">
        <v>2184</v>
      </c>
      <c r="B130" s="54" t="s">
        <v>144</v>
      </c>
      <c r="C130" s="54">
        <v>2181641</v>
      </c>
      <c r="D130" s="54">
        <v>2895000</v>
      </c>
      <c r="E130" s="54">
        <v>713359</v>
      </c>
      <c r="F130" s="54">
        <v>0.75358929</v>
      </c>
      <c r="G130" s="54">
        <v>0.24641071</v>
      </c>
      <c r="H130" s="54">
        <v>2345566</v>
      </c>
      <c r="I130" s="54">
        <v>163925</v>
      </c>
      <c r="J130" s="54">
        <v>0.93011282</v>
      </c>
      <c r="K130" s="54">
        <v>0.06988718</v>
      </c>
      <c r="L130" s="54">
        <v>1072900</v>
      </c>
      <c r="M130" s="54">
        <v>-1108741</v>
      </c>
      <c r="N130" s="54">
        <v>2.03340572</v>
      </c>
      <c r="O130" s="54">
        <v>-1.03340572</v>
      </c>
      <c r="P130" s="54">
        <v>928</v>
      </c>
      <c r="Q130" s="54">
        <v>928000</v>
      </c>
      <c r="R130" s="54">
        <v>9067488</v>
      </c>
      <c r="S130" s="54">
        <v>2384517.5</v>
      </c>
      <c r="T130" s="54">
        <v>1000</v>
      </c>
      <c r="U130" s="54">
        <v>9771</v>
      </c>
      <c r="V130" s="54">
        <v>2569.52</v>
      </c>
    </row>
    <row r="131" spans="1:22" ht="9">
      <c r="A131" s="54">
        <v>2198</v>
      </c>
      <c r="B131" s="54" t="s">
        <v>145</v>
      </c>
      <c r="C131" s="54">
        <v>427334</v>
      </c>
      <c r="D131" s="54">
        <v>1930000</v>
      </c>
      <c r="E131" s="54">
        <v>1502666</v>
      </c>
      <c r="F131" s="54">
        <v>0.22141658</v>
      </c>
      <c r="G131" s="54">
        <v>0.77858342</v>
      </c>
      <c r="H131" s="54">
        <v>1563711</v>
      </c>
      <c r="I131" s="54">
        <v>1136377</v>
      </c>
      <c r="J131" s="54">
        <v>0.27328196</v>
      </c>
      <c r="K131" s="54">
        <v>0.72671804</v>
      </c>
      <c r="L131" s="54">
        <v>715267</v>
      </c>
      <c r="M131" s="54">
        <v>287933</v>
      </c>
      <c r="N131" s="54">
        <v>0.59744683</v>
      </c>
      <c r="O131" s="54">
        <v>0.40255317</v>
      </c>
      <c r="P131" s="54">
        <v>699</v>
      </c>
      <c r="Q131" s="54">
        <v>699000</v>
      </c>
      <c r="R131" s="54">
        <v>6829929</v>
      </c>
      <c r="S131" s="54">
        <v>157553</v>
      </c>
      <c r="T131" s="54">
        <v>1000</v>
      </c>
      <c r="U131" s="54">
        <v>9771</v>
      </c>
      <c r="V131" s="54">
        <v>225.4</v>
      </c>
    </row>
    <row r="132" spans="1:22" ht="9">
      <c r="A132" s="54">
        <v>2212</v>
      </c>
      <c r="B132" s="54" t="s">
        <v>146</v>
      </c>
      <c r="C132" s="54">
        <v>1156485</v>
      </c>
      <c r="D132" s="54">
        <v>1930000</v>
      </c>
      <c r="E132" s="54">
        <v>773515</v>
      </c>
      <c r="F132" s="54">
        <v>0.59921503</v>
      </c>
      <c r="G132" s="54">
        <v>0.40078497</v>
      </c>
      <c r="H132" s="54">
        <v>1563711</v>
      </c>
      <c r="I132" s="54">
        <v>407226</v>
      </c>
      <c r="J132" s="54">
        <v>0.7395772</v>
      </c>
      <c r="K132" s="54">
        <v>0.2604228</v>
      </c>
      <c r="L132" s="54">
        <v>715267</v>
      </c>
      <c r="M132" s="54">
        <v>-441218</v>
      </c>
      <c r="N132" s="54">
        <v>1.61685776</v>
      </c>
      <c r="O132" s="54">
        <v>-0.61685776</v>
      </c>
      <c r="P132" s="54">
        <v>105</v>
      </c>
      <c r="Q132" s="54">
        <v>105000</v>
      </c>
      <c r="R132" s="54">
        <v>1025955</v>
      </c>
      <c r="S132" s="54">
        <v>733642.73</v>
      </c>
      <c r="T132" s="54">
        <v>1000</v>
      </c>
      <c r="U132" s="54">
        <v>9771</v>
      </c>
      <c r="V132" s="54">
        <v>6987.07</v>
      </c>
    </row>
    <row r="133" spans="1:22" ht="9">
      <c r="A133" s="54">
        <v>2217</v>
      </c>
      <c r="B133" s="54" t="s">
        <v>147</v>
      </c>
      <c r="C133" s="54">
        <v>1003536</v>
      </c>
      <c r="D133" s="54">
        <v>1930000</v>
      </c>
      <c r="E133" s="54">
        <v>926464</v>
      </c>
      <c r="F133" s="54">
        <v>0.51996684</v>
      </c>
      <c r="G133" s="54">
        <v>0.48003316</v>
      </c>
      <c r="H133" s="54">
        <v>1563711</v>
      </c>
      <c r="I133" s="54">
        <v>560175</v>
      </c>
      <c r="J133" s="54">
        <v>0.64176565</v>
      </c>
      <c r="K133" s="54">
        <v>0.35823435</v>
      </c>
      <c r="L133" s="54">
        <v>715267</v>
      </c>
      <c r="M133" s="54">
        <v>-288269</v>
      </c>
      <c r="N133" s="54">
        <v>1.40302293</v>
      </c>
      <c r="O133" s="54">
        <v>-0.40302293</v>
      </c>
      <c r="P133" s="54">
        <v>1963</v>
      </c>
      <c r="Q133" s="54">
        <v>1963000</v>
      </c>
      <c r="R133" s="54">
        <v>19180473</v>
      </c>
      <c r="S133" s="54">
        <v>3604214.3</v>
      </c>
      <c r="T133" s="54">
        <v>1000</v>
      </c>
      <c r="U133" s="54">
        <v>9771</v>
      </c>
      <c r="V133" s="54">
        <v>1836.07</v>
      </c>
    </row>
    <row r="134" spans="1:22" ht="9">
      <c r="A134" s="54">
        <v>2226</v>
      </c>
      <c r="B134" s="54" t="s">
        <v>148</v>
      </c>
      <c r="C134" s="54">
        <v>484522</v>
      </c>
      <c r="D134" s="54">
        <v>1930000</v>
      </c>
      <c r="E134" s="54">
        <v>1445478</v>
      </c>
      <c r="F134" s="54">
        <v>0.25104767</v>
      </c>
      <c r="G134" s="54">
        <v>0.74895233</v>
      </c>
      <c r="H134" s="54">
        <v>1563711</v>
      </c>
      <c r="I134" s="54">
        <v>1079189</v>
      </c>
      <c r="J134" s="54">
        <v>0.30985393</v>
      </c>
      <c r="K134" s="54">
        <v>0.69014607</v>
      </c>
      <c r="L134" s="54">
        <v>715267</v>
      </c>
      <c r="M134" s="54">
        <v>230745</v>
      </c>
      <c r="N134" s="54">
        <v>0.67740019</v>
      </c>
      <c r="O134" s="54">
        <v>0.32259981</v>
      </c>
      <c r="P134" s="54">
        <v>241</v>
      </c>
      <c r="Q134" s="54">
        <v>241000</v>
      </c>
      <c r="R134" s="54">
        <v>2354811</v>
      </c>
      <c r="S134" s="54">
        <v>240711.82</v>
      </c>
      <c r="T134" s="54">
        <v>1000</v>
      </c>
      <c r="U134" s="54">
        <v>9771</v>
      </c>
      <c r="V134" s="54">
        <v>998.8</v>
      </c>
    </row>
    <row r="135" spans="1:22" ht="9">
      <c r="A135" s="54">
        <v>2233</v>
      </c>
      <c r="B135" s="54" t="s">
        <v>149</v>
      </c>
      <c r="C135" s="54">
        <v>547277</v>
      </c>
      <c r="D135" s="54">
        <v>1930000</v>
      </c>
      <c r="E135" s="54">
        <v>1382723</v>
      </c>
      <c r="F135" s="54">
        <v>0.28356321</v>
      </c>
      <c r="G135" s="54">
        <v>0.71643679</v>
      </c>
      <c r="H135" s="54">
        <v>1563711</v>
      </c>
      <c r="I135" s="54">
        <v>1016434</v>
      </c>
      <c r="J135" s="54">
        <v>0.34998603</v>
      </c>
      <c r="K135" s="54">
        <v>0.65001397</v>
      </c>
      <c r="L135" s="54">
        <v>715267</v>
      </c>
      <c r="M135" s="54">
        <v>167990</v>
      </c>
      <c r="N135" s="54">
        <v>0.76513666</v>
      </c>
      <c r="O135" s="54">
        <v>0.23486334</v>
      </c>
      <c r="P135" s="54">
        <v>835</v>
      </c>
      <c r="Q135" s="54">
        <v>835000</v>
      </c>
      <c r="R135" s="54">
        <v>6419567.96</v>
      </c>
      <c r="S135" s="54">
        <v>0</v>
      </c>
      <c r="T135" s="54">
        <v>1000</v>
      </c>
      <c r="U135" s="54">
        <v>7688.11</v>
      </c>
      <c r="V135" s="54">
        <v>0</v>
      </c>
    </row>
    <row r="136" spans="1:22" ht="9">
      <c r="A136" s="54">
        <v>2289</v>
      </c>
      <c r="B136" s="54" t="s">
        <v>150</v>
      </c>
      <c r="C136" s="54">
        <v>459303</v>
      </c>
      <c r="D136" s="54">
        <v>1930000</v>
      </c>
      <c r="E136" s="54">
        <v>1470697</v>
      </c>
      <c r="F136" s="54">
        <v>0.23798083</v>
      </c>
      <c r="G136" s="54">
        <v>0.76201917</v>
      </c>
      <c r="H136" s="54">
        <v>1563711</v>
      </c>
      <c r="I136" s="54">
        <v>1104408</v>
      </c>
      <c r="J136" s="54">
        <v>0.29372627</v>
      </c>
      <c r="K136" s="54">
        <v>0.70627373</v>
      </c>
      <c r="L136" s="54">
        <v>715267</v>
      </c>
      <c r="M136" s="54">
        <v>255964</v>
      </c>
      <c r="N136" s="54">
        <v>0.64214203</v>
      </c>
      <c r="O136" s="54">
        <v>0.35785797</v>
      </c>
      <c r="P136" s="54">
        <v>21423</v>
      </c>
      <c r="Q136" s="54">
        <v>21423000</v>
      </c>
      <c r="R136" s="54">
        <v>209324133</v>
      </c>
      <c r="S136" s="54">
        <v>25954301.6</v>
      </c>
      <c r="T136" s="54">
        <v>1000</v>
      </c>
      <c r="U136" s="54">
        <v>9771</v>
      </c>
      <c r="V136" s="54">
        <v>1211.52</v>
      </c>
    </row>
    <row r="137" spans="1:22" ht="9">
      <c r="A137" s="54">
        <v>2310</v>
      </c>
      <c r="B137" s="54" t="s">
        <v>151</v>
      </c>
      <c r="C137" s="54">
        <v>3307414</v>
      </c>
      <c r="D137" s="54">
        <v>1930000</v>
      </c>
      <c r="E137" s="54">
        <v>-1377414</v>
      </c>
      <c r="F137" s="54">
        <v>1.71368601</v>
      </c>
      <c r="G137" s="54">
        <v>-0.71368601</v>
      </c>
      <c r="H137" s="54">
        <v>1563711</v>
      </c>
      <c r="I137" s="54">
        <v>-1743703</v>
      </c>
      <c r="J137" s="54">
        <v>2.11510567</v>
      </c>
      <c r="K137" s="54">
        <v>-1.11510567</v>
      </c>
      <c r="L137" s="54">
        <v>715267</v>
      </c>
      <c r="M137" s="54">
        <v>-2592147</v>
      </c>
      <c r="N137" s="54">
        <v>4.62402711</v>
      </c>
      <c r="O137" s="54">
        <v>-3.62402711</v>
      </c>
      <c r="P137" s="54">
        <v>275</v>
      </c>
      <c r="Q137" s="54">
        <v>275000</v>
      </c>
      <c r="R137" s="54">
        <v>2687025</v>
      </c>
      <c r="S137" s="54">
        <v>1343233.85</v>
      </c>
      <c r="T137" s="54">
        <v>1000</v>
      </c>
      <c r="U137" s="54">
        <v>9771</v>
      </c>
      <c r="V137" s="54">
        <v>4884.49</v>
      </c>
    </row>
    <row r="138" spans="1:22" ht="9">
      <c r="A138" s="54">
        <v>2296</v>
      </c>
      <c r="B138" s="54" t="s">
        <v>152</v>
      </c>
      <c r="C138" s="54">
        <v>581806</v>
      </c>
      <c r="D138" s="54">
        <v>1930000</v>
      </c>
      <c r="E138" s="54">
        <v>1348194</v>
      </c>
      <c r="F138" s="54">
        <v>0.30145389</v>
      </c>
      <c r="G138" s="54">
        <v>0.69854611</v>
      </c>
      <c r="H138" s="54">
        <v>1563711</v>
      </c>
      <c r="I138" s="54">
        <v>981905</v>
      </c>
      <c r="J138" s="54">
        <v>0.37206747</v>
      </c>
      <c r="K138" s="54">
        <v>0.62793253</v>
      </c>
      <c r="L138" s="54">
        <v>715267</v>
      </c>
      <c r="M138" s="54">
        <v>133461</v>
      </c>
      <c r="N138" s="54">
        <v>0.81341094</v>
      </c>
      <c r="O138" s="54">
        <v>0.18658906</v>
      </c>
      <c r="P138" s="54">
        <v>2564</v>
      </c>
      <c r="Q138" s="54">
        <v>2564000</v>
      </c>
      <c r="R138" s="54">
        <v>25052844</v>
      </c>
      <c r="S138" s="54">
        <v>3217196.48</v>
      </c>
      <c r="T138" s="54">
        <v>1000</v>
      </c>
      <c r="U138" s="54">
        <v>9771</v>
      </c>
      <c r="V138" s="54">
        <v>1254.76</v>
      </c>
    </row>
    <row r="139" spans="1:22" ht="9">
      <c r="A139" s="54">
        <v>2303</v>
      </c>
      <c r="B139" s="54" t="s">
        <v>153</v>
      </c>
      <c r="C139" s="54">
        <v>670534</v>
      </c>
      <c r="D139" s="54">
        <v>1930000</v>
      </c>
      <c r="E139" s="54">
        <v>1259466</v>
      </c>
      <c r="F139" s="54">
        <v>0.34742694</v>
      </c>
      <c r="G139" s="54">
        <v>0.65257306</v>
      </c>
      <c r="H139" s="54">
        <v>1563711</v>
      </c>
      <c r="I139" s="54">
        <v>893177</v>
      </c>
      <c r="J139" s="54">
        <v>0.42880942</v>
      </c>
      <c r="K139" s="54">
        <v>0.57119058</v>
      </c>
      <c r="L139" s="54">
        <v>715267</v>
      </c>
      <c r="M139" s="54">
        <v>44733</v>
      </c>
      <c r="N139" s="54">
        <v>0.93745972</v>
      </c>
      <c r="O139" s="54">
        <v>0.06254028</v>
      </c>
      <c r="P139" s="54">
        <v>3471</v>
      </c>
      <c r="Q139" s="54">
        <v>3471000</v>
      </c>
      <c r="R139" s="54">
        <v>33915141</v>
      </c>
      <c r="S139" s="54">
        <v>4910101.2</v>
      </c>
      <c r="T139" s="54">
        <v>1000</v>
      </c>
      <c r="U139" s="54">
        <v>9771</v>
      </c>
      <c r="V139" s="54">
        <v>1414.61</v>
      </c>
    </row>
    <row r="140" spans="1:22" ht="9">
      <c r="A140" s="54">
        <v>2394</v>
      </c>
      <c r="B140" s="54" t="s">
        <v>154</v>
      </c>
      <c r="C140" s="54">
        <v>624338</v>
      </c>
      <c r="D140" s="54">
        <v>1930000</v>
      </c>
      <c r="E140" s="54">
        <v>1305662</v>
      </c>
      <c r="F140" s="54">
        <v>0.32349119</v>
      </c>
      <c r="G140" s="54">
        <v>0.67650881</v>
      </c>
      <c r="H140" s="54">
        <v>1563711</v>
      </c>
      <c r="I140" s="54">
        <v>939373</v>
      </c>
      <c r="J140" s="54">
        <v>0.39926687</v>
      </c>
      <c r="K140" s="54">
        <v>0.60073313</v>
      </c>
      <c r="L140" s="54">
        <v>715267</v>
      </c>
      <c r="M140" s="54">
        <v>90929</v>
      </c>
      <c r="N140" s="54">
        <v>0.87287405</v>
      </c>
      <c r="O140" s="54">
        <v>0.12712595</v>
      </c>
      <c r="P140" s="54">
        <v>384</v>
      </c>
      <c r="Q140" s="54">
        <v>384000</v>
      </c>
      <c r="R140" s="54">
        <v>3752064</v>
      </c>
      <c r="S140" s="54">
        <v>829584.13</v>
      </c>
      <c r="T140" s="54">
        <v>1000</v>
      </c>
      <c r="U140" s="54">
        <v>9771</v>
      </c>
      <c r="V140" s="54">
        <v>2160.38</v>
      </c>
    </row>
    <row r="141" spans="1:22" ht="9">
      <c r="A141" s="54">
        <v>2415</v>
      </c>
      <c r="B141" s="54" t="s">
        <v>455</v>
      </c>
      <c r="C141" s="54">
        <v>565641</v>
      </c>
      <c r="D141" s="54">
        <v>1930000</v>
      </c>
      <c r="E141" s="54">
        <v>1364359</v>
      </c>
      <c r="F141" s="54">
        <v>0.29307824</v>
      </c>
      <c r="G141" s="54">
        <v>0.70692176</v>
      </c>
      <c r="H141" s="54">
        <v>1563711</v>
      </c>
      <c r="I141" s="54">
        <v>998070</v>
      </c>
      <c r="J141" s="54">
        <v>0.36172988</v>
      </c>
      <c r="K141" s="54">
        <v>0.63827012</v>
      </c>
      <c r="L141" s="54">
        <v>715267</v>
      </c>
      <c r="M141" s="54">
        <v>149626</v>
      </c>
      <c r="N141" s="54">
        <v>0.79081098</v>
      </c>
      <c r="O141" s="54">
        <v>0.20918902</v>
      </c>
      <c r="P141" s="54">
        <v>241</v>
      </c>
      <c r="Q141" s="54">
        <v>241000</v>
      </c>
      <c r="R141" s="54">
        <v>2354811</v>
      </c>
      <c r="S141" s="54">
        <v>721208.88</v>
      </c>
      <c r="T141" s="54">
        <v>1000</v>
      </c>
      <c r="U141" s="54">
        <v>9771</v>
      </c>
      <c r="V141" s="54">
        <v>2992.57</v>
      </c>
    </row>
    <row r="142" spans="1:22" ht="9">
      <c r="A142" s="54">
        <v>2420</v>
      </c>
      <c r="B142" s="54" t="s">
        <v>155</v>
      </c>
      <c r="C142" s="54">
        <v>797797</v>
      </c>
      <c r="D142" s="54">
        <v>1930000</v>
      </c>
      <c r="E142" s="54">
        <v>1132203</v>
      </c>
      <c r="F142" s="54">
        <v>0.41336632</v>
      </c>
      <c r="G142" s="54">
        <v>0.58663368</v>
      </c>
      <c r="H142" s="54">
        <v>1563711</v>
      </c>
      <c r="I142" s="54">
        <v>765914</v>
      </c>
      <c r="J142" s="54">
        <v>0.51019466</v>
      </c>
      <c r="K142" s="54">
        <v>0.48980534</v>
      </c>
      <c r="L142" s="54">
        <v>715267</v>
      </c>
      <c r="M142" s="54">
        <v>-82530</v>
      </c>
      <c r="N142" s="54">
        <v>1.11538349</v>
      </c>
      <c r="O142" s="54">
        <v>-0.11538349</v>
      </c>
      <c r="P142" s="54">
        <v>4950</v>
      </c>
      <c r="Q142" s="54">
        <v>4950000</v>
      </c>
      <c r="R142" s="54">
        <v>48366450</v>
      </c>
      <c r="S142" s="54">
        <v>4864572.68</v>
      </c>
      <c r="T142" s="54">
        <v>1000</v>
      </c>
      <c r="U142" s="54">
        <v>9771</v>
      </c>
      <c r="V142" s="54">
        <v>982.74</v>
      </c>
    </row>
    <row r="143" spans="1:22" ht="9">
      <c r="A143" s="54">
        <v>2443</v>
      </c>
      <c r="B143" s="54" t="s">
        <v>156</v>
      </c>
      <c r="C143" s="54">
        <v>992986</v>
      </c>
      <c r="D143" s="54">
        <v>2895000</v>
      </c>
      <c r="E143" s="54">
        <v>1902014</v>
      </c>
      <c r="F143" s="54">
        <v>0.34300035</v>
      </c>
      <c r="G143" s="54">
        <v>0.65699965</v>
      </c>
      <c r="H143" s="54">
        <v>2345566</v>
      </c>
      <c r="I143" s="54">
        <v>1352580</v>
      </c>
      <c r="J143" s="54">
        <v>0.42334601</v>
      </c>
      <c r="K143" s="54">
        <v>0.57665399</v>
      </c>
      <c r="L143" s="54">
        <v>1072900</v>
      </c>
      <c r="M143" s="54">
        <v>79914</v>
      </c>
      <c r="N143" s="54">
        <v>0.92551589</v>
      </c>
      <c r="O143" s="54">
        <v>0.07448411</v>
      </c>
      <c r="P143" s="54">
        <v>1927</v>
      </c>
      <c r="Q143" s="54">
        <v>1927000</v>
      </c>
      <c r="R143" s="54">
        <v>18828717</v>
      </c>
      <c r="S143" s="54">
        <v>800360.73</v>
      </c>
      <c r="T143" s="54">
        <v>1000</v>
      </c>
      <c r="U143" s="54">
        <v>9771</v>
      </c>
      <c r="V143" s="54">
        <v>415.34</v>
      </c>
    </row>
    <row r="144" spans="1:22" ht="9">
      <c r="A144" s="54">
        <v>2436</v>
      </c>
      <c r="B144" s="54" t="s">
        <v>157</v>
      </c>
      <c r="C144" s="54">
        <v>2609231</v>
      </c>
      <c r="D144" s="54">
        <v>5790000</v>
      </c>
      <c r="E144" s="54">
        <v>3180769</v>
      </c>
      <c r="F144" s="54">
        <v>0.45064439</v>
      </c>
      <c r="G144" s="54">
        <v>0.54935561</v>
      </c>
      <c r="H144" s="54">
        <v>4691133</v>
      </c>
      <c r="I144" s="54">
        <v>2081902</v>
      </c>
      <c r="J144" s="54">
        <v>0.55620487</v>
      </c>
      <c r="K144" s="54">
        <v>0.44379513</v>
      </c>
      <c r="L144" s="54">
        <v>2145801</v>
      </c>
      <c r="M144" s="54">
        <v>-463430</v>
      </c>
      <c r="N144" s="54">
        <v>1.21597063</v>
      </c>
      <c r="O144" s="54">
        <v>-0.21597063</v>
      </c>
      <c r="P144" s="54">
        <v>1517</v>
      </c>
      <c r="Q144" s="54">
        <v>1517000</v>
      </c>
      <c r="R144" s="54">
        <v>14822607</v>
      </c>
      <c r="S144" s="54">
        <v>1974473.65</v>
      </c>
      <c r="T144" s="54">
        <v>1000</v>
      </c>
      <c r="U144" s="54">
        <v>9771</v>
      </c>
      <c r="V144" s="54">
        <v>1301.56</v>
      </c>
    </row>
    <row r="145" spans="1:22" ht="9">
      <c r="A145" s="54">
        <v>2460</v>
      </c>
      <c r="B145" s="54" t="s">
        <v>158</v>
      </c>
      <c r="C145" s="54">
        <v>1543975</v>
      </c>
      <c r="D145" s="54">
        <v>2895000</v>
      </c>
      <c r="E145" s="54">
        <v>1351025</v>
      </c>
      <c r="F145" s="54">
        <v>0.5333247</v>
      </c>
      <c r="G145" s="54">
        <v>0.4666753</v>
      </c>
      <c r="H145" s="54">
        <v>2345566</v>
      </c>
      <c r="I145" s="54">
        <v>801591</v>
      </c>
      <c r="J145" s="54">
        <v>0.65825263</v>
      </c>
      <c r="K145" s="54">
        <v>0.34174737</v>
      </c>
      <c r="L145" s="54">
        <v>1072900</v>
      </c>
      <c r="M145" s="54">
        <v>-471075</v>
      </c>
      <c r="N145" s="54">
        <v>1.43906701</v>
      </c>
      <c r="O145" s="54">
        <v>-0.43906701</v>
      </c>
      <c r="P145" s="54">
        <v>1166</v>
      </c>
      <c r="Q145" s="54">
        <v>1166000</v>
      </c>
      <c r="R145" s="54">
        <v>10813769.75</v>
      </c>
      <c r="S145" s="54">
        <v>0</v>
      </c>
      <c r="T145" s="54">
        <v>1000</v>
      </c>
      <c r="U145" s="54">
        <v>9274.25</v>
      </c>
      <c r="V145" s="54">
        <v>0</v>
      </c>
    </row>
    <row r="146" spans="1:22" ht="9">
      <c r="A146" s="54">
        <v>2478</v>
      </c>
      <c r="B146" s="54" t="s">
        <v>159</v>
      </c>
      <c r="C146" s="54">
        <v>1751559</v>
      </c>
      <c r="D146" s="54">
        <v>1930000</v>
      </c>
      <c r="E146" s="54">
        <v>178441</v>
      </c>
      <c r="F146" s="54">
        <v>0.90754352</v>
      </c>
      <c r="G146" s="54">
        <v>0.09245648</v>
      </c>
      <c r="H146" s="54">
        <v>1563711</v>
      </c>
      <c r="I146" s="54">
        <v>-187848</v>
      </c>
      <c r="J146" s="54">
        <v>1.12012961</v>
      </c>
      <c r="K146" s="54">
        <v>-0.12012961</v>
      </c>
      <c r="L146" s="54">
        <v>715267</v>
      </c>
      <c r="M146" s="54">
        <v>-1036292</v>
      </c>
      <c r="N146" s="54">
        <v>2.44881841</v>
      </c>
      <c r="O146" s="54">
        <v>-1.44881841</v>
      </c>
      <c r="P146" s="54">
        <v>1751</v>
      </c>
      <c r="Q146" s="54">
        <v>1751000</v>
      </c>
      <c r="R146" s="54">
        <v>17109021</v>
      </c>
      <c r="S146" s="54">
        <v>250581.22</v>
      </c>
      <c r="T146" s="54">
        <v>1000</v>
      </c>
      <c r="U146" s="54">
        <v>9771</v>
      </c>
      <c r="V146" s="54">
        <v>143.11</v>
      </c>
    </row>
    <row r="147" spans="1:22" ht="9">
      <c r="A147" s="54">
        <v>2525</v>
      </c>
      <c r="B147" s="54" t="s">
        <v>478</v>
      </c>
      <c r="C147" s="54">
        <v>1439573</v>
      </c>
      <c r="D147" s="54">
        <v>2895000</v>
      </c>
      <c r="E147" s="54">
        <v>1455427</v>
      </c>
      <c r="F147" s="54">
        <v>0.49726183</v>
      </c>
      <c r="G147" s="54">
        <v>0.50273817</v>
      </c>
      <c r="H147" s="54">
        <v>2345566</v>
      </c>
      <c r="I147" s="54">
        <v>905993</v>
      </c>
      <c r="J147" s="54">
        <v>0.61374227</v>
      </c>
      <c r="K147" s="54">
        <v>0.38625773</v>
      </c>
      <c r="L147" s="54">
        <v>1072900</v>
      </c>
      <c r="M147" s="54">
        <v>-366673</v>
      </c>
      <c r="N147" s="54">
        <v>1.34175878</v>
      </c>
      <c r="O147" s="54">
        <v>-0.34175878</v>
      </c>
      <c r="P147" s="54">
        <v>327</v>
      </c>
      <c r="Q147" s="54">
        <v>327000</v>
      </c>
      <c r="R147" s="54">
        <v>3195117</v>
      </c>
      <c r="S147" s="54">
        <v>843104.35</v>
      </c>
      <c r="T147" s="54">
        <v>1000</v>
      </c>
      <c r="U147" s="54">
        <v>9771</v>
      </c>
      <c r="V147" s="54">
        <v>2578.3</v>
      </c>
    </row>
    <row r="148" spans="1:22" ht="9">
      <c r="A148" s="54">
        <v>2527</v>
      </c>
      <c r="B148" s="54" t="s">
        <v>160</v>
      </c>
      <c r="C148" s="54">
        <v>381712</v>
      </c>
      <c r="D148" s="54">
        <v>1930000</v>
      </c>
      <c r="E148" s="54">
        <v>1548288</v>
      </c>
      <c r="F148" s="54">
        <v>0.19777824</v>
      </c>
      <c r="G148" s="54">
        <v>0.80222176</v>
      </c>
      <c r="H148" s="54">
        <v>1563711</v>
      </c>
      <c r="I148" s="54">
        <v>1181999</v>
      </c>
      <c r="J148" s="54">
        <v>0.24410649</v>
      </c>
      <c r="K148" s="54">
        <v>0.75589351</v>
      </c>
      <c r="L148" s="54">
        <v>715267</v>
      </c>
      <c r="M148" s="54">
        <v>333555</v>
      </c>
      <c r="N148" s="54">
        <v>0.53366365</v>
      </c>
      <c r="O148" s="54">
        <v>0.46633635</v>
      </c>
      <c r="P148" s="54">
        <v>311</v>
      </c>
      <c r="Q148" s="54">
        <v>311000</v>
      </c>
      <c r="R148" s="54">
        <v>3038781</v>
      </c>
      <c r="S148" s="54">
        <v>708282.04</v>
      </c>
      <c r="T148" s="54">
        <v>1000</v>
      </c>
      <c r="U148" s="54">
        <v>9771</v>
      </c>
      <c r="V148" s="54">
        <v>2277.43</v>
      </c>
    </row>
    <row r="149" spans="1:22" ht="9">
      <c r="A149" s="54">
        <v>2534</v>
      </c>
      <c r="B149" s="54" t="s">
        <v>161</v>
      </c>
      <c r="C149" s="54">
        <v>541873</v>
      </c>
      <c r="D149" s="54">
        <v>1930000</v>
      </c>
      <c r="E149" s="54">
        <v>1388127</v>
      </c>
      <c r="F149" s="54">
        <v>0.28076321</v>
      </c>
      <c r="G149" s="54">
        <v>0.71923679</v>
      </c>
      <c r="H149" s="54">
        <v>1563711</v>
      </c>
      <c r="I149" s="54">
        <v>1021838</v>
      </c>
      <c r="J149" s="54">
        <v>0.34653015</v>
      </c>
      <c r="K149" s="54">
        <v>0.65346985</v>
      </c>
      <c r="L149" s="54">
        <v>715267</v>
      </c>
      <c r="M149" s="54">
        <v>173394</v>
      </c>
      <c r="N149" s="54">
        <v>0.75758143</v>
      </c>
      <c r="O149" s="54">
        <v>0.24241857</v>
      </c>
      <c r="P149" s="54">
        <v>466</v>
      </c>
      <c r="Q149" s="54">
        <v>466000</v>
      </c>
      <c r="R149" s="54">
        <v>4553286</v>
      </c>
      <c r="S149" s="54">
        <v>963472.22</v>
      </c>
      <c r="T149" s="54">
        <v>1000</v>
      </c>
      <c r="U149" s="54">
        <v>9771</v>
      </c>
      <c r="V149" s="54">
        <v>2067.54</v>
      </c>
    </row>
    <row r="150" spans="1:22" ht="9">
      <c r="A150" s="54">
        <v>2541</v>
      </c>
      <c r="B150" s="54" t="s">
        <v>162</v>
      </c>
      <c r="C150" s="54">
        <v>488645</v>
      </c>
      <c r="D150" s="54">
        <v>1930000</v>
      </c>
      <c r="E150" s="54">
        <v>1441355</v>
      </c>
      <c r="F150" s="54">
        <v>0.25318394</v>
      </c>
      <c r="G150" s="54">
        <v>0.74681606</v>
      </c>
      <c r="H150" s="54">
        <v>1563711</v>
      </c>
      <c r="I150" s="54">
        <v>1075066</v>
      </c>
      <c r="J150" s="54">
        <v>0.31249061</v>
      </c>
      <c r="K150" s="54">
        <v>0.68750939</v>
      </c>
      <c r="L150" s="54">
        <v>715267</v>
      </c>
      <c r="M150" s="54">
        <v>226622</v>
      </c>
      <c r="N150" s="54">
        <v>0.68316447</v>
      </c>
      <c r="O150" s="54">
        <v>0.31683553</v>
      </c>
      <c r="P150" s="54">
        <v>498</v>
      </c>
      <c r="Q150" s="54">
        <v>498000</v>
      </c>
      <c r="R150" s="54">
        <v>4865958</v>
      </c>
      <c r="S150" s="54">
        <v>1025884.77</v>
      </c>
      <c r="T150" s="54">
        <v>1000</v>
      </c>
      <c r="U150" s="54">
        <v>9771</v>
      </c>
      <c r="V150" s="54">
        <v>2060.01</v>
      </c>
    </row>
    <row r="151" spans="1:22" ht="9">
      <c r="A151" s="54">
        <v>2562</v>
      </c>
      <c r="B151" s="54" t="s">
        <v>163</v>
      </c>
      <c r="C151" s="54">
        <v>484041</v>
      </c>
      <c r="D151" s="54">
        <v>1930000</v>
      </c>
      <c r="E151" s="54">
        <v>1445959</v>
      </c>
      <c r="F151" s="54">
        <v>0.25079845</v>
      </c>
      <c r="G151" s="54">
        <v>0.74920155</v>
      </c>
      <c r="H151" s="54">
        <v>1563711</v>
      </c>
      <c r="I151" s="54">
        <v>1079670</v>
      </c>
      <c r="J151" s="54">
        <v>0.30954633</v>
      </c>
      <c r="K151" s="54">
        <v>0.69045367</v>
      </c>
      <c r="L151" s="54">
        <v>715267</v>
      </c>
      <c r="M151" s="54">
        <v>231226</v>
      </c>
      <c r="N151" s="54">
        <v>0.67672771</v>
      </c>
      <c r="O151" s="54">
        <v>0.32327229</v>
      </c>
      <c r="P151" s="54">
        <v>4142</v>
      </c>
      <c r="Q151" s="54">
        <v>4142000</v>
      </c>
      <c r="R151" s="54">
        <v>40471482</v>
      </c>
      <c r="S151" s="54">
        <v>3773715.6</v>
      </c>
      <c r="T151" s="54">
        <v>1000</v>
      </c>
      <c r="U151" s="54">
        <v>9771</v>
      </c>
      <c r="V151" s="54">
        <v>911.09</v>
      </c>
    </row>
    <row r="152" spans="1:22" ht="9">
      <c r="A152" s="54">
        <v>2570</v>
      </c>
      <c r="B152" s="54" t="s">
        <v>481</v>
      </c>
      <c r="C152" s="54">
        <v>2227696</v>
      </c>
      <c r="D152" s="54">
        <v>2895000</v>
      </c>
      <c r="E152" s="54">
        <v>667304</v>
      </c>
      <c r="F152" s="54">
        <v>0.76949775</v>
      </c>
      <c r="G152" s="54">
        <v>0.23050225</v>
      </c>
      <c r="H152" s="54">
        <v>2345566</v>
      </c>
      <c r="I152" s="54">
        <v>117870</v>
      </c>
      <c r="J152" s="54">
        <v>0.94974774</v>
      </c>
      <c r="K152" s="54">
        <v>0.05025226</v>
      </c>
      <c r="L152" s="54">
        <v>1072900</v>
      </c>
      <c r="M152" s="54">
        <v>-1154796</v>
      </c>
      <c r="N152" s="54">
        <v>2.07633144</v>
      </c>
      <c r="O152" s="54">
        <v>-1.07633144</v>
      </c>
      <c r="P152" s="54">
        <v>505</v>
      </c>
      <c r="Q152" s="54">
        <v>580750</v>
      </c>
      <c r="R152" s="54">
        <v>5345732.88</v>
      </c>
      <c r="S152" s="54">
        <v>0</v>
      </c>
      <c r="T152" s="54">
        <v>1150</v>
      </c>
      <c r="U152" s="54">
        <v>10585.61</v>
      </c>
      <c r="V152" s="54">
        <v>0</v>
      </c>
    </row>
    <row r="153" spans="1:22" ht="9">
      <c r="A153" s="54">
        <v>2576</v>
      </c>
      <c r="B153" s="54" t="s">
        <v>164</v>
      </c>
      <c r="C153" s="54">
        <v>567516</v>
      </c>
      <c r="D153" s="54">
        <v>1930000</v>
      </c>
      <c r="E153" s="54">
        <v>1362484</v>
      </c>
      <c r="F153" s="54">
        <v>0.29404974</v>
      </c>
      <c r="G153" s="54">
        <v>0.70595026</v>
      </c>
      <c r="H153" s="54">
        <v>1563711</v>
      </c>
      <c r="I153" s="54">
        <v>996195</v>
      </c>
      <c r="J153" s="54">
        <v>0.36292896</v>
      </c>
      <c r="K153" s="54">
        <v>0.63707104</v>
      </c>
      <c r="L153" s="54">
        <v>715267</v>
      </c>
      <c r="M153" s="54">
        <v>147751</v>
      </c>
      <c r="N153" s="54">
        <v>0.79343238</v>
      </c>
      <c r="O153" s="54">
        <v>0.20656762</v>
      </c>
      <c r="P153" s="54">
        <v>812</v>
      </c>
      <c r="Q153" s="54">
        <v>812000</v>
      </c>
      <c r="R153" s="54">
        <v>7934052</v>
      </c>
      <c r="S153" s="54">
        <v>911404.53</v>
      </c>
      <c r="T153" s="54">
        <v>1000</v>
      </c>
      <c r="U153" s="54">
        <v>9771</v>
      </c>
      <c r="V153" s="54">
        <v>1122.42</v>
      </c>
    </row>
    <row r="154" spans="1:22" ht="9">
      <c r="A154" s="54">
        <v>2583</v>
      </c>
      <c r="B154" s="54" t="s">
        <v>165</v>
      </c>
      <c r="C154" s="54">
        <v>627407</v>
      </c>
      <c r="D154" s="54">
        <v>1930000</v>
      </c>
      <c r="E154" s="54">
        <v>1302593</v>
      </c>
      <c r="F154" s="54">
        <v>0.32508135</v>
      </c>
      <c r="G154" s="54">
        <v>0.67491865</v>
      </c>
      <c r="H154" s="54">
        <v>1563711</v>
      </c>
      <c r="I154" s="54">
        <v>936304</v>
      </c>
      <c r="J154" s="54">
        <v>0.40122951</v>
      </c>
      <c r="K154" s="54">
        <v>0.59877049</v>
      </c>
      <c r="L154" s="54">
        <v>715267</v>
      </c>
      <c r="M154" s="54">
        <v>87860</v>
      </c>
      <c r="N154" s="54">
        <v>0.87716475</v>
      </c>
      <c r="O154" s="54">
        <v>0.12283525</v>
      </c>
      <c r="P154" s="54">
        <v>4062</v>
      </c>
      <c r="Q154" s="54">
        <v>4062000</v>
      </c>
      <c r="R154" s="54">
        <v>38760105.78</v>
      </c>
      <c r="S154" s="54">
        <v>0</v>
      </c>
      <c r="T154" s="54">
        <v>1000</v>
      </c>
      <c r="U154" s="54">
        <v>9542.12</v>
      </c>
      <c r="V154" s="54">
        <v>0</v>
      </c>
    </row>
    <row r="155" spans="1:22" ht="9">
      <c r="A155" s="54">
        <v>2604</v>
      </c>
      <c r="B155" s="54" t="s">
        <v>166</v>
      </c>
      <c r="C155" s="54">
        <v>599315</v>
      </c>
      <c r="D155" s="54">
        <v>1930000</v>
      </c>
      <c r="E155" s="54">
        <v>1330685</v>
      </c>
      <c r="F155" s="54">
        <v>0.31052591</v>
      </c>
      <c r="G155" s="54">
        <v>0.68947409</v>
      </c>
      <c r="H155" s="54">
        <v>1563711</v>
      </c>
      <c r="I155" s="54">
        <v>964396</v>
      </c>
      <c r="J155" s="54">
        <v>0.38326455</v>
      </c>
      <c r="K155" s="54">
        <v>0.61673545</v>
      </c>
      <c r="L155" s="54">
        <v>715267</v>
      </c>
      <c r="M155" s="54">
        <v>115952</v>
      </c>
      <c r="N155" s="54">
        <v>0.83788991</v>
      </c>
      <c r="O155" s="54">
        <v>0.16211009</v>
      </c>
      <c r="P155" s="54">
        <v>5535</v>
      </c>
      <c r="Q155" s="54">
        <v>5535000</v>
      </c>
      <c r="R155" s="54">
        <v>54082485</v>
      </c>
      <c r="S155" s="54">
        <v>5491411.68</v>
      </c>
      <c r="T155" s="54">
        <v>1000</v>
      </c>
      <c r="U155" s="54">
        <v>9771</v>
      </c>
      <c r="V155" s="54">
        <v>992.12</v>
      </c>
    </row>
    <row r="156" spans="1:22" ht="9">
      <c r="A156" s="54">
        <v>2605</v>
      </c>
      <c r="B156" s="54" t="s">
        <v>167</v>
      </c>
      <c r="C156" s="54">
        <v>652292</v>
      </c>
      <c r="D156" s="54">
        <v>1930000</v>
      </c>
      <c r="E156" s="54">
        <v>1277708</v>
      </c>
      <c r="F156" s="54">
        <v>0.33797513</v>
      </c>
      <c r="G156" s="54">
        <v>0.66202487</v>
      </c>
      <c r="H156" s="54">
        <v>1563711</v>
      </c>
      <c r="I156" s="54">
        <v>911419</v>
      </c>
      <c r="J156" s="54">
        <v>0.41714358</v>
      </c>
      <c r="K156" s="54">
        <v>0.58285642</v>
      </c>
      <c r="L156" s="54">
        <v>715267</v>
      </c>
      <c r="M156" s="54">
        <v>62975</v>
      </c>
      <c r="N156" s="54">
        <v>0.91195595</v>
      </c>
      <c r="O156" s="54">
        <v>0.08804405</v>
      </c>
      <c r="P156" s="54">
        <v>813</v>
      </c>
      <c r="Q156" s="54">
        <v>813000</v>
      </c>
      <c r="R156" s="54">
        <v>7943823</v>
      </c>
      <c r="S156" s="54">
        <v>1066724.63</v>
      </c>
      <c r="T156" s="54">
        <v>1000</v>
      </c>
      <c r="U156" s="54">
        <v>9771</v>
      </c>
      <c r="V156" s="54">
        <v>1312.08</v>
      </c>
    </row>
    <row r="157" spans="1:22" ht="9">
      <c r="A157" s="54">
        <v>2611</v>
      </c>
      <c r="B157" s="54" t="s">
        <v>168</v>
      </c>
      <c r="C157" s="54">
        <v>931220</v>
      </c>
      <c r="D157" s="54">
        <v>1930000</v>
      </c>
      <c r="E157" s="54">
        <v>998780</v>
      </c>
      <c r="F157" s="54">
        <v>0.48249741</v>
      </c>
      <c r="G157" s="54">
        <v>0.51750259</v>
      </c>
      <c r="H157" s="54">
        <v>1563711</v>
      </c>
      <c r="I157" s="54">
        <v>632491</v>
      </c>
      <c r="J157" s="54">
        <v>0.5955192499999999</v>
      </c>
      <c r="K157" s="54">
        <v>0.40448075</v>
      </c>
      <c r="L157" s="54">
        <v>715267</v>
      </c>
      <c r="M157" s="54">
        <v>-215953</v>
      </c>
      <c r="N157" s="54">
        <v>1.30191942</v>
      </c>
      <c r="O157" s="54">
        <v>-0.30191942</v>
      </c>
      <c r="P157" s="54">
        <v>5360</v>
      </c>
      <c r="Q157" s="54">
        <v>5360000</v>
      </c>
      <c r="R157" s="54">
        <v>52372560</v>
      </c>
      <c r="S157" s="54">
        <v>9845852.64</v>
      </c>
      <c r="T157" s="54">
        <v>1000</v>
      </c>
      <c r="U157" s="54">
        <v>9771</v>
      </c>
      <c r="V157" s="54">
        <v>1836.91</v>
      </c>
    </row>
    <row r="158" spans="1:22" ht="9">
      <c r="A158" s="54">
        <v>2618</v>
      </c>
      <c r="B158" s="54" t="s">
        <v>169</v>
      </c>
      <c r="C158" s="54">
        <v>761595</v>
      </c>
      <c r="D158" s="54">
        <v>1930000</v>
      </c>
      <c r="E158" s="54">
        <v>1168405</v>
      </c>
      <c r="F158" s="54">
        <v>0.39460881</v>
      </c>
      <c r="G158" s="54">
        <v>0.60539119</v>
      </c>
      <c r="H158" s="54">
        <v>1563711</v>
      </c>
      <c r="I158" s="54">
        <v>802116</v>
      </c>
      <c r="J158" s="54">
        <v>0.48704332</v>
      </c>
      <c r="K158" s="54">
        <v>0.51295668</v>
      </c>
      <c r="L158" s="54">
        <v>715267</v>
      </c>
      <c r="M158" s="54">
        <v>-46328</v>
      </c>
      <c r="N158" s="54">
        <v>1.06477022</v>
      </c>
      <c r="O158" s="54">
        <v>-0.06477022</v>
      </c>
      <c r="P158" s="54">
        <v>503</v>
      </c>
      <c r="Q158" s="54">
        <v>503000</v>
      </c>
      <c r="R158" s="54">
        <v>4588498.97</v>
      </c>
      <c r="S158" s="54">
        <v>0</v>
      </c>
      <c r="T158" s="54">
        <v>1000</v>
      </c>
      <c r="U158" s="54">
        <v>9122.26</v>
      </c>
      <c r="V158" s="54">
        <v>0</v>
      </c>
    </row>
    <row r="159" spans="1:22" ht="9">
      <c r="A159" s="54">
        <v>2625</v>
      </c>
      <c r="B159" s="54" t="s">
        <v>170</v>
      </c>
      <c r="C159" s="54">
        <v>880441</v>
      </c>
      <c r="D159" s="54">
        <v>1930000</v>
      </c>
      <c r="E159" s="54">
        <v>1049559</v>
      </c>
      <c r="F159" s="54">
        <v>0.45618705</v>
      </c>
      <c r="G159" s="54">
        <v>0.54381295</v>
      </c>
      <c r="H159" s="54">
        <v>1563711</v>
      </c>
      <c r="I159" s="54">
        <v>683270</v>
      </c>
      <c r="J159" s="54">
        <v>0.56304586</v>
      </c>
      <c r="K159" s="54">
        <v>0.43695414</v>
      </c>
      <c r="L159" s="54">
        <v>715267</v>
      </c>
      <c r="M159" s="54">
        <v>-165174</v>
      </c>
      <c r="N159" s="54">
        <v>1.23092635</v>
      </c>
      <c r="O159" s="54">
        <v>-0.23092635</v>
      </c>
      <c r="P159" s="54">
        <v>391</v>
      </c>
      <c r="Q159" s="54">
        <v>391000</v>
      </c>
      <c r="R159" s="54">
        <v>3820461</v>
      </c>
      <c r="S159" s="54">
        <v>517081.4</v>
      </c>
      <c r="T159" s="54">
        <v>1000</v>
      </c>
      <c r="U159" s="54">
        <v>9771</v>
      </c>
      <c r="V159" s="54">
        <v>1322.46</v>
      </c>
    </row>
    <row r="160" spans="1:22" ht="9">
      <c r="A160" s="54">
        <v>2632</v>
      </c>
      <c r="B160" s="54" t="s">
        <v>171</v>
      </c>
      <c r="C160" s="54">
        <v>426951</v>
      </c>
      <c r="D160" s="54">
        <v>1930000</v>
      </c>
      <c r="E160" s="54">
        <v>1503049</v>
      </c>
      <c r="F160" s="54">
        <v>0.22121813</v>
      </c>
      <c r="G160" s="54">
        <v>0.77878187</v>
      </c>
      <c r="H160" s="54">
        <v>1563711</v>
      </c>
      <c r="I160" s="54">
        <v>1136760</v>
      </c>
      <c r="J160" s="54">
        <v>0.27303703</v>
      </c>
      <c r="K160" s="54">
        <v>0.72696297</v>
      </c>
      <c r="L160" s="54">
        <v>715267</v>
      </c>
      <c r="M160" s="54">
        <v>288316</v>
      </c>
      <c r="N160" s="54">
        <v>0.59691136</v>
      </c>
      <c r="O160" s="54">
        <v>0.40308864</v>
      </c>
      <c r="P160" s="54">
        <v>473</v>
      </c>
      <c r="Q160" s="54">
        <v>473000</v>
      </c>
      <c r="R160" s="54">
        <v>4572921.54</v>
      </c>
      <c r="S160" s="54">
        <v>0</v>
      </c>
      <c r="T160" s="54">
        <v>1000</v>
      </c>
      <c r="U160" s="54">
        <v>9667.91</v>
      </c>
      <c r="V160" s="54">
        <v>0</v>
      </c>
    </row>
    <row r="161" spans="1:22" ht="9">
      <c r="A161" s="54">
        <v>2639</v>
      </c>
      <c r="B161" s="54" t="s">
        <v>172</v>
      </c>
      <c r="C161" s="54">
        <v>667022</v>
      </c>
      <c r="D161" s="54">
        <v>1930000</v>
      </c>
      <c r="E161" s="54">
        <v>1262978</v>
      </c>
      <c r="F161" s="54">
        <v>0.34560725</v>
      </c>
      <c r="G161" s="54">
        <v>0.65439275</v>
      </c>
      <c r="H161" s="54">
        <v>1563711</v>
      </c>
      <c r="I161" s="54">
        <v>896689</v>
      </c>
      <c r="J161" s="54">
        <v>0.42656348</v>
      </c>
      <c r="K161" s="54">
        <v>0.57343652</v>
      </c>
      <c r="L161" s="54">
        <v>715267</v>
      </c>
      <c r="M161" s="54">
        <v>48245</v>
      </c>
      <c r="N161" s="54">
        <v>0.93254966</v>
      </c>
      <c r="O161" s="54">
        <v>0.06745034</v>
      </c>
      <c r="P161" s="54">
        <v>649</v>
      </c>
      <c r="Q161" s="54">
        <v>649000</v>
      </c>
      <c r="R161" s="54">
        <v>6341379</v>
      </c>
      <c r="S161" s="54">
        <v>1467756.29</v>
      </c>
      <c r="T161" s="54">
        <v>1000</v>
      </c>
      <c r="U161" s="54">
        <v>9771</v>
      </c>
      <c r="V161" s="54">
        <v>2261.57</v>
      </c>
    </row>
    <row r="162" spans="1:22" ht="9">
      <c r="A162" s="54">
        <v>2646</v>
      </c>
      <c r="B162" s="54" t="s">
        <v>173</v>
      </c>
      <c r="C162" s="54">
        <v>433184</v>
      </c>
      <c r="D162" s="54">
        <v>1930000</v>
      </c>
      <c r="E162" s="54">
        <v>1496816</v>
      </c>
      <c r="F162" s="54">
        <v>0.22444767</v>
      </c>
      <c r="G162" s="54">
        <v>0.77555233</v>
      </c>
      <c r="H162" s="54">
        <v>1563711</v>
      </c>
      <c r="I162" s="54">
        <v>1130527</v>
      </c>
      <c r="J162" s="54">
        <v>0.27702306</v>
      </c>
      <c r="K162" s="54">
        <v>0.72297694</v>
      </c>
      <c r="L162" s="54">
        <v>715267</v>
      </c>
      <c r="M162" s="54">
        <v>282083</v>
      </c>
      <c r="N162" s="54">
        <v>0.60562559</v>
      </c>
      <c r="O162" s="54">
        <v>0.39437441</v>
      </c>
      <c r="P162" s="54">
        <v>702</v>
      </c>
      <c r="Q162" s="54">
        <v>702000</v>
      </c>
      <c r="R162" s="54">
        <v>6859242</v>
      </c>
      <c r="S162" s="54">
        <v>1329017.09</v>
      </c>
      <c r="T162" s="54">
        <v>1000</v>
      </c>
      <c r="U162" s="54">
        <v>9771</v>
      </c>
      <c r="V162" s="54">
        <v>1893.19</v>
      </c>
    </row>
    <row r="163" spans="1:22" ht="9">
      <c r="A163" s="54">
        <v>2660</v>
      </c>
      <c r="B163" s="54" t="s">
        <v>174</v>
      </c>
      <c r="C163" s="54">
        <v>445853</v>
      </c>
      <c r="D163" s="54">
        <v>1930000</v>
      </c>
      <c r="E163" s="54">
        <v>1484147</v>
      </c>
      <c r="F163" s="54">
        <v>0.23101192</v>
      </c>
      <c r="G163" s="54">
        <v>0.76898808</v>
      </c>
      <c r="H163" s="54">
        <v>1563711</v>
      </c>
      <c r="I163" s="54">
        <v>1117858</v>
      </c>
      <c r="J163" s="54">
        <v>0.28512494</v>
      </c>
      <c r="K163" s="54">
        <v>0.71487506</v>
      </c>
      <c r="L163" s="54">
        <v>715267</v>
      </c>
      <c r="M163" s="54">
        <v>269414</v>
      </c>
      <c r="N163" s="54">
        <v>0.62333786</v>
      </c>
      <c r="O163" s="54">
        <v>0.37666214</v>
      </c>
      <c r="P163" s="54">
        <v>295</v>
      </c>
      <c r="Q163" s="54">
        <v>295000</v>
      </c>
      <c r="R163" s="54">
        <v>2882445</v>
      </c>
      <c r="S163" s="54">
        <v>774534.75</v>
      </c>
      <c r="T163" s="54">
        <v>1000</v>
      </c>
      <c r="U163" s="54">
        <v>9771</v>
      </c>
      <c r="V163" s="54">
        <v>2625.54</v>
      </c>
    </row>
    <row r="164" spans="1:22" ht="9">
      <c r="A164" s="54">
        <v>2695</v>
      </c>
      <c r="B164" s="54" t="s">
        <v>175</v>
      </c>
      <c r="C164" s="54">
        <v>549381</v>
      </c>
      <c r="D164" s="54">
        <v>1930000</v>
      </c>
      <c r="E164" s="54">
        <v>1380619</v>
      </c>
      <c r="F164" s="54">
        <v>0.28465337</v>
      </c>
      <c r="G164" s="54">
        <v>0.71534663</v>
      </c>
      <c r="H164" s="54">
        <v>1563711</v>
      </c>
      <c r="I164" s="54">
        <v>1014330</v>
      </c>
      <c r="J164" s="54">
        <v>0.35133154</v>
      </c>
      <c r="K164" s="54">
        <v>0.64866846</v>
      </c>
      <c r="L164" s="54">
        <v>715267</v>
      </c>
      <c r="M164" s="54">
        <v>165886</v>
      </c>
      <c r="N164" s="54">
        <v>0.76807821</v>
      </c>
      <c r="O164" s="54">
        <v>0.23192179</v>
      </c>
      <c r="P164" s="54">
        <v>9130</v>
      </c>
      <c r="Q164" s="54">
        <v>9130000</v>
      </c>
      <c r="R164" s="54">
        <v>89209230</v>
      </c>
      <c r="S164" s="54">
        <v>9368619.43</v>
      </c>
      <c r="T164" s="54">
        <v>1000</v>
      </c>
      <c r="U164" s="54">
        <v>9771</v>
      </c>
      <c r="V164" s="54">
        <v>1026.14</v>
      </c>
    </row>
    <row r="165" spans="1:22" ht="9">
      <c r="A165" s="54">
        <v>2702</v>
      </c>
      <c r="B165" s="54" t="s">
        <v>176</v>
      </c>
      <c r="C165" s="54">
        <v>629292</v>
      </c>
      <c r="D165" s="54">
        <v>1930000</v>
      </c>
      <c r="E165" s="54">
        <v>1300708</v>
      </c>
      <c r="F165" s="54">
        <v>0.32605803</v>
      </c>
      <c r="G165" s="54">
        <v>0.67394197</v>
      </c>
      <c r="H165" s="54">
        <v>1563711</v>
      </c>
      <c r="I165" s="54">
        <v>934419</v>
      </c>
      <c r="J165" s="54">
        <v>0.40243498</v>
      </c>
      <c r="K165" s="54">
        <v>0.59756502</v>
      </c>
      <c r="L165" s="54">
        <v>715267</v>
      </c>
      <c r="M165" s="54">
        <v>85975</v>
      </c>
      <c r="N165" s="54">
        <v>0.87980013</v>
      </c>
      <c r="O165" s="54">
        <v>0.12019987</v>
      </c>
      <c r="P165" s="54">
        <v>1799</v>
      </c>
      <c r="Q165" s="54">
        <v>1799000</v>
      </c>
      <c r="R165" s="54">
        <v>17578029</v>
      </c>
      <c r="S165" s="54">
        <v>5053237.74</v>
      </c>
      <c r="T165" s="54">
        <v>1000</v>
      </c>
      <c r="U165" s="54">
        <v>9771</v>
      </c>
      <c r="V165" s="54">
        <v>2808.91</v>
      </c>
    </row>
    <row r="166" spans="1:22" ht="9">
      <c r="A166" s="54">
        <v>2730</v>
      </c>
      <c r="B166" s="54" t="s">
        <v>177</v>
      </c>
      <c r="C166" s="54">
        <v>696250</v>
      </c>
      <c r="D166" s="54">
        <v>1930000</v>
      </c>
      <c r="E166" s="54">
        <v>1233750</v>
      </c>
      <c r="F166" s="54">
        <v>0.3607513</v>
      </c>
      <c r="G166" s="54">
        <v>0.6392487</v>
      </c>
      <c r="H166" s="54">
        <v>1563711</v>
      </c>
      <c r="I166" s="54">
        <v>867461</v>
      </c>
      <c r="J166" s="54">
        <v>0.44525491</v>
      </c>
      <c r="K166" s="54">
        <v>0.55474509</v>
      </c>
      <c r="L166" s="54">
        <v>715267</v>
      </c>
      <c r="M166" s="54">
        <v>19017</v>
      </c>
      <c r="N166" s="54">
        <v>0.97341273</v>
      </c>
      <c r="O166" s="54">
        <v>0.02658727</v>
      </c>
      <c r="P166" s="54">
        <v>684</v>
      </c>
      <c r="Q166" s="54">
        <v>684000</v>
      </c>
      <c r="R166" s="54">
        <v>6683364</v>
      </c>
      <c r="S166" s="54">
        <v>4983182.07</v>
      </c>
      <c r="T166" s="54">
        <v>1000</v>
      </c>
      <c r="U166" s="54">
        <v>9771</v>
      </c>
      <c r="V166" s="54">
        <v>7285.35</v>
      </c>
    </row>
    <row r="167" spans="1:22" ht="9">
      <c r="A167" s="54">
        <v>2737</v>
      </c>
      <c r="B167" s="54" t="s">
        <v>178</v>
      </c>
      <c r="C167" s="54">
        <v>605161</v>
      </c>
      <c r="D167" s="54">
        <v>1930000</v>
      </c>
      <c r="E167" s="54">
        <v>1324839</v>
      </c>
      <c r="F167" s="54">
        <v>0.31355492</v>
      </c>
      <c r="G167" s="54">
        <v>0.68644508</v>
      </c>
      <c r="H167" s="54">
        <v>1563711</v>
      </c>
      <c r="I167" s="54">
        <v>958550</v>
      </c>
      <c r="J167" s="54">
        <v>0.3870031</v>
      </c>
      <c r="K167" s="54">
        <v>0.6129969</v>
      </c>
      <c r="L167" s="54">
        <v>715267</v>
      </c>
      <c r="M167" s="54">
        <v>110106</v>
      </c>
      <c r="N167" s="54">
        <v>0.84606308</v>
      </c>
      <c r="O167" s="54">
        <v>0.15393692</v>
      </c>
      <c r="P167" s="54">
        <v>228</v>
      </c>
      <c r="Q167" s="54">
        <v>228000</v>
      </c>
      <c r="R167" s="54">
        <v>2227788</v>
      </c>
      <c r="S167" s="54">
        <v>788630.72</v>
      </c>
      <c r="T167" s="54">
        <v>1000</v>
      </c>
      <c r="U167" s="54">
        <v>9771</v>
      </c>
      <c r="V167" s="54">
        <v>3458.91</v>
      </c>
    </row>
    <row r="168" spans="1:22" ht="9">
      <c r="A168" s="54">
        <v>2758</v>
      </c>
      <c r="B168" s="54" t="s">
        <v>179</v>
      </c>
      <c r="C168" s="54">
        <v>535240</v>
      </c>
      <c r="D168" s="54">
        <v>1930000</v>
      </c>
      <c r="E168" s="54">
        <v>1394760</v>
      </c>
      <c r="F168" s="54">
        <v>0.27732642</v>
      </c>
      <c r="G168" s="54">
        <v>0.72267358</v>
      </c>
      <c r="H168" s="54">
        <v>1563711</v>
      </c>
      <c r="I168" s="54">
        <v>1028471</v>
      </c>
      <c r="J168" s="54">
        <v>0.34228831</v>
      </c>
      <c r="K168" s="54">
        <v>0.65771169</v>
      </c>
      <c r="L168" s="54">
        <v>715267</v>
      </c>
      <c r="M168" s="54">
        <v>180027</v>
      </c>
      <c r="N168" s="54">
        <v>0.74830797</v>
      </c>
      <c r="O168" s="54">
        <v>0.25169203</v>
      </c>
      <c r="P168" s="54">
        <v>4790</v>
      </c>
      <c r="Q168" s="54">
        <v>4790000</v>
      </c>
      <c r="R168" s="54">
        <v>46803090</v>
      </c>
      <c r="S168" s="54">
        <v>1434763.89</v>
      </c>
      <c r="T168" s="54">
        <v>1000</v>
      </c>
      <c r="U168" s="54">
        <v>9771</v>
      </c>
      <c r="V168" s="54">
        <v>299.53</v>
      </c>
    </row>
    <row r="169" spans="1:22" ht="9">
      <c r="A169" s="54">
        <v>2793</v>
      </c>
      <c r="B169" s="54" t="s">
        <v>180</v>
      </c>
      <c r="C169" s="54">
        <v>535846</v>
      </c>
      <c r="D169" s="54">
        <v>1930000</v>
      </c>
      <c r="E169" s="54">
        <v>1394154</v>
      </c>
      <c r="F169" s="54">
        <v>0.27764041</v>
      </c>
      <c r="G169" s="54">
        <v>0.72235959</v>
      </c>
      <c r="H169" s="54">
        <v>1563711</v>
      </c>
      <c r="I169" s="54">
        <v>1027865</v>
      </c>
      <c r="J169" s="54">
        <v>0.34267585</v>
      </c>
      <c r="K169" s="54">
        <v>0.65732415</v>
      </c>
      <c r="L169" s="54">
        <v>715267</v>
      </c>
      <c r="M169" s="54">
        <v>179421</v>
      </c>
      <c r="N169" s="54">
        <v>0.74915521</v>
      </c>
      <c r="O169" s="54">
        <v>0.25084479</v>
      </c>
      <c r="P169" s="54">
        <v>20051</v>
      </c>
      <c r="Q169" s="54">
        <v>20051000</v>
      </c>
      <c r="R169" s="54">
        <v>195918321</v>
      </c>
      <c r="S169" s="54">
        <v>22423750.34</v>
      </c>
      <c r="T169" s="54">
        <v>1000</v>
      </c>
      <c r="U169" s="54">
        <v>9771</v>
      </c>
      <c r="V169" s="54">
        <v>1118.34</v>
      </c>
    </row>
    <row r="170" spans="1:22" ht="9">
      <c r="A170" s="54">
        <v>1376</v>
      </c>
      <c r="B170" s="54" t="s">
        <v>181</v>
      </c>
      <c r="C170" s="54">
        <v>1237264</v>
      </c>
      <c r="D170" s="54">
        <v>1930000</v>
      </c>
      <c r="E170" s="54">
        <v>692736</v>
      </c>
      <c r="F170" s="54">
        <v>0.64106943</v>
      </c>
      <c r="G170" s="54">
        <v>0.35893057</v>
      </c>
      <c r="H170" s="54">
        <v>1563711</v>
      </c>
      <c r="I170" s="54">
        <v>326447</v>
      </c>
      <c r="J170" s="54">
        <v>0.79123572</v>
      </c>
      <c r="K170" s="54">
        <v>0.20876428</v>
      </c>
      <c r="L170" s="54">
        <v>715267</v>
      </c>
      <c r="M170" s="54">
        <v>-521997</v>
      </c>
      <c r="N170" s="54">
        <v>1.72979321</v>
      </c>
      <c r="O170" s="54">
        <v>-0.72979321</v>
      </c>
      <c r="P170" s="54">
        <v>3397</v>
      </c>
      <c r="Q170" s="54">
        <v>3397000</v>
      </c>
      <c r="R170" s="54">
        <v>33192087</v>
      </c>
      <c r="S170" s="54">
        <v>11919772.71</v>
      </c>
      <c r="T170" s="54">
        <v>1000</v>
      </c>
      <c r="U170" s="54">
        <v>9771</v>
      </c>
      <c r="V170" s="54">
        <v>3508.91</v>
      </c>
    </row>
    <row r="171" spans="1:22" ht="9">
      <c r="A171" s="54">
        <v>2800</v>
      </c>
      <c r="B171" s="54" t="s">
        <v>182</v>
      </c>
      <c r="C171" s="54">
        <v>822839</v>
      </c>
      <c r="D171" s="54">
        <v>1930000</v>
      </c>
      <c r="E171" s="54">
        <v>1107161</v>
      </c>
      <c r="F171" s="54">
        <v>0.42634145</v>
      </c>
      <c r="G171" s="54">
        <v>0.57365855</v>
      </c>
      <c r="H171" s="54">
        <v>1563711</v>
      </c>
      <c r="I171" s="54">
        <v>740872</v>
      </c>
      <c r="J171" s="54">
        <v>0.52620913</v>
      </c>
      <c r="K171" s="54">
        <v>0.47379087</v>
      </c>
      <c r="L171" s="54">
        <v>715267</v>
      </c>
      <c r="M171" s="54">
        <v>-107572</v>
      </c>
      <c r="N171" s="54">
        <v>1.15039419</v>
      </c>
      <c r="O171" s="54">
        <v>-0.15039419</v>
      </c>
      <c r="P171" s="54">
        <v>1832</v>
      </c>
      <c r="Q171" s="54">
        <v>1832000</v>
      </c>
      <c r="R171" s="54">
        <v>17900472</v>
      </c>
      <c r="S171" s="54">
        <v>604358.79</v>
      </c>
      <c r="T171" s="54">
        <v>1000</v>
      </c>
      <c r="U171" s="54">
        <v>9771</v>
      </c>
      <c r="V171" s="54">
        <v>329.89</v>
      </c>
    </row>
    <row r="172" spans="1:22" ht="9">
      <c r="A172" s="54">
        <v>2814</v>
      </c>
      <c r="B172" s="54" t="s">
        <v>183</v>
      </c>
      <c r="C172" s="54">
        <v>617259</v>
      </c>
      <c r="D172" s="54">
        <v>1930000</v>
      </c>
      <c r="E172" s="54">
        <v>1312741</v>
      </c>
      <c r="F172" s="54">
        <v>0.31982332</v>
      </c>
      <c r="G172" s="54">
        <v>0.68017668</v>
      </c>
      <c r="H172" s="54">
        <v>1563711</v>
      </c>
      <c r="I172" s="54">
        <v>946452</v>
      </c>
      <c r="J172" s="54">
        <v>0.39473982</v>
      </c>
      <c r="K172" s="54">
        <v>0.60526018</v>
      </c>
      <c r="L172" s="54">
        <v>715267</v>
      </c>
      <c r="M172" s="54">
        <v>98008</v>
      </c>
      <c r="N172" s="54">
        <v>0.86297704</v>
      </c>
      <c r="O172" s="54">
        <v>0.13702296</v>
      </c>
      <c r="P172" s="54">
        <v>971</v>
      </c>
      <c r="Q172" s="54">
        <v>971000</v>
      </c>
      <c r="R172" s="54">
        <v>9487641</v>
      </c>
      <c r="S172" s="54">
        <v>985009.94</v>
      </c>
      <c r="T172" s="54">
        <v>1000</v>
      </c>
      <c r="U172" s="54">
        <v>9771</v>
      </c>
      <c r="V172" s="54">
        <v>1014.43</v>
      </c>
    </row>
    <row r="173" spans="1:22" ht="9">
      <c r="A173" s="54">
        <v>5960</v>
      </c>
      <c r="B173" s="54" t="s">
        <v>184</v>
      </c>
      <c r="C173" s="54">
        <v>504857</v>
      </c>
      <c r="D173" s="54">
        <v>1930000</v>
      </c>
      <c r="E173" s="54">
        <v>1425143</v>
      </c>
      <c r="F173" s="54">
        <v>0.26158394</v>
      </c>
      <c r="G173" s="54">
        <v>0.73841606</v>
      </c>
      <c r="H173" s="54">
        <v>1563711</v>
      </c>
      <c r="I173" s="54">
        <v>1058854</v>
      </c>
      <c r="J173" s="54">
        <v>0.32285825</v>
      </c>
      <c r="K173" s="54">
        <v>0.67714175</v>
      </c>
      <c r="L173" s="54">
        <v>715267</v>
      </c>
      <c r="M173" s="54">
        <v>210410</v>
      </c>
      <c r="N173" s="54">
        <v>0.70583013</v>
      </c>
      <c r="O173" s="54">
        <v>0.29416987</v>
      </c>
      <c r="P173" s="54">
        <v>429</v>
      </c>
      <c r="Q173" s="54">
        <v>429000</v>
      </c>
      <c r="R173" s="54">
        <v>4191759</v>
      </c>
      <c r="S173" s="54">
        <v>402981.54</v>
      </c>
      <c r="T173" s="54">
        <v>1000</v>
      </c>
      <c r="U173" s="54">
        <v>9771</v>
      </c>
      <c r="V173" s="54">
        <v>939.35</v>
      </c>
    </row>
    <row r="174" spans="1:22" ht="9">
      <c r="A174" s="54">
        <v>2828</v>
      </c>
      <c r="B174" s="54" t="s">
        <v>185</v>
      </c>
      <c r="C174" s="54">
        <v>682664</v>
      </c>
      <c r="D174" s="54">
        <v>1930000</v>
      </c>
      <c r="E174" s="54">
        <v>1247336</v>
      </c>
      <c r="F174" s="54">
        <v>0.35371192</v>
      </c>
      <c r="G174" s="54">
        <v>0.64628808</v>
      </c>
      <c r="H174" s="54">
        <v>1563711</v>
      </c>
      <c r="I174" s="54">
        <v>881047</v>
      </c>
      <c r="J174" s="54">
        <v>0.4365666</v>
      </c>
      <c r="K174" s="54">
        <v>0.5634334</v>
      </c>
      <c r="L174" s="54">
        <v>715267</v>
      </c>
      <c r="M174" s="54">
        <v>32603</v>
      </c>
      <c r="N174" s="54">
        <v>0.95441842</v>
      </c>
      <c r="O174" s="54">
        <v>0.04558158</v>
      </c>
      <c r="P174" s="54">
        <v>1218</v>
      </c>
      <c r="Q174" s="54">
        <v>1218000</v>
      </c>
      <c r="R174" s="54">
        <v>11901078</v>
      </c>
      <c r="S174" s="54">
        <v>218189.19</v>
      </c>
      <c r="T174" s="54">
        <v>1000</v>
      </c>
      <c r="U174" s="54">
        <v>9771</v>
      </c>
      <c r="V174" s="54">
        <v>179.14</v>
      </c>
    </row>
    <row r="175" spans="1:22" ht="9">
      <c r="A175" s="54">
        <v>2835</v>
      </c>
      <c r="B175" s="54" t="s">
        <v>186</v>
      </c>
      <c r="C175" s="54">
        <v>456927</v>
      </c>
      <c r="D175" s="54">
        <v>1930000</v>
      </c>
      <c r="E175" s="54">
        <v>1473073</v>
      </c>
      <c r="F175" s="54">
        <v>0.23674974</v>
      </c>
      <c r="G175" s="54">
        <v>0.76325026</v>
      </c>
      <c r="H175" s="54">
        <v>1563711</v>
      </c>
      <c r="I175" s="54">
        <v>1106784</v>
      </c>
      <c r="J175" s="54">
        <v>0.29220681</v>
      </c>
      <c r="K175" s="54">
        <v>0.70779319</v>
      </c>
      <c r="L175" s="54">
        <v>715267</v>
      </c>
      <c r="M175" s="54">
        <v>258340</v>
      </c>
      <c r="N175" s="54">
        <v>0.63882019</v>
      </c>
      <c r="O175" s="54">
        <v>0.36117981</v>
      </c>
      <c r="P175" s="54">
        <v>4773</v>
      </c>
      <c r="Q175" s="54">
        <v>4773000</v>
      </c>
      <c r="R175" s="54">
        <v>45704482.48</v>
      </c>
      <c r="S175" s="54">
        <v>0</v>
      </c>
      <c r="T175" s="54">
        <v>1000</v>
      </c>
      <c r="U175" s="54">
        <v>9575.63</v>
      </c>
      <c r="V175" s="54">
        <v>0</v>
      </c>
    </row>
    <row r="176" spans="1:22" ht="9">
      <c r="A176" s="54">
        <v>2842</v>
      </c>
      <c r="B176" s="54" t="s">
        <v>187</v>
      </c>
      <c r="C176" s="54">
        <v>1767111</v>
      </c>
      <c r="D176" s="54">
        <v>1930000</v>
      </c>
      <c r="E176" s="54">
        <v>162889</v>
      </c>
      <c r="F176" s="54">
        <v>0.91560155</v>
      </c>
      <c r="G176" s="54">
        <v>0.08439845</v>
      </c>
      <c r="H176" s="54">
        <v>1563711</v>
      </c>
      <c r="I176" s="54">
        <v>-203400</v>
      </c>
      <c r="J176" s="54">
        <v>1.13007519</v>
      </c>
      <c r="K176" s="54">
        <v>-0.13007519</v>
      </c>
      <c r="L176" s="54">
        <v>715267</v>
      </c>
      <c r="M176" s="54">
        <v>-1051844</v>
      </c>
      <c r="N176" s="54">
        <v>2.47056134</v>
      </c>
      <c r="O176" s="54">
        <v>-1.47056134</v>
      </c>
      <c r="P176" s="54">
        <v>469</v>
      </c>
      <c r="Q176" s="54">
        <v>469000</v>
      </c>
      <c r="R176" s="54">
        <v>4582599</v>
      </c>
      <c r="S176" s="54">
        <v>887816.05</v>
      </c>
      <c r="T176" s="54">
        <v>1000</v>
      </c>
      <c r="U176" s="54">
        <v>9771</v>
      </c>
      <c r="V176" s="54">
        <v>1893</v>
      </c>
    </row>
    <row r="177" spans="1:22" ht="9">
      <c r="A177" s="54">
        <v>1848</v>
      </c>
      <c r="B177" s="54" t="s">
        <v>188</v>
      </c>
      <c r="C177" s="54">
        <v>1651784</v>
      </c>
      <c r="D177" s="54">
        <v>2895000</v>
      </c>
      <c r="E177" s="54">
        <v>1243216</v>
      </c>
      <c r="F177" s="54">
        <v>0.57056442</v>
      </c>
      <c r="G177" s="54">
        <v>0.42943558</v>
      </c>
      <c r="H177" s="54">
        <v>2345566</v>
      </c>
      <c r="I177" s="54">
        <v>693782</v>
      </c>
      <c r="J177" s="54">
        <v>0.70421553</v>
      </c>
      <c r="K177" s="54">
        <v>0.29578447</v>
      </c>
      <c r="L177" s="54">
        <v>1072900</v>
      </c>
      <c r="M177" s="54">
        <v>-578884</v>
      </c>
      <c r="N177" s="54">
        <v>1.53955075</v>
      </c>
      <c r="O177" s="54">
        <v>-0.53955075</v>
      </c>
      <c r="P177" s="54">
        <v>568</v>
      </c>
      <c r="Q177" s="54">
        <v>568000</v>
      </c>
      <c r="R177" s="54">
        <v>5549928</v>
      </c>
      <c r="S177" s="54">
        <v>0</v>
      </c>
      <c r="T177" s="54">
        <v>1000</v>
      </c>
      <c r="U177" s="54">
        <v>9771</v>
      </c>
      <c r="V177" s="54">
        <v>0</v>
      </c>
    </row>
    <row r="178" spans="1:22" ht="9">
      <c r="A178" s="54">
        <v>2849</v>
      </c>
      <c r="B178" s="54" t="s">
        <v>189</v>
      </c>
      <c r="C178" s="54">
        <v>777421</v>
      </c>
      <c r="D178" s="54">
        <v>1930000</v>
      </c>
      <c r="E178" s="54">
        <v>1152579</v>
      </c>
      <c r="F178" s="54">
        <v>0.40280881</v>
      </c>
      <c r="G178" s="54">
        <v>0.59719119</v>
      </c>
      <c r="H178" s="54">
        <v>1563711</v>
      </c>
      <c r="I178" s="54">
        <v>786290</v>
      </c>
      <c r="J178" s="54">
        <v>0.49716412</v>
      </c>
      <c r="K178" s="54">
        <v>0.50283588</v>
      </c>
      <c r="L178" s="54">
        <v>715267</v>
      </c>
      <c r="M178" s="54">
        <v>-62154</v>
      </c>
      <c r="N178" s="54">
        <v>1.08689622</v>
      </c>
      <c r="O178" s="54">
        <v>-0.08689622</v>
      </c>
      <c r="P178" s="54">
        <v>6300</v>
      </c>
      <c r="Q178" s="54">
        <v>6300000</v>
      </c>
      <c r="R178" s="54">
        <v>61557300</v>
      </c>
      <c r="S178" s="54">
        <v>14156902.83</v>
      </c>
      <c r="T178" s="54">
        <v>1000</v>
      </c>
      <c r="U178" s="54">
        <v>9771</v>
      </c>
      <c r="V178" s="54">
        <v>2247.13</v>
      </c>
    </row>
    <row r="179" spans="1:22" ht="9">
      <c r="A179" s="54">
        <v>2856</v>
      </c>
      <c r="B179" s="54" t="s">
        <v>459</v>
      </c>
      <c r="C179" s="54">
        <v>373544</v>
      </c>
      <c r="D179" s="54">
        <v>1930000</v>
      </c>
      <c r="E179" s="54">
        <v>1556456</v>
      </c>
      <c r="F179" s="54">
        <v>0.19354611</v>
      </c>
      <c r="G179" s="54">
        <v>0.80645389</v>
      </c>
      <c r="H179" s="54">
        <v>1563711</v>
      </c>
      <c r="I179" s="54">
        <v>1190167</v>
      </c>
      <c r="J179" s="54">
        <v>0.23888302</v>
      </c>
      <c r="K179" s="54">
        <v>0.76111698</v>
      </c>
      <c r="L179" s="54">
        <v>715267</v>
      </c>
      <c r="M179" s="54">
        <v>341723</v>
      </c>
      <c r="N179" s="54">
        <v>0.52224414</v>
      </c>
      <c r="O179" s="54">
        <v>0.47775586</v>
      </c>
      <c r="P179" s="54">
        <v>757</v>
      </c>
      <c r="Q179" s="54">
        <v>757000</v>
      </c>
      <c r="R179" s="54">
        <v>7396647</v>
      </c>
      <c r="S179" s="54">
        <v>1248348.64</v>
      </c>
      <c r="T179" s="54">
        <v>1000</v>
      </c>
      <c r="U179" s="54">
        <v>9771</v>
      </c>
      <c r="V179" s="54">
        <v>1649.07</v>
      </c>
    </row>
    <row r="180" spans="1:22" ht="9">
      <c r="A180" s="54">
        <v>2863</v>
      </c>
      <c r="B180" s="54" t="s">
        <v>190</v>
      </c>
      <c r="C180" s="54">
        <v>470377</v>
      </c>
      <c r="D180" s="54">
        <v>1930000</v>
      </c>
      <c r="E180" s="54">
        <v>1459623</v>
      </c>
      <c r="F180" s="54">
        <v>0.24371865</v>
      </c>
      <c r="G180" s="54">
        <v>0.75628135</v>
      </c>
      <c r="H180" s="54">
        <v>1563711</v>
      </c>
      <c r="I180" s="54">
        <v>1093334</v>
      </c>
      <c r="J180" s="54">
        <v>0.30080814</v>
      </c>
      <c r="K180" s="54">
        <v>0.69919186</v>
      </c>
      <c r="L180" s="54">
        <v>715267</v>
      </c>
      <c r="M180" s="54">
        <v>244890</v>
      </c>
      <c r="N180" s="54">
        <v>0.65762436</v>
      </c>
      <c r="O180" s="54">
        <v>0.34237564</v>
      </c>
      <c r="P180" s="54">
        <v>250</v>
      </c>
      <c r="Q180" s="54">
        <v>250000</v>
      </c>
      <c r="R180" s="54">
        <v>2442750</v>
      </c>
      <c r="S180" s="54">
        <v>358777.41</v>
      </c>
      <c r="T180" s="54">
        <v>1000</v>
      </c>
      <c r="U180" s="54">
        <v>9771</v>
      </c>
      <c r="V180" s="54">
        <v>1435.11</v>
      </c>
    </row>
    <row r="181" spans="1:22" ht="9">
      <c r="A181" s="54">
        <v>3862</v>
      </c>
      <c r="B181" s="54" t="s">
        <v>191</v>
      </c>
      <c r="C181" s="54">
        <v>3297285</v>
      </c>
      <c r="D181" s="54">
        <v>2895000</v>
      </c>
      <c r="E181" s="54">
        <v>-402285</v>
      </c>
      <c r="F181" s="54">
        <v>1.13895855</v>
      </c>
      <c r="G181" s="54">
        <v>-0.13895855</v>
      </c>
      <c r="H181" s="54">
        <v>2345566</v>
      </c>
      <c r="I181" s="54">
        <v>-951719</v>
      </c>
      <c r="J181" s="54">
        <v>1.40575239</v>
      </c>
      <c r="K181" s="54">
        <v>-0.40575239</v>
      </c>
      <c r="L181" s="54">
        <v>1072900</v>
      </c>
      <c r="M181" s="54">
        <v>-2224385</v>
      </c>
      <c r="N181" s="54">
        <v>3.07324541</v>
      </c>
      <c r="O181" s="54">
        <v>-2.07324541</v>
      </c>
      <c r="P181" s="54">
        <v>361</v>
      </c>
      <c r="Q181" s="54">
        <v>361000</v>
      </c>
      <c r="R181" s="54">
        <v>3527331</v>
      </c>
      <c r="S181" s="54">
        <v>224331.16</v>
      </c>
      <c r="T181" s="54">
        <v>1000</v>
      </c>
      <c r="U181" s="54">
        <v>9771</v>
      </c>
      <c r="V181" s="54">
        <v>621.42</v>
      </c>
    </row>
    <row r="182" spans="1:22" ht="9">
      <c r="A182" s="54">
        <v>2885</v>
      </c>
      <c r="B182" s="54" t="s">
        <v>192</v>
      </c>
      <c r="C182" s="54">
        <v>1557074</v>
      </c>
      <c r="D182" s="54">
        <v>2895000</v>
      </c>
      <c r="E182" s="54">
        <v>1337926</v>
      </c>
      <c r="F182" s="54">
        <v>0.5378494</v>
      </c>
      <c r="G182" s="54">
        <v>0.4621506</v>
      </c>
      <c r="H182" s="54">
        <v>2345566</v>
      </c>
      <c r="I182" s="54">
        <v>788492</v>
      </c>
      <c r="J182" s="54">
        <v>0.66383721</v>
      </c>
      <c r="K182" s="54">
        <v>0.33616279</v>
      </c>
      <c r="L182" s="54">
        <v>1072900</v>
      </c>
      <c r="M182" s="54">
        <v>-484174</v>
      </c>
      <c r="N182" s="54">
        <v>1.45127598</v>
      </c>
      <c r="O182" s="54">
        <v>-0.45127598</v>
      </c>
      <c r="P182" s="54">
        <v>1846</v>
      </c>
      <c r="Q182" s="54">
        <v>1846000</v>
      </c>
      <c r="R182" s="54">
        <v>18037266</v>
      </c>
      <c r="S182" s="54">
        <v>2244182.21</v>
      </c>
      <c r="T182" s="54">
        <v>1000</v>
      </c>
      <c r="U182" s="54">
        <v>9771</v>
      </c>
      <c r="V182" s="54">
        <v>1215.7</v>
      </c>
    </row>
    <row r="183" spans="1:22" ht="9">
      <c r="A183" s="54">
        <v>2884</v>
      </c>
      <c r="B183" s="54" t="s">
        <v>193</v>
      </c>
      <c r="C183" s="54">
        <v>3557205</v>
      </c>
      <c r="D183" s="54">
        <v>5790000</v>
      </c>
      <c r="E183" s="54">
        <v>2232795</v>
      </c>
      <c r="F183" s="54">
        <v>0.61437047</v>
      </c>
      <c r="G183" s="54">
        <v>0.38562953</v>
      </c>
      <c r="H183" s="54">
        <v>4691133</v>
      </c>
      <c r="I183" s="54">
        <v>1133928</v>
      </c>
      <c r="J183" s="54">
        <v>0.7582827</v>
      </c>
      <c r="K183" s="54">
        <v>0.2417173</v>
      </c>
      <c r="L183" s="54">
        <v>2145801</v>
      </c>
      <c r="M183" s="54">
        <v>-1411404</v>
      </c>
      <c r="N183" s="54">
        <v>1.65775158</v>
      </c>
      <c r="O183" s="54">
        <v>-0.65775158</v>
      </c>
      <c r="P183" s="54">
        <v>1281</v>
      </c>
      <c r="Q183" s="54">
        <v>1281000</v>
      </c>
      <c r="R183" s="54">
        <v>12516651</v>
      </c>
      <c r="S183" s="54">
        <v>3711585.76</v>
      </c>
      <c r="T183" s="54">
        <v>1000</v>
      </c>
      <c r="U183" s="54">
        <v>9771</v>
      </c>
      <c r="V183" s="54">
        <v>2897.41</v>
      </c>
    </row>
    <row r="184" spans="1:22" ht="9">
      <c r="A184" s="54">
        <v>2891</v>
      </c>
      <c r="B184" s="54" t="s">
        <v>194</v>
      </c>
      <c r="C184" s="54">
        <v>1580794</v>
      </c>
      <c r="D184" s="54">
        <v>1930000</v>
      </c>
      <c r="E184" s="54">
        <v>349206</v>
      </c>
      <c r="F184" s="54">
        <v>0.81906425</v>
      </c>
      <c r="G184" s="54">
        <v>0.18093575</v>
      </c>
      <c r="H184" s="54">
        <v>1563711</v>
      </c>
      <c r="I184" s="54">
        <v>-17083</v>
      </c>
      <c r="J184" s="54">
        <v>1.01092465</v>
      </c>
      <c r="K184" s="54">
        <v>-0.01092465</v>
      </c>
      <c r="L184" s="54">
        <v>715267</v>
      </c>
      <c r="M184" s="54">
        <v>-865527</v>
      </c>
      <c r="N184" s="54">
        <v>2.2100754</v>
      </c>
      <c r="O184" s="54">
        <v>-1.2100754</v>
      </c>
      <c r="P184" s="54">
        <v>283</v>
      </c>
      <c r="Q184" s="54">
        <v>283000</v>
      </c>
      <c r="R184" s="54">
        <v>2765193</v>
      </c>
      <c r="S184" s="54">
        <v>958843.42</v>
      </c>
      <c r="T184" s="54">
        <v>1000</v>
      </c>
      <c r="U184" s="54">
        <v>9771</v>
      </c>
      <c r="V184" s="54">
        <v>3388.14</v>
      </c>
    </row>
    <row r="185" spans="1:22" ht="9">
      <c r="A185" s="54">
        <v>2898</v>
      </c>
      <c r="B185" s="54" t="s">
        <v>195</v>
      </c>
      <c r="C185" s="54">
        <v>751694</v>
      </c>
      <c r="D185" s="54">
        <v>1930000</v>
      </c>
      <c r="E185" s="54">
        <v>1178306</v>
      </c>
      <c r="F185" s="54">
        <v>0.38947876</v>
      </c>
      <c r="G185" s="54">
        <v>0.61052124</v>
      </c>
      <c r="H185" s="54">
        <v>1563711</v>
      </c>
      <c r="I185" s="54">
        <v>812017</v>
      </c>
      <c r="J185" s="54">
        <v>0.48071159</v>
      </c>
      <c r="K185" s="54">
        <v>0.51928841</v>
      </c>
      <c r="L185" s="54">
        <v>715267</v>
      </c>
      <c r="M185" s="54">
        <v>-36427</v>
      </c>
      <c r="N185" s="54">
        <v>1.05092784</v>
      </c>
      <c r="O185" s="54">
        <v>-0.05092784</v>
      </c>
      <c r="P185" s="54">
        <v>1583</v>
      </c>
      <c r="Q185" s="54">
        <v>1583000</v>
      </c>
      <c r="R185" s="54">
        <v>15467493</v>
      </c>
      <c r="S185" s="54">
        <v>965568.12</v>
      </c>
      <c r="T185" s="54">
        <v>1000</v>
      </c>
      <c r="U185" s="54">
        <v>9771</v>
      </c>
      <c r="V185" s="54">
        <v>609.96</v>
      </c>
    </row>
    <row r="186" spans="1:22" ht="9">
      <c r="A186" s="54">
        <v>3647</v>
      </c>
      <c r="B186" s="54" t="s">
        <v>196</v>
      </c>
      <c r="C186" s="54">
        <v>8706320</v>
      </c>
      <c r="D186" s="54">
        <v>5790000</v>
      </c>
      <c r="E186" s="54">
        <v>-2916320</v>
      </c>
      <c r="F186" s="54">
        <v>1.50368221</v>
      </c>
      <c r="G186" s="54">
        <v>-0.50368221</v>
      </c>
      <c r="H186" s="54">
        <v>4691133</v>
      </c>
      <c r="I186" s="54">
        <v>-4015187</v>
      </c>
      <c r="J186" s="54">
        <v>1.85590986</v>
      </c>
      <c r="K186" s="54">
        <v>-0.85590986</v>
      </c>
      <c r="L186" s="54">
        <v>2145801</v>
      </c>
      <c r="M186" s="54">
        <v>-6560519</v>
      </c>
      <c r="N186" s="54">
        <v>4.05737531</v>
      </c>
      <c r="O186" s="54">
        <v>-3.05737531</v>
      </c>
      <c r="P186" s="54">
        <v>731</v>
      </c>
      <c r="Q186" s="54">
        <v>731000</v>
      </c>
      <c r="R186" s="54">
        <v>7142601</v>
      </c>
      <c r="S186" s="54">
        <v>2751942.43</v>
      </c>
      <c r="T186" s="54">
        <v>1000</v>
      </c>
      <c r="U186" s="54">
        <v>9771</v>
      </c>
      <c r="V186" s="54">
        <v>3764.63</v>
      </c>
    </row>
    <row r="187" spans="1:22" ht="9">
      <c r="A187" s="54">
        <v>2912</v>
      </c>
      <c r="B187" s="54" t="s">
        <v>197</v>
      </c>
      <c r="C187" s="54">
        <v>476124</v>
      </c>
      <c r="D187" s="54">
        <v>1930000</v>
      </c>
      <c r="E187" s="54">
        <v>1453876</v>
      </c>
      <c r="F187" s="54">
        <v>0.24669637</v>
      </c>
      <c r="G187" s="54">
        <v>0.75330363</v>
      </c>
      <c r="H187" s="54">
        <v>1563711</v>
      </c>
      <c r="I187" s="54">
        <v>1087587</v>
      </c>
      <c r="J187" s="54">
        <v>0.30448337</v>
      </c>
      <c r="K187" s="54">
        <v>0.69551663</v>
      </c>
      <c r="L187" s="54">
        <v>715267</v>
      </c>
      <c r="M187" s="54">
        <v>239143</v>
      </c>
      <c r="N187" s="54">
        <v>0.66565912</v>
      </c>
      <c r="O187" s="54">
        <v>0.33434088</v>
      </c>
      <c r="P187" s="54">
        <v>976</v>
      </c>
      <c r="Q187" s="54">
        <v>976000</v>
      </c>
      <c r="R187" s="54">
        <v>9536496</v>
      </c>
      <c r="S187" s="54">
        <v>421522.73</v>
      </c>
      <c r="T187" s="54">
        <v>1000</v>
      </c>
      <c r="U187" s="54">
        <v>9771</v>
      </c>
      <c r="V187" s="54">
        <v>431.89</v>
      </c>
    </row>
    <row r="188" spans="1:22" ht="9">
      <c r="A188" s="54">
        <v>2940</v>
      </c>
      <c r="B188" s="54" t="s">
        <v>198</v>
      </c>
      <c r="C188" s="54">
        <v>644201</v>
      </c>
      <c r="D188" s="54">
        <v>1930000</v>
      </c>
      <c r="E188" s="54">
        <v>1285799</v>
      </c>
      <c r="F188" s="54">
        <v>0.3337829</v>
      </c>
      <c r="G188" s="54">
        <v>0.6662171</v>
      </c>
      <c r="H188" s="54">
        <v>1563711</v>
      </c>
      <c r="I188" s="54">
        <v>919510</v>
      </c>
      <c r="J188" s="54">
        <v>0.41196935</v>
      </c>
      <c r="K188" s="54">
        <v>0.58803065</v>
      </c>
      <c r="L188" s="54">
        <v>715267</v>
      </c>
      <c r="M188" s="54">
        <v>71066</v>
      </c>
      <c r="N188" s="54">
        <v>0.9006441</v>
      </c>
      <c r="O188" s="54">
        <v>0.0993559</v>
      </c>
      <c r="P188" s="54">
        <v>236</v>
      </c>
      <c r="Q188" s="54">
        <v>236000</v>
      </c>
      <c r="R188" s="54">
        <v>2305956</v>
      </c>
      <c r="S188" s="54">
        <v>165567.5</v>
      </c>
      <c r="T188" s="54">
        <v>1000</v>
      </c>
      <c r="U188" s="54">
        <v>9771</v>
      </c>
      <c r="V188" s="54">
        <v>701.56</v>
      </c>
    </row>
    <row r="189" spans="1:22" ht="9">
      <c r="A189" s="54">
        <v>2961</v>
      </c>
      <c r="B189" s="54" t="s">
        <v>199</v>
      </c>
      <c r="C189" s="54">
        <v>503401</v>
      </c>
      <c r="D189" s="54">
        <v>1930000</v>
      </c>
      <c r="E189" s="54">
        <v>1426599</v>
      </c>
      <c r="F189" s="54">
        <v>0.26082953</v>
      </c>
      <c r="G189" s="54">
        <v>0.73917047</v>
      </c>
      <c r="H189" s="54">
        <v>1563711</v>
      </c>
      <c r="I189" s="54">
        <v>1060310</v>
      </c>
      <c r="J189" s="54">
        <v>0.32192713</v>
      </c>
      <c r="K189" s="54">
        <v>0.67807287</v>
      </c>
      <c r="L189" s="54">
        <v>715267</v>
      </c>
      <c r="M189" s="54">
        <v>211866</v>
      </c>
      <c r="N189" s="54">
        <v>0.70379453</v>
      </c>
      <c r="O189" s="54">
        <v>0.29620547</v>
      </c>
      <c r="P189" s="54">
        <v>400</v>
      </c>
      <c r="Q189" s="54">
        <v>400000</v>
      </c>
      <c r="R189" s="54">
        <v>3908400</v>
      </c>
      <c r="S189" s="54">
        <v>344607.34</v>
      </c>
      <c r="T189" s="54">
        <v>1000</v>
      </c>
      <c r="U189" s="54">
        <v>9771</v>
      </c>
      <c r="V189" s="54">
        <v>861.52</v>
      </c>
    </row>
    <row r="190" spans="1:22" ht="9">
      <c r="A190" s="54">
        <v>3087</v>
      </c>
      <c r="B190" s="54" t="s">
        <v>200</v>
      </c>
      <c r="C190" s="54">
        <v>5831086</v>
      </c>
      <c r="D190" s="54">
        <v>2895000</v>
      </c>
      <c r="E190" s="54">
        <v>-2936086</v>
      </c>
      <c r="F190" s="54">
        <v>2.01419206</v>
      </c>
      <c r="G190" s="54">
        <v>-1.01419206</v>
      </c>
      <c r="H190" s="54">
        <v>2345566</v>
      </c>
      <c r="I190" s="54">
        <v>-3485520</v>
      </c>
      <c r="J190" s="54">
        <v>2.4860038</v>
      </c>
      <c r="K190" s="54">
        <v>-1.4860038</v>
      </c>
      <c r="L190" s="54">
        <v>1072900</v>
      </c>
      <c r="M190" s="54">
        <v>-4758186</v>
      </c>
      <c r="N190" s="54">
        <v>5.43488303</v>
      </c>
      <c r="O190" s="54">
        <v>-4.43488303</v>
      </c>
      <c r="P190" s="54">
        <v>102</v>
      </c>
      <c r="Q190" s="54">
        <v>102000</v>
      </c>
      <c r="R190" s="54">
        <v>996642</v>
      </c>
      <c r="S190" s="54">
        <v>705669.03</v>
      </c>
      <c r="T190" s="54">
        <v>1000</v>
      </c>
      <c r="U190" s="54">
        <v>9771</v>
      </c>
      <c r="V190" s="54">
        <v>6918.32</v>
      </c>
    </row>
    <row r="191" spans="1:22" ht="9">
      <c r="A191" s="54">
        <v>3094</v>
      </c>
      <c r="B191" s="54" t="s">
        <v>201</v>
      </c>
      <c r="C191" s="54">
        <v>8992606</v>
      </c>
      <c r="D191" s="54">
        <v>2895000</v>
      </c>
      <c r="E191" s="54">
        <v>-6097606</v>
      </c>
      <c r="F191" s="54">
        <v>3.10625423</v>
      </c>
      <c r="G191" s="54">
        <v>-2.10625423</v>
      </c>
      <c r="H191" s="54">
        <v>2345566</v>
      </c>
      <c r="I191" s="54">
        <v>-6647040</v>
      </c>
      <c r="J191" s="54">
        <v>3.83387464</v>
      </c>
      <c r="K191" s="54">
        <v>-2.83387464</v>
      </c>
      <c r="L191" s="54">
        <v>1072900</v>
      </c>
      <c r="M191" s="54">
        <v>-7919706</v>
      </c>
      <c r="N191" s="54">
        <v>8.38158822</v>
      </c>
      <c r="O191" s="54">
        <v>-7.38158822</v>
      </c>
      <c r="P191" s="54">
        <v>102</v>
      </c>
      <c r="Q191" s="54">
        <v>102000</v>
      </c>
      <c r="R191" s="54">
        <v>996642</v>
      </c>
      <c r="S191" s="54">
        <v>304711.14</v>
      </c>
      <c r="T191" s="54">
        <v>1000</v>
      </c>
      <c r="U191" s="54">
        <v>9771</v>
      </c>
      <c r="V191" s="54">
        <v>2987.36</v>
      </c>
    </row>
    <row r="192" spans="1:22" ht="9">
      <c r="A192" s="54">
        <v>3129</v>
      </c>
      <c r="B192" s="54" t="s">
        <v>202</v>
      </c>
      <c r="C192" s="54">
        <v>444883</v>
      </c>
      <c r="D192" s="54">
        <v>1930000</v>
      </c>
      <c r="E192" s="54">
        <v>1485117</v>
      </c>
      <c r="F192" s="54">
        <v>0.23050933</v>
      </c>
      <c r="G192" s="54">
        <v>0.76949067</v>
      </c>
      <c r="H192" s="54">
        <v>1563711</v>
      </c>
      <c r="I192" s="54">
        <v>1118828</v>
      </c>
      <c r="J192" s="54">
        <v>0.28450462</v>
      </c>
      <c r="K192" s="54">
        <v>0.71549538</v>
      </c>
      <c r="L192" s="54">
        <v>715267</v>
      </c>
      <c r="M192" s="54">
        <v>270384</v>
      </c>
      <c r="N192" s="54">
        <v>0.62198172</v>
      </c>
      <c r="O192" s="54">
        <v>0.37801828</v>
      </c>
      <c r="P192" s="54">
        <v>1304</v>
      </c>
      <c r="Q192" s="54">
        <v>1304000</v>
      </c>
      <c r="R192" s="54">
        <v>12741384</v>
      </c>
      <c r="S192" s="54">
        <v>348631.99</v>
      </c>
      <c r="T192" s="54">
        <v>1000</v>
      </c>
      <c r="U192" s="54">
        <v>9771</v>
      </c>
      <c r="V192" s="54">
        <v>267.36</v>
      </c>
    </row>
    <row r="193" spans="1:22" ht="9">
      <c r="A193" s="54">
        <v>3150</v>
      </c>
      <c r="B193" s="54" t="s">
        <v>203</v>
      </c>
      <c r="C193" s="54">
        <v>906632</v>
      </c>
      <c r="D193" s="54">
        <v>1930000</v>
      </c>
      <c r="E193" s="54">
        <v>1023368</v>
      </c>
      <c r="F193" s="54">
        <v>0.46975751</v>
      </c>
      <c r="G193" s="54">
        <v>0.53024249</v>
      </c>
      <c r="H193" s="54">
        <v>1563711</v>
      </c>
      <c r="I193" s="54">
        <v>657079</v>
      </c>
      <c r="J193" s="54">
        <v>0.57979512</v>
      </c>
      <c r="K193" s="54">
        <v>0.42020488</v>
      </c>
      <c r="L193" s="54">
        <v>715267</v>
      </c>
      <c r="M193" s="54">
        <v>-191365</v>
      </c>
      <c r="N193" s="54">
        <v>1.26754345</v>
      </c>
      <c r="O193" s="54">
        <v>-0.26754345</v>
      </c>
      <c r="P193" s="54">
        <v>1464</v>
      </c>
      <c r="Q193" s="54">
        <v>1464000</v>
      </c>
      <c r="R193" s="54">
        <v>14304744</v>
      </c>
      <c r="S193" s="54">
        <v>3437803.97</v>
      </c>
      <c r="T193" s="54">
        <v>1000</v>
      </c>
      <c r="U193" s="54">
        <v>9771</v>
      </c>
      <c r="V193" s="54">
        <v>2348.23</v>
      </c>
    </row>
    <row r="194" spans="1:22" ht="9">
      <c r="A194" s="54">
        <v>3171</v>
      </c>
      <c r="B194" s="54" t="s">
        <v>204</v>
      </c>
      <c r="C194" s="54">
        <v>569489</v>
      </c>
      <c r="D194" s="54">
        <v>1930000</v>
      </c>
      <c r="E194" s="54">
        <v>1360511</v>
      </c>
      <c r="F194" s="54">
        <v>0.29507202</v>
      </c>
      <c r="G194" s="54">
        <v>0.70492798</v>
      </c>
      <c r="H194" s="54">
        <v>1563711</v>
      </c>
      <c r="I194" s="54">
        <v>994222</v>
      </c>
      <c r="J194" s="54">
        <v>0.3641907</v>
      </c>
      <c r="K194" s="54">
        <v>0.6358093</v>
      </c>
      <c r="L194" s="54">
        <v>715267</v>
      </c>
      <c r="M194" s="54">
        <v>145778</v>
      </c>
      <c r="N194" s="54">
        <v>0.79619079</v>
      </c>
      <c r="O194" s="54">
        <v>0.20380921</v>
      </c>
      <c r="P194" s="54">
        <v>1064</v>
      </c>
      <c r="Q194" s="54">
        <v>1064000</v>
      </c>
      <c r="R194" s="54">
        <v>10396344</v>
      </c>
      <c r="S194" s="54">
        <v>986124.07</v>
      </c>
      <c r="T194" s="54">
        <v>1000</v>
      </c>
      <c r="U194" s="54">
        <v>9771</v>
      </c>
      <c r="V194" s="54">
        <v>926.81</v>
      </c>
    </row>
    <row r="195" spans="1:22" ht="9">
      <c r="A195" s="54">
        <v>3206</v>
      </c>
      <c r="B195" s="54" t="s">
        <v>205</v>
      </c>
      <c r="C195" s="54">
        <v>410191</v>
      </c>
      <c r="D195" s="54">
        <v>1930000</v>
      </c>
      <c r="E195" s="54">
        <v>1519809</v>
      </c>
      <c r="F195" s="54">
        <v>0.2125342</v>
      </c>
      <c r="G195" s="54">
        <v>0.7874658</v>
      </c>
      <c r="H195" s="54">
        <v>1563711</v>
      </c>
      <c r="I195" s="54">
        <v>1153520</v>
      </c>
      <c r="J195" s="54">
        <v>0.26231893</v>
      </c>
      <c r="K195" s="54">
        <v>0.73768107</v>
      </c>
      <c r="L195" s="54">
        <v>715267</v>
      </c>
      <c r="M195" s="54">
        <v>305076</v>
      </c>
      <c r="N195" s="54">
        <v>0.57347955</v>
      </c>
      <c r="O195" s="54">
        <v>0.42652045</v>
      </c>
      <c r="P195" s="54">
        <v>520</v>
      </c>
      <c r="Q195" s="54">
        <v>520000</v>
      </c>
      <c r="R195" s="54">
        <v>5080920</v>
      </c>
      <c r="S195" s="54">
        <v>751304.77</v>
      </c>
      <c r="T195" s="54">
        <v>1000</v>
      </c>
      <c r="U195" s="54">
        <v>9771</v>
      </c>
      <c r="V195" s="54">
        <v>1444.82</v>
      </c>
    </row>
    <row r="196" spans="1:22" ht="9">
      <c r="A196" s="54">
        <v>3213</v>
      </c>
      <c r="B196" s="54" t="s">
        <v>206</v>
      </c>
      <c r="C196" s="54">
        <v>713724</v>
      </c>
      <c r="D196" s="54">
        <v>1930000</v>
      </c>
      <c r="E196" s="54">
        <v>1216276</v>
      </c>
      <c r="F196" s="54">
        <v>0.36980518</v>
      </c>
      <c r="G196" s="54">
        <v>0.63019482</v>
      </c>
      <c r="H196" s="54">
        <v>1563711</v>
      </c>
      <c r="I196" s="54">
        <v>849987</v>
      </c>
      <c r="J196" s="54">
        <v>0.45642961</v>
      </c>
      <c r="K196" s="54">
        <v>0.54357039</v>
      </c>
      <c r="L196" s="54">
        <v>715267</v>
      </c>
      <c r="M196" s="54">
        <v>1543</v>
      </c>
      <c r="N196" s="54">
        <v>0.99784276</v>
      </c>
      <c r="O196" s="54">
        <v>0.00215724</v>
      </c>
      <c r="P196" s="54">
        <v>501</v>
      </c>
      <c r="Q196" s="54">
        <v>501000</v>
      </c>
      <c r="R196" s="54">
        <v>4665857.78</v>
      </c>
      <c r="S196" s="54">
        <v>0</v>
      </c>
      <c r="T196" s="54">
        <v>1000</v>
      </c>
      <c r="U196" s="54">
        <v>9313.09</v>
      </c>
      <c r="V196" s="54">
        <v>0</v>
      </c>
    </row>
    <row r="197" spans="1:22" ht="9">
      <c r="A197" s="54">
        <v>3220</v>
      </c>
      <c r="B197" s="54" t="s">
        <v>207</v>
      </c>
      <c r="C197" s="54">
        <v>623202</v>
      </c>
      <c r="D197" s="54">
        <v>1930000</v>
      </c>
      <c r="E197" s="54">
        <v>1306798</v>
      </c>
      <c r="F197" s="54">
        <v>0.32290259</v>
      </c>
      <c r="G197" s="54">
        <v>0.67709741</v>
      </c>
      <c r="H197" s="54">
        <v>1563711</v>
      </c>
      <c r="I197" s="54">
        <v>940509</v>
      </c>
      <c r="J197" s="54">
        <v>0.3985404</v>
      </c>
      <c r="K197" s="54">
        <v>0.6014596</v>
      </c>
      <c r="L197" s="54">
        <v>715267</v>
      </c>
      <c r="M197" s="54">
        <v>92065</v>
      </c>
      <c r="N197" s="54">
        <v>0.87128583</v>
      </c>
      <c r="O197" s="54">
        <v>0.12871417</v>
      </c>
      <c r="P197" s="54">
        <v>1773</v>
      </c>
      <c r="Q197" s="54">
        <v>1773000</v>
      </c>
      <c r="R197" s="54">
        <v>17323983</v>
      </c>
      <c r="S197" s="54">
        <v>1469849</v>
      </c>
      <c r="T197" s="54">
        <v>1000</v>
      </c>
      <c r="U197" s="54">
        <v>9771</v>
      </c>
      <c r="V197" s="54">
        <v>829.02</v>
      </c>
    </row>
    <row r="198" spans="1:22" ht="9">
      <c r="A198" s="54">
        <v>3269</v>
      </c>
      <c r="B198" s="54" t="s">
        <v>208</v>
      </c>
      <c r="C198" s="54">
        <v>1167344</v>
      </c>
      <c r="D198" s="54">
        <v>1930000</v>
      </c>
      <c r="E198" s="54">
        <v>762656</v>
      </c>
      <c r="F198" s="54">
        <v>0.60484145</v>
      </c>
      <c r="G198" s="54">
        <v>0.39515855</v>
      </c>
      <c r="H198" s="54">
        <v>1563711</v>
      </c>
      <c r="I198" s="54">
        <v>396367</v>
      </c>
      <c r="J198" s="54">
        <v>0.74652158</v>
      </c>
      <c r="K198" s="54">
        <v>0.25347842</v>
      </c>
      <c r="L198" s="54">
        <v>715267</v>
      </c>
      <c r="M198" s="54">
        <v>-452077</v>
      </c>
      <c r="N198" s="54">
        <v>1.6320395</v>
      </c>
      <c r="O198" s="54">
        <v>-0.6320395</v>
      </c>
      <c r="P198" s="54">
        <v>26962</v>
      </c>
      <c r="Q198" s="54">
        <v>26962000</v>
      </c>
      <c r="R198" s="54">
        <v>263445702</v>
      </c>
      <c r="S198" s="54">
        <v>59014415.82</v>
      </c>
      <c r="T198" s="54">
        <v>1000</v>
      </c>
      <c r="U198" s="54">
        <v>9771</v>
      </c>
      <c r="V198" s="54">
        <v>2188.8</v>
      </c>
    </row>
    <row r="199" spans="1:22" ht="9">
      <c r="A199" s="54">
        <v>3276</v>
      </c>
      <c r="B199" s="54" t="s">
        <v>209</v>
      </c>
      <c r="C199" s="54">
        <v>570354</v>
      </c>
      <c r="D199" s="54">
        <v>1930000</v>
      </c>
      <c r="E199" s="54">
        <v>1359646</v>
      </c>
      <c r="F199" s="54">
        <v>0.29552021</v>
      </c>
      <c r="G199" s="54">
        <v>0.70447979</v>
      </c>
      <c r="H199" s="54">
        <v>1563711</v>
      </c>
      <c r="I199" s="54">
        <v>993357</v>
      </c>
      <c r="J199" s="54">
        <v>0.36474387</v>
      </c>
      <c r="K199" s="54">
        <v>0.63525613</v>
      </c>
      <c r="L199" s="54">
        <v>715267</v>
      </c>
      <c r="M199" s="54">
        <v>144913</v>
      </c>
      <c r="N199" s="54">
        <v>0.79740013</v>
      </c>
      <c r="O199" s="54">
        <v>0.20259987</v>
      </c>
      <c r="P199" s="54">
        <v>682</v>
      </c>
      <c r="Q199" s="54">
        <v>682000</v>
      </c>
      <c r="R199" s="54">
        <v>6663822</v>
      </c>
      <c r="S199" s="54">
        <v>351475.87</v>
      </c>
      <c r="T199" s="54">
        <v>1000</v>
      </c>
      <c r="U199" s="54">
        <v>9771</v>
      </c>
      <c r="V199" s="54">
        <v>515.36</v>
      </c>
    </row>
    <row r="200" spans="1:22" ht="9">
      <c r="A200" s="54">
        <v>3290</v>
      </c>
      <c r="B200" s="54" t="s">
        <v>210</v>
      </c>
      <c r="C200" s="54">
        <v>527199</v>
      </c>
      <c r="D200" s="54">
        <v>1930000</v>
      </c>
      <c r="E200" s="54">
        <v>1402801</v>
      </c>
      <c r="F200" s="54">
        <v>0.2731601</v>
      </c>
      <c r="G200" s="54">
        <v>0.7268399</v>
      </c>
      <c r="H200" s="54">
        <v>1563711</v>
      </c>
      <c r="I200" s="54">
        <v>1036512</v>
      </c>
      <c r="J200" s="54">
        <v>0.33714606</v>
      </c>
      <c r="K200" s="54">
        <v>0.66285394</v>
      </c>
      <c r="L200" s="54">
        <v>715267</v>
      </c>
      <c r="M200" s="54">
        <v>188068</v>
      </c>
      <c r="N200" s="54">
        <v>0.73706602</v>
      </c>
      <c r="O200" s="54">
        <v>0.26293398</v>
      </c>
      <c r="P200" s="54">
        <v>5136</v>
      </c>
      <c r="Q200" s="54">
        <v>5136000</v>
      </c>
      <c r="R200" s="54">
        <v>49697224.89</v>
      </c>
      <c r="S200" s="54">
        <v>0</v>
      </c>
      <c r="T200" s="54">
        <v>1000</v>
      </c>
      <c r="U200" s="54">
        <v>9676.25</v>
      </c>
      <c r="V200" s="54">
        <v>0</v>
      </c>
    </row>
    <row r="201" spans="1:22" ht="9">
      <c r="A201" s="54">
        <v>3297</v>
      </c>
      <c r="B201" s="54" t="s">
        <v>211</v>
      </c>
      <c r="C201" s="54">
        <v>725333</v>
      </c>
      <c r="D201" s="54">
        <v>1930000</v>
      </c>
      <c r="E201" s="54">
        <v>1204667</v>
      </c>
      <c r="F201" s="54">
        <v>0.37582021</v>
      </c>
      <c r="G201" s="54">
        <v>0.62417979</v>
      </c>
      <c r="H201" s="54">
        <v>1563711</v>
      </c>
      <c r="I201" s="54">
        <v>838378</v>
      </c>
      <c r="J201" s="54">
        <v>0.46385361</v>
      </c>
      <c r="K201" s="54">
        <v>0.53614639</v>
      </c>
      <c r="L201" s="54">
        <v>715267</v>
      </c>
      <c r="M201" s="54">
        <v>-10066</v>
      </c>
      <c r="N201" s="54">
        <v>1.01407307</v>
      </c>
      <c r="O201" s="54">
        <v>-0.01407307</v>
      </c>
      <c r="P201" s="54">
        <v>1236</v>
      </c>
      <c r="Q201" s="54">
        <v>1236000</v>
      </c>
      <c r="R201" s="54">
        <v>12076956</v>
      </c>
      <c r="S201" s="54">
        <v>2704894.66</v>
      </c>
      <c r="T201" s="54">
        <v>1000</v>
      </c>
      <c r="U201" s="54">
        <v>9771</v>
      </c>
      <c r="V201" s="54">
        <v>2188.43</v>
      </c>
    </row>
    <row r="202" spans="1:22" ht="9">
      <c r="A202" s="54">
        <v>1897</v>
      </c>
      <c r="B202" s="54" t="s">
        <v>212</v>
      </c>
      <c r="C202" s="54">
        <v>2539462</v>
      </c>
      <c r="D202" s="54">
        <v>2895000</v>
      </c>
      <c r="E202" s="54">
        <v>355538</v>
      </c>
      <c r="F202" s="54">
        <v>0.87718895</v>
      </c>
      <c r="G202" s="54">
        <v>0.12281105</v>
      </c>
      <c r="H202" s="54">
        <v>2345566</v>
      </c>
      <c r="I202" s="54">
        <v>-193896</v>
      </c>
      <c r="J202" s="54">
        <v>1.08266491</v>
      </c>
      <c r="K202" s="54">
        <v>-0.08266491</v>
      </c>
      <c r="L202" s="54">
        <v>1072900</v>
      </c>
      <c r="M202" s="54">
        <v>-1466562</v>
      </c>
      <c r="N202" s="54">
        <v>2.36691397</v>
      </c>
      <c r="O202" s="54">
        <v>-1.36691397</v>
      </c>
      <c r="P202" s="54">
        <v>400</v>
      </c>
      <c r="Q202" s="54">
        <v>400000</v>
      </c>
      <c r="R202" s="54">
        <v>3908400</v>
      </c>
      <c r="S202" s="54">
        <v>3536200.93</v>
      </c>
      <c r="T202" s="54">
        <v>1000</v>
      </c>
      <c r="U202" s="54">
        <v>9771</v>
      </c>
      <c r="V202" s="54">
        <v>8840.5</v>
      </c>
    </row>
    <row r="203" spans="1:22" ht="9">
      <c r="A203" s="54">
        <v>3304</v>
      </c>
      <c r="B203" s="54" t="s">
        <v>213</v>
      </c>
      <c r="C203" s="54">
        <v>650950</v>
      </c>
      <c r="D203" s="54">
        <v>1930000</v>
      </c>
      <c r="E203" s="54">
        <v>1279050</v>
      </c>
      <c r="F203" s="54">
        <v>0.33727979</v>
      </c>
      <c r="G203" s="54">
        <v>0.66272021</v>
      </c>
      <c r="H203" s="54">
        <v>1563711</v>
      </c>
      <c r="I203" s="54">
        <v>912761</v>
      </c>
      <c r="J203" s="54">
        <v>0.41628536</v>
      </c>
      <c r="K203" s="54">
        <v>0.58371464</v>
      </c>
      <c r="L203" s="54">
        <v>715267</v>
      </c>
      <c r="M203" s="54">
        <v>64317</v>
      </c>
      <c r="N203" s="54">
        <v>0.91007973</v>
      </c>
      <c r="O203" s="54">
        <v>0.08992027</v>
      </c>
      <c r="P203" s="54">
        <v>674</v>
      </c>
      <c r="Q203" s="54">
        <v>674000</v>
      </c>
      <c r="R203" s="54">
        <v>6585654</v>
      </c>
      <c r="S203" s="54">
        <v>1194714.06</v>
      </c>
      <c r="T203" s="54">
        <v>1000</v>
      </c>
      <c r="U203" s="54">
        <v>9771</v>
      </c>
      <c r="V203" s="54">
        <v>1772.57</v>
      </c>
    </row>
    <row r="204" spans="1:22" ht="9">
      <c r="A204" s="54">
        <v>3311</v>
      </c>
      <c r="B204" s="54" t="s">
        <v>214</v>
      </c>
      <c r="C204" s="54">
        <v>516629</v>
      </c>
      <c r="D204" s="54">
        <v>1930000</v>
      </c>
      <c r="E204" s="54">
        <v>1413371</v>
      </c>
      <c r="F204" s="54">
        <v>0.26768342</v>
      </c>
      <c r="G204" s="54">
        <v>0.73231658</v>
      </c>
      <c r="H204" s="54">
        <v>1563711</v>
      </c>
      <c r="I204" s="54">
        <v>1047082</v>
      </c>
      <c r="J204" s="54">
        <v>0.3303865</v>
      </c>
      <c r="K204" s="54">
        <v>0.6696135</v>
      </c>
      <c r="L204" s="54">
        <v>715267</v>
      </c>
      <c r="M204" s="54">
        <v>198638</v>
      </c>
      <c r="N204" s="54">
        <v>0.72228832</v>
      </c>
      <c r="O204" s="54">
        <v>0.27771168</v>
      </c>
      <c r="P204" s="54">
        <v>2164</v>
      </c>
      <c r="Q204" s="54">
        <v>2164000</v>
      </c>
      <c r="R204" s="54">
        <v>21144444</v>
      </c>
      <c r="S204" s="54">
        <v>1271967.18</v>
      </c>
      <c r="T204" s="54">
        <v>1000</v>
      </c>
      <c r="U204" s="54">
        <v>9771</v>
      </c>
      <c r="V204" s="54">
        <v>587.79</v>
      </c>
    </row>
    <row r="205" spans="1:22" ht="9">
      <c r="A205" s="54">
        <v>3318</v>
      </c>
      <c r="B205" s="54" t="s">
        <v>215</v>
      </c>
      <c r="C205" s="54">
        <v>615598</v>
      </c>
      <c r="D205" s="54">
        <v>1930000</v>
      </c>
      <c r="E205" s="54">
        <v>1314402</v>
      </c>
      <c r="F205" s="54">
        <v>0.31896269</v>
      </c>
      <c r="G205" s="54">
        <v>0.68103731</v>
      </c>
      <c r="H205" s="54">
        <v>1563711</v>
      </c>
      <c r="I205" s="54">
        <v>948113</v>
      </c>
      <c r="J205" s="54">
        <v>0.3936776</v>
      </c>
      <c r="K205" s="54">
        <v>0.6063224</v>
      </c>
      <c r="L205" s="54">
        <v>715267</v>
      </c>
      <c r="M205" s="54">
        <v>99669</v>
      </c>
      <c r="N205" s="54">
        <v>0.86065483</v>
      </c>
      <c r="O205" s="54">
        <v>0.13934517</v>
      </c>
      <c r="P205" s="54">
        <v>478</v>
      </c>
      <c r="Q205" s="54">
        <v>478000</v>
      </c>
      <c r="R205" s="54">
        <v>4445268.39</v>
      </c>
      <c r="S205" s="54">
        <v>0</v>
      </c>
      <c r="T205" s="54">
        <v>1000</v>
      </c>
      <c r="U205" s="54">
        <v>9299.72</v>
      </c>
      <c r="V205" s="54">
        <v>0</v>
      </c>
    </row>
    <row r="206" spans="1:22" ht="9">
      <c r="A206" s="54">
        <v>3325</v>
      </c>
      <c r="B206" s="54" t="s">
        <v>216</v>
      </c>
      <c r="C206" s="54">
        <v>810112</v>
      </c>
      <c r="D206" s="54">
        <v>1930000</v>
      </c>
      <c r="E206" s="54">
        <v>1119888</v>
      </c>
      <c r="F206" s="54">
        <v>0.41974715</v>
      </c>
      <c r="G206" s="54">
        <v>0.58025285</v>
      </c>
      <c r="H206" s="54">
        <v>1563711</v>
      </c>
      <c r="I206" s="54">
        <v>753599</v>
      </c>
      <c r="J206" s="54">
        <v>0.51807015</v>
      </c>
      <c r="K206" s="54">
        <v>0.48192985</v>
      </c>
      <c r="L206" s="54">
        <v>715267</v>
      </c>
      <c r="M206" s="54">
        <v>-94845</v>
      </c>
      <c r="N206" s="54">
        <v>1.13260083</v>
      </c>
      <c r="O206" s="54">
        <v>-0.13260083</v>
      </c>
      <c r="P206" s="54">
        <v>820</v>
      </c>
      <c r="Q206" s="54">
        <v>820000</v>
      </c>
      <c r="R206" s="54">
        <v>7831482.03</v>
      </c>
      <c r="S206" s="54">
        <v>0</v>
      </c>
      <c r="T206" s="54">
        <v>1000</v>
      </c>
      <c r="U206" s="54">
        <v>9550.59</v>
      </c>
      <c r="V206" s="54">
        <v>0</v>
      </c>
    </row>
    <row r="207" spans="1:22" ht="9">
      <c r="A207" s="54">
        <v>3332</v>
      </c>
      <c r="B207" s="54" t="s">
        <v>217</v>
      </c>
      <c r="C207" s="54">
        <v>491744</v>
      </c>
      <c r="D207" s="54">
        <v>1930000</v>
      </c>
      <c r="E207" s="54">
        <v>1438256</v>
      </c>
      <c r="F207" s="54">
        <v>0.25478964</v>
      </c>
      <c r="G207" s="54">
        <v>0.74521036</v>
      </c>
      <c r="H207" s="54">
        <v>1563711</v>
      </c>
      <c r="I207" s="54">
        <v>1071967</v>
      </c>
      <c r="J207" s="54">
        <v>0.31447243</v>
      </c>
      <c r="K207" s="54">
        <v>0.68552757</v>
      </c>
      <c r="L207" s="54">
        <v>715267</v>
      </c>
      <c r="M207" s="54">
        <v>223523</v>
      </c>
      <c r="N207" s="54">
        <v>0.68749712</v>
      </c>
      <c r="O207" s="54">
        <v>0.31250288</v>
      </c>
      <c r="P207" s="54">
        <v>1012</v>
      </c>
      <c r="Q207" s="54">
        <v>1012000</v>
      </c>
      <c r="R207" s="54">
        <v>9888252</v>
      </c>
      <c r="S207" s="54">
        <v>1883417.56</v>
      </c>
      <c r="T207" s="54">
        <v>1000</v>
      </c>
      <c r="U207" s="54">
        <v>9771</v>
      </c>
      <c r="V207" s="54">
        <v>1861.08</v>
      </c>
    </row>
    <row r="208" spans="1:22" ht="9">
      <c r="A208" s="54">
        <v>3339</v>
      </c>
      <c r="B208" s="54" t="s">
        <v>218</v>
      </c>
      <c r="C208" s="54">
        <v>633678</v>
      </c>
      <c r="D208" s="54">
        <v>1930000</v>
      </c>
      <c r="E208" s="54">
        <v>1296322</v>
      </c>
      <c r="F208" s="54">
        <v>0.32833057</v>
      </c>
      <c r="G208" s="54">
        <v>0.67166943</v>
      </c>
      <c r="H208" s="54">
        <v>1563711</v>
      </c>
      <c r="I208" s="54">
        <v>930033</v>
      </c>
      <c r="J208" s="54">
        <v>0.40523984</v>
      </c>
      <c r="K208" s="54">
        <v>0.59476016</v>
      </c>
      <c r="L208" s="54">
        <v>715267</v>
      </c>
      <c r="M208" s="54">
        <v>81589</v>
      </c>
      <c r="N208" s="54">
        <v>0.88593211</v>
      </c>
      <c r="O208" s="54">
        <v>0.11406789</v>
      </c>
      <c r="P208" s="54">
        <v>3859</v>
      </c>
      <c r="Q208" s="54">
        <v>3859000</v>
      </c>
      <c r="R208" s="54">
        <v>37706289</v>
      </c>
      <c r="S208" s="54">
        <v>1109643.51</v>
      </c>
      <c r="T208" s="54">
        <v>1000</v>
      </c>
      <c r="U208" s="54">
        <v>9771</v>
      </c>
      <c r="V208" s="54">
        <v>287.55</v>
      </c>
    </row>
    <row r="209" spans="1:22" ht="9">
      <c r="A209" s="54">
        <v>3360</v>
      </c>
      <c r="B209" s="54" t="s">
        <v>219</v>
      </c>
      <c r="C209" s="54">
        <v>565891</v>
      </c>
      <c r="D209" s="54">
        <v>1930000</v>
      </c>
      <c r="E209" s="54">
        <v>1364109</v>
      </c>
      <c r="F209" s="54">
        <v>0.29320777</v>
      </c>
      <c r="G209" s="54">
        <v>0.70679223</v>
      </c>
      <c r="H209" s="54">
        <v>1563711</v>
      </c>
      <c r="I209" s="54">
        <v>997820</v>
      </c>
      <c r="J209" s="54">
        <v>0.36188976</v>
      </c>
      <c r="K209" s="54">
        <v>0.63811024</v>
      </c>
      <c r="L209" s="54">
        <v>715267</v>
      </c>
      <c r="M209" s="54">
        <v>149376</v>
      </c>
      <c r="N209" s="54">
        <v>0.7911605</v>
      </c>
      <c r="O209" s="54">
        <v>0.2088395</v>
      </c>
      <c r="P209" s="54">
        <v>1391</v>
      </c>
      <c r="Q209" s="54">
        <v>1391000</v>
      </c>
      <c r="R209" s="54">
        <v>13591461</v>
      </c>
      <c r="S209" s="54">
        <v>4014478.87</v>
      </c>
      <c r="T209" s="54">
        <v>1000</v>
      </c>
      <c r="U209" s="54">
        <v>9771</v>
      </c>
      <c r="V209" s="54">
        <v>2886.04</v>
      </c>
    </row>
    <row r="210" spans="1:22" ht="9">
      <c r="A210" s="54">
        <v>3367</v>
      </c>
      <c r="B210" s="54" t="s">
        <v>220</v>
      </c>
      <c r="C210" s="54">
        <v>663178</v>
      </c>
      <c r="D210" s="54">
        <v>1930000</v>
      </c>
      <c r="E210" s="54">
        <v>1266822</v>
      </c>
      <c r="F210" s="54">
        <v>0.34361554</v>
      </c>
      <c r="G210" s="54">
        <v>0.65638446</v>
      </c>
      <c r="H210" s="54">
        <v>1563711</v>
      </c>
      <c r="I210" s="54">
        <v>900533</v>
      </c>
      <c r="J210" s="54">
        <v>0.42410522</v>
      </c>
      <c r="K210" s="54">
        <v>0.57589478</v>
      </c>
      <c r="L210" s="54">
        <v>715267</v>
      </c>
      <c r="M210" s="54">
        <v>52089</v>
      </c>
      <c r="N210" s="54">
        <v>0.92717545</v>
      </c>
      <c r="O210" s="54">
        <v>0.07282455</v>
      </c>
      <c r="P210" s="54">
        <v>1052</v>
      </c>
      <c r="Q210" s="54">
        <v>1052000</v>
      </c>
      <c r="R210" s="54">
        <v>10279092</v>
      </c>
      <c r="S210" s="54">
        <v>1993698.4</v>
      </c>
      <c r="T210" s="54">
        <v>1000</v>
      </c>
      <c r="U210" s="54">
        <v>9771</v>
      </c>
      <c r="V210" s="54">
        <v>1895.15</v>
      </c>
    </row>
    <row r="211" spans="1:22" ht="9">
      <c r="A211" s="54">
        <v>3381</v>
      </c>
      <c r="B211" s="54" t="s">
        <v>221</v>
      </c>
      <c r="C211" s="54">
        <v>727016</v>
      </c>
      <c r="D211" s="54">
        <v>1930000</v>
      </c>
      <c r="E211" s="54">
        <v>1202984</v>
      </c>
      <c r="F211" s="54">
        <v>0.37669223</v>
      </c>
      <c r="G211" s="54">
        <v>0.62330777</v>
      </c>
      <c r="H211" s="54">
        <v>1563711</v>
      </c>
      <c r="I211" s="54">
        <v>836695</v>
      </c>
      <c r="J211" s="54">
        <v>0.4649299</v>
      </c>
      <c r="K211" s="54">
        <v>0.5350701</v>
      </c>
      <c r="L211" s="54">
        <v>715267</v>
      </c>
      <c r="M211" s="54">
        <v>-11749</v>
      </c>
      <c r="N211" s="54">
        <v>1.01642603</v>
      </c>
      <c r="O211" s="54">
        <v>-0.01642603</v>
      </c>
      <c r="P211" s="54">
        <v>2267</v>
      </c>
      <c r="Q211" s="54">
        <v>2267000</v>
      </c>
      <c r="R211" s="54">
        <v>22150857</v>
      </c>
      <c r="S211" s="54">
        <v>4719422.1</v>
      </c>
      <c r="T211" s="54">
        <v>1000</v>
      </c>
      <c r="U211" s="54">
        <v>9771</v>
      </c>
      <c r="V211" s="54">
        <v>2081.79</v>
      </c>
    </row>
    <row r="212" spans="1:22" ht="9">
      <c r="A212" s="54">
        <v>3409</v>
      </c>
      <c r="B212" s="54" t="s">
        <v>222</v>
      </c>
      <c r="C212" s="54">
        <v>455342</v>
      </c>
      <c r="D212" s="54">
        <v>1930000</v>
      </c>
      <c r="E212" s="54">
        <v>1474658</v>
      </c>
      <c r="F212" s="54">
        <v>0.2359285</v>
      </c>
      <c r="G212" s="54">
        <v>0.7640715</v>
      </c>
      <c r="H212" s="54">
        <v>1563711</v>
      </c>
      <c r="I212" s="54">
        <v>1108369</v>
      </c>
      <c r="J212" s="54">
        <v>0.29119319</v>
      </c>
      <c r="K212" s="54">
        <v>0.70880681</v>
      </c>
      <c r="L212" s="54">
        <v>715267</v>
      </c>
      <c r="M212" s="54">
        <v>259925</v>
      </c>
      <c r="N212" s="54">
        <v>0.63660423</v>
      </c>
      <c r="O212" s="54">
        <v>0.36339577</v>
      </c>
      <c r="P212" s="54">
        <v>2096</v>
      </c>
      <c r="Q212" s="54">
        <v>2096000</v>
      </c>
      <c r="R212" s="54">
        <v>20480016</v>
      </c>
      <c r="S212" s="54">
        <v>109107.86</v>
      </c>
      <c r="T212" s="54">
        <v>1000</v>
      </c>
      <c r="U212" s="54">
        <v>9771</v>
      </c>
      <c r="V212" s="54">
        <v>52.06</v>
      </c>
    </row>
    <row r="213" spans="1:22" ht="9">
      <c r="A213" s="54">
        <v>3427</v>
      </c>
      <c r="B213" s="54" t="s">
        <v>223</v>
      </c>
      <c r="C213" s="54">
        <v>471083</v>
      </c>
      <c r="D213" s="54">
        <v>1930000</v>
      </c>
      <c r="E213" s="54">
        <v>1458917</v>
      </c>
      <c r="F213" s="54">
        <v>0.24408446</v>
      </c>
      <c r="G213" s="54">
        <v>0.75591554</v>
      </c>
      <c r="H213" s="54">
        <v>1563711</v>
      </c>
      <c r="I213" s="54">
        <v>1092628</v>
      </c>
      <c r="J213" s="54">
        <v>0.30125963</v>
      </c>
      <c r="K213" s="54">
        <v>0.69874037</v>
      </c>
      <c r="L213" s="54">
        <v>715267</v>
      </c>
      <c r="M213" s="54">
        <v>244184</v>
      </c>
      <c r="N213" s="54">
        <v>0.6586114</v>
      </c>
      <c r="O213" s="54">
        <v>0.3413886</v>
      </c>
      <c r="P213" s="54">
        <v>271</v>
      </c>
      <c r="Q213" s="54">
        <v>271000</v>
      </c>
      <c r="R213" s="54">
        <v>2647941</v>
      </c>
      <c r="S213" s="54">
        <v>28499.95</v>
      </c>
      <c r="T213" s="54">
        <v>1000</v>
      </c>
      <c r="U213" s="54">
        <v>9771</v>
      </c>
      <c r="V213" s="54">
        <v>105.17</v>
      </c>
    </row>
    <row r="214" spans="1:22" ht="9">
      <c r="A214" s="54">
        <v>3428</v>
      </c>
      <c r="B214" s="54" t="s">
        <v>224</v>
      </c>
      <c r="C214" s="54">
        <v>528357</v>
      </c>
      <c r="D214" s="54">
        <v>1930000</v>
      </c>
      <c r="E214" s="54">
        <v>1401643</v>
      </c>
      <c r="F214" s="54">
        <v>0.2737601</v>
      </c>
      <c r="G214" s="54">
        <v>0.7262399</v>
      </c>
      <c r="H214" s="54">
        <v>1563711</v>
      </c>
      <c r="I214" s="54">
        <v>1035354</v>
      </c>
      <c r="J214" s="54">
        <v>0.3378866</v>
      </c>
      <c r="K214" s="54">
        <v>0.6621134</v>
      </c>
      <c r="L214" s="54">
        <v>715267</v>
      </c>
      <c r="M214" s="54">
        <v>186910</v>
      </c>
      <c r="N214" s="54">
        <v>0.73868499</v>
      </c>
      <c r="O214" s="54">
        <v>0.26131501</v>
      </c>
      <c r="P214" s="54">
        <v>729</v>
      </c>
      <c r="Q214" s="54">
        <v>729000</v>
      </c>
      <c r="R214" s="54">
        <v>7123059</v>
      </c>
      <c r="S214" s="54">
        <v>2460996.62</v>
      </c>
      <c r="T214" s="54">
        <v>1000</v>
      </c>
      <c r="U214" s="54">
        <v>9771</v>
      </c>
      <c r="V214" s="54">
        <v>3375.85</v>
      </c>
    </row>
    <row r="215" spans="1:22" ht="9">
      <c r="A215" s="54">
        <v>3430</v>
      </c>
      <c r="B215" s="54" t="s">
        <v>225</v>
      </c>
      <c r="C215" s="54">
        <v>433038</v>
      </c>
      <c r="D215" s="54">
        <v>1930000</v>
      </c>
      <c r="E215" s="54">
        <v>1496962</v>
      </c>
      <c r="F215" s="54">
        <v>0.22437202</v>
      </c>
      <c r="G215" s="54">
        <v>0.77562798</v>
      </c>
      <c r="H215" s="54">
        <v>1563711</v>
      </c>
      <c r="I215" s="54">
        <v>1130673</v>
      </c>
      <c r="J215" s="54">
        <v>0.27692969</v>
      </c>
      <c r="K215" s="54">
        <v>0.72307031</v>
      </c>
      <c r="L215" s="54">
        <v>715267</v>
      </c>
      <c r="M215" s="54">
        <v>282229</v>
      </c>
      <c r="N215" s="54">
        <v>0.60542147</v>
      </c>
      <c r="O215" s="54">
        <v>0.39457853</v>
      </c>
      <c r="P215" s="54">
        <v>3507</v>
      </c>
      <c r="Q215" s="54">
        <v>3507000</v>
      </c>
      <c r="R215" s="54">
        <v>34266897</v>
      </c>
      <c r="S215" s="54">
        <v>10062153.95</v>
      </c>
      <c r="T215" s="54">
        <v>1000</v>
      </c>
      <c r="U215" s="54">
        <v>9771</v>
      </c>
      <c r="V215" s="54">
        <v>2869.16</v>
      </c>
    </row>
    <row r="216" spans="1:22" ht="9">
      <c r="A216" s="54">
        <v>3434</v>
      </c>
      <c r="B216" s="54" t="s">
        <v>226</v>
      </c>
      <c r="C216" s="54">
        <v>359779</v>
      </c>
      <c r="D216" s="54">
        <v>1930000</v>
      </c>
      <c r="E216" s="54">
        <v>1570221</v>
      </c>
      <c r="F216" s="54">
        <v>0.18641399</v>
      </c>
      <c r="G216" s="54">
        <v>0.81358601</v>
      </c>
      <c r="H216" s="54">
        <v>1563711</v>
      </c>
      <c r="I216" s="54">
        <v>1203932</v>
      </c>
      <c r="J216" s="54">
        <v>0.23008024</v>
      </c>
      <c r="K216" s="54">
        <v>0.76991976</v>
      </c>
      <c r="L216" s="54">
        <v>715267</v>
      </c>
      <c r="M216" s="54">
        <v>355488</v>
      </c>
      <c r="N216" s="54">
        <v>0.50299958</v>
      </c>
      <c r="O216" s="54">
        <v>0.49700042</v>
      </c>
      <c r="P216" s="54">
        <v>986</v>
      </c>
      <c r="Q216" s="54">
        <v>986000</v>
      </c>
      <c r="R216" s="54">
        <v>9634206</v>
      </c>
      <c r="S216" s="54">
        <v>202629.78</v>
      </c>
      <c r="T216" s="54">
        <v>1000</v>
      </c>
      <c r="U216" s="54">
        <v>9771</v>
      </c>
      <c r="V216" s="54">
        <v>205.51</v>
      </c>
    </row>
    <row r="217" spans="1:22" ht="9">
      <c r="A217" s="54">
        <v>3437</v>
      </c>
      <c r="B217" s="54" t="s">
        <v>227</v>
      </c>
      <c r="C217" s="54">
        <v>1084085</v>
      </c>
      <c r="D217" s="54">
        <v>1930000</v>
      </c>
      <c r="E217" s="54">
        <v>845915</v>
      </c>
      <c r="F217" s="54">
        <v>0.56170207</v>
      </c>
      <c r="G217" s="54">
        <v>0.43829793</v>
      </c>
      <c r="H217" s="54">
        <v>1563711</v>
      </c>
      <c r="I217" s="54">
        <v>479626</v>
      </c>
      <c r="J217" s="54">
        <v>0.69327708</v>
      </c>
      <c r="K217" s="54">
        <v>0.30672292</v>
      </c>
      <c r="L217" s="54">
        <v>715267</v>
      </c>
      <c r="M217" s="54">
        <v>-368818</v>
      </c>
      <c r="N217" s="54">
        <v>1.51563682</v>
      </c>
      <c r="O217" s="54">
        <v>-0.51563682</v>
      </c>
      <c r="P217" s="54">
        <v>3842</v>
      </c>
      <c r="Q217" s="54">
        <v>3842000</v>
      </c>
      <c r="R217" s="54">
        <v>37540182</v>
      </c>
      <c r="S217" s="54">
        <v>4227957.34</v>
      </c>
      <c r="T217" s="54">
        <v>1000</v>
      </c>
      <c r="U217" s="54">
        <v>9771</v>
      </c>
      <c r="V217" s="54">
        <v>1100.46</v>
      </c>
    </row>
    <row r="218" spans="1:22" ht="9">
      <c r="A218" s="54">
        <v>3444</v>
      </c>
      <c r="B218" s="54" t="s">
        <v>228</v>
      </c>
      <c r="C218" s="54">
        <v>632741</v>
      </c>
      <c r="D218" s="54">
        <v>1930000</v>
      </c>
      <c r="E218" s="54">
        <v>1297259</v>
      </c>
      <c r="F218" s="54">
        <v>0.32784508</v>
      </c>
      <c r="G218" s="54">
        <v>0.67215492</v>
      </c>
      <c r="H218" s="54">
        <v>1563711</v>
      </c>
      <c r="I218" s="54">
        <v>930970</v>
      </c>
      <c r="J218" s="54">
        <v>0.40464063</v>
      </c>
      <c r="K218" s="54">
        <v>0.59535937</v>
      </c>
      <c r="L218" s="54">
        <v>715267</v>
      </c>
      <c r="M218" s="54">
        <v>82526</v>
      </c>
      <c r="N218" s="54">
        <v>0.88462211</v>
      </c>
      <c r="O218" s="54">
        <v>0.11537789</v>
      </c>
      <c r="P218" s="54">
        <v>3312</v>
      </c>
      <c r="Q218" s="54">
        <v>3312000</v>
      </c>
      <c r="R218" s="54">
        <v>32361552</v>
      </c>
      <c r="S218" s="54">
        <v>3716693.22</v>
      </c>
      <c r="T218" s="54">
        <v>1000</v>
      </c>
      <c r="U218" s="54">
        <v>9771</v>
      </c>
      <c r="V218" s="54">
        <v>1122.19</v>
      </c>
    </row>
    <row r="219" spans="1:22" ht="9">
      <c r="A219" s="54">
        <v>3479</v>
      </c>
      <c r="B219" s="54" t="s">
        <v>229</v>
      </c>
      <c r="C219" s="54">
        <v>1559688</v>
      </c>
      <c r="D219" s="54">
        <v>1930000</v>
      </c>
      <c r="E219" s="54">
        <v>370312</v>
      </c>
      <c r="F219" s="54">
        <v>0.8081285</v>
      </c>
      <c r="G219" s="54">
        <v>0.1918715</v>
      </c>
      <c r="H219" s="54">
        <v>1563711</v>
      </c>
      <c r="I219" s="54">
        <v>4023</v>
      </c>
      <c r="J219" s="54">
        <v>0.99742727</v>
      </c>
      <c r="K219" s="54">
        <v>0.00257273</v>
      </c>
      <c r="L219" s="54">
        <v>715267</v>
      </c>
      <c r="M219" s="54">
        <v>-844421</v>
      </c>
      <c r="N219" s="54">
        <v>2.18056754</v>
      </c>
      <c r="O219" s="54">
        <v>-1.18056754</v>
      </c>
      <c r="P219" s="54">
        <v>3482</v>
      </c>
      <c r="Q219" s="54">
        <v>3482000</v>
      </c>
      <c r="R219" s="54">
        <v>34022622</v>
      </c>
      <c r="S219" s="54">
        <v>3918757.65</v>
      </c>
      <c r="T219" s="54">
        <v>1000</v>
      </c>
      <c r="U219" s="54">
        <v>9771</v>
      </c>
      <c r="V219" s="54">
        <v>1125.43</v>
      </c>
    </row>
    <row r="220" spans="1:22" ht="9">
      <c r="A220" s="54">
        <v>3484</v>
      </c>
      <c r="B220" s="54" t="s">
        <v>230</v>
      </c>
      <c r="C220" s="54">
        <v>3299682</v>
      </c>
      <c r="D220" s="54">
        <v>1930000</v>
      </c>
      <c r="E220" s="54">
        <v>-1369682</v>
      </c>
      <c r="F220" s="54">
        <v>1.70967979</v>
      </c>
      <c r="G220" s="54">
        <v>-0.70967979</v>
      </c>
      <c r="H220" s="54">
        <v>1563711</v>
      </c>
      <c r="I220" s="54">
        <v>-1735971</v>
      </c>
      <c r="J220" s="54">
        <v>2.11016102</v>
      </c>
      <c r="K220" s="54">
        <v>-1.11016102</v>
      </c>
      <c r="L220" s="54">
        <v>715267</v>
      </c>
      <c r="M220" s="54">
        <v>-2584415</v>
      </c>
      <c r="N220" s="54">
        <v>4.61321716</v>
      </c>
      <c r="O220" s="54">
        <v>-3.61321716</v>
      </c>
      <c r="P220" s="54">
        <v>144</v>
      </c>
      <c r="Q220" s="54">
        <v>144000</v>
      </c>
      <c r="R220" s="54">
        <v>1407024</v>
      </c>
      <c r="S220" s="54">
        <v>643657.79</v>
      </c>
      <c r="T220" s="54">
        <v>1000</v>
      </c>
      <c r="U220" s="54">
        <v>9771</v>
      </c>
      <c r="V220" s="54">
        <v>4469.85</v>
      </c>
    </row>
    <row r="221" spans="1:22" ht="9">
      <c r="A221" s="54">
        <v>3500</v>
      </c>
      <c r="B221" s="54" t="s">
        <v>231</v>
      </c>
      <c r="C221" s="54">
        <v>513463</v>
      </c>
      <c r="D221" s="54">
        <v>1930000</v>
      </c>
      <c r="E221" s="54">
        <v>1416537</v>
      </c>
      <c r="F221" s="54">
        <v>0.26604301</v>
      </c>
      <c r="G221" s="54">
        <v>0.73395699</v>
      </c>
      <c r="H221" s="54">
        <v>1563711</v>
      </c>
      <c r="I221" s="54">
        <v>1050248</v>
      </c>
      <c r="J221" s="54">
        <v>0.32836183</v>
      </c>
      <c r="K221" s="54">
        <v>0.67163817</v>
      </c>
      <c r="L221" s="54">
        <v>715267</v>
      </c>
      <c r="M221" s="54">
        <v>201804</v>
      </c>
      <c r="N221" s="54">
        <v>0.717862</v>
      </c>
      <c r="O221" s="54">
        <v>0.282138</v>
      </c>
      <c r="P221" s="54">
        <v>2484</v>
      </c>
      <c r="Q221" s="54">
        <v>2484000</v>
      </c>
      <c r="R221" s="54">
        <v>24271164</v>
      </c>
      <c r="S221" s="54">
        <v>1496433.91</v>
      </c>
      <c r="T221" s="54">
        <v>1000</v>
      </c>
      <c r="U221" s="54">
        <v>9771</v>
      </c>
      <c r="V221" s="54">
        <v>602.43</v>
      </c>
    </row>
    <row r="222" spans="1:22" ht="9">
      <c r="A222" s="54">
        <v>3528</v>
      </c>
      <c r="B222" s="54" t="s">
        <v>232</v>
      </c>
      <c r="C222" s="54">
        <v>1325315</v>
      </c>
      <c r="D222" s="54">
        <v>2895000</v>
      </c>
      <c r="E222" s="54">
        <v>1569685</v>
      </c>
      <c r="F222" s="54">
        <v>0.45779447</v>
      </c>
      <c r="G222" s="54">
        <v>0.54220553</v>
      </c>
      <c r="H222" s="54">
        <v>2345566</v>
      </c>
      <c r="I222" s="54">
        <v>1020251</v>
      </c>
      <c r="J222" s="54">
        <v>0.56502993</v>
      </c>
      <c r="K222" s="54">
        <v>0.43497007</v>
      </c>
      <c r="L222" s="54">
        <v>1072900</v>
      </c>
      <c r="M222" s="54">
        <v>-252415</v>
      </c>
      <c r="N222" s="54">
        <v>1.23526424</v>
      </c>
      <c r="O222" s="54">
        <v>-0.23526424</v>
      </c>
      <c r="P222" s="54">
        <v>795</v>
      </c>
      <c r="Q222" s="54">
        <v>795000</v>
      </c>
      <c r="R222" s="54">
        <v>7430621.67</v>
      </c>
      <c r="S222" s="54">
        <v>0</v>
      </c>
      <c r="T222" s="54">
        <v>1000</v>
      </c>
      <c r="U222" s="54">
        <v>9346.69</v>
      </c>
      <c r="V222" s="54">
        <v>0</v>
      </c>
    </row>
    <row r="223" spans="1:22" ht="9">
      <c r="A223" s="54">
        <v>3549</v>
      </c>
      <c r="B223" s="54" t="s">
        <v>233</v>
      </c>
      <c r="C223" s="54">
        <v>1051203</v>
      </c>
      <c r="D223" s="54">
        <v>1930000</v>
      </c>
      <c r="E223" s="54">
        <v>878797</v>
      </c>
      <c r="F223" s="54">
        <v>0.54466477</v>
      </c>
      <c r="G223" s="54">
        <v>0.45533523</v>
      </c>
      <c r="H223" s="54">
        <v>1563711</v>
      </c>
      <c r="I223" s="54">
        <v>512508</v>
      </c>
      <c r="J223" s="54">
        <v>0.6722489</v>
      </c>
      <c r="K223" s="54">
        <v>0.3277511</v>
      </c>
      <c r="L223" s="54">
        <v>715267</v>
      </c>
      <c r="M223" s="54">
        <v>-335936</v>
      </c>
      <c r="N223" s="54">
        <v>1.46966517</v>
      </c>
      <c r="O223" s="54">
        <v>-0.46966517</v>
      </c>
      <c r="P223" s="54">
        <v>7367</v>
      </c>
      <c r="Q223" s="54">
        <v>7367000</v>
      </c>
      <c r="R223" s="54">
        <v>71982957</v>
      </c>
      <c r="S223" s="54">
        <v>17181446.32</v>
      </c>
      <c r="T223" s="54">
        <v>1000</v>
      </c>
      <c r="U223" s="54">
        <v>9771</v>
      </c>
      <c r="V223" s="54">
        <v>2332.22</v>
      </c>
    </row>
    <row r="224" spans="1:22" ht="9">
      <c r="A224" s="54">
        <v>3612</v>
      </c>
      <c r="B224" s="54" t="s">
        <v>234</v>
      </c>
      <c r="C224" s="54">
        <v>604475</v>
      </c>
      <c r="D224" s="54">
        <v>1930000</v>
      </c>
      <c r="E224" s="54">
        <v>1325525</v>
      </c>
      <c r="F224" s="54">
        <v>0.31319948</v>
      </c>
      <c r="G224" s="54">
        <v>0.68680052</v>
      </c>
      <c r="H224" s="54">
        <v>1563711</v>
      </c>
      <c r="I224" s="54">
        <v>959236</v>
      </c>
      <c r="J224" s="54">
        <v>0.3865644</v>
      </c>
      <c r="K224" s="54">
        <v>0.6134356</v>
      </c>
      <c r="L224" s="54">
        <v>715267</v>
      </c>
      <c r="M224" s="54">
        <v>110792</v>
      </c>
      <c r="N224" s="54">
        <v>0.845104</v>
      </c>
      <c r="O224" s="54">
        <v>0.154896</v>
      </c>
      <c r="P224" s="54">
        <v>3517</v>
      </c>
      <c r="Q224" s="54">
        <v>3517000</v>
      </c>
      <c r="R224" s="54">
        <v>34364607</v>
      </c>
      <c r="S224" s="54">
        <v>2518097.56</v>
      </c>
      <c r="T224" s="54">
        <v>1000</v>
      </c>
      <c r="U224" s="54">
        <v>9771</v>
      </c>
      <c r="V224" s="54">
        <v>715.98</v>
      </c>
    </row>
    <row r="225" spans="1:22" ht="9">
      <c r="A225" s="54">
        <v>3619</v>
      </c>
      <c r="B225" s="54" t="s">
        <v>235</v>
      </c>
      <c r="C225" s="54">
        <v>406659</v>
      </c>
      <c r="D225" s="54">
        <v>1930000</v>
      </c>
      <c r="E225" s="54">
        <v>1523341</v>
      </c>
      <c r="F225" s="54">
        <v>0.21070415</v>
      </c>
      <c r="G225" s="54">
        <v>0.78929585</v>
      </c>
      <c r="H225" s="54">
        <v>1563711</v>
      </c>
      <c r="I225" s="54">
        <v>1157052</v>
      </c>
      <c r="J225" s="54">
        <v>0.2600602</v>
      </c>
      <c r="K225" s="54">
        <v>0.7399398</v>
      </c>
      <c r="L225" s="54">
        <v>715267</v>
      </c>
      <c r="M225" s="54">
        <v>308608</v>
      </c>
      <c r="N225" s="54">
        <v>0.56854154</v>
      </c>
      <c r="O225" s="54">
        <v>0.43145846</v>
      </c>
      <c r="P225" s="54">
        <v>73395</v>
      </c>
      <c r="Q225" s="54">
        <v>73395000</v>
      </c>
      <c r="R225" s="54">
        <v>717142545</v>
      </c>
      <c r="S225" s="54">
        <v>13932211.63</v>
      </c>
      <c r="T225" s="54">
        <v>1000</v>
      </c>
      <c r="U225" s="54">
        <v>9771</v>
      </c>
      <c r="V225" s="54">
        <v>189.83</v>
      </c>
    </row>
    <row r="226" spans="1:22" ht="9">
      <c r="A226" s="54">
        <v>3633</v>
      </c>
      <c r="B226" s="54" t="s">
        <v>236</v>
      </c>
      <c r="C226" s="54">
        <v>565936</v>
      </c>
      <c r="D226" s="54">
        <v>1930000</v>
      </c>
      <c r="E226" s="54">
        <v>1364064</v>
      </c>
      <c r="F226" s="54">
        <v>0.29323109</v>
      </c>
      <c r="G226" s="54">
        <v>0.70676891</v>
      </c>
      <c r="H226" s="54">
        <v>1563711</v>
      </c>
      <c r="I226" s="54">
        <v>997775</v>
      </c>
      <c r="J226" s="54">
        <v>0.36191854</v>
      </c>
      <c r="K226" s="54">
        <v>0.63808146</v>
      </c>
      <c r="L226" s="54">
        <v>715267</v>
      </c>
      <c r="M226" s="54">
        <v>149331</v>
      </c>
      <c r="N226" s="54">
        <v>0.79122342</v>
      </c>
      <c r="O226" s="54">
        <v>0.20877658</v>
      </c>
      <c r="P226" s="54">
        <v>706</v>
      </c>
      <c r="Q226" s="54">
        <v>706000</v>
      </c>
      <c r="R226" s="54">
        <v>6898326</v>
      </c>
      <c r="S226" s="54">
        <v>1952308.21</v>
      </c>
      <c r="T226" s="54">
        <v>1000</v>
      </c>
      <c r="U226" s="54">
        <v>9771</v>
      </c>
      <c r="V226" s="54">
        <v>2765.31</v>
      </c>
    </row>
    <row r="227" spans="1:22" ht="9">
      <c r="A227" s="54">
        <v>3640</v>
      </c>
      <c r="B227" s="54" t="s">
        <v>237</v>
      </c>
      <c r="C227" s="54">
        <v>4309472</v>
      </c>
      <c r="D227" s="54">
        <v>2895000</v>
      </c>
      <c r="E227" s="54">
        <v>-1414472</v>
      </c>
      <c r="F227" s="54">
        <v>1.48859136</v>
      </c>
      <c r="G227" s="54">
        <v>-0.48859136</v>
      </c>
      <c r="H227" s="54">
        <v>2345566</v>
      </c>
      <c r="I227" s="54">
        <v>-1963906</v>
      </c>
      <c r="J227" s="54">
        <v>1.83728448</v>
      </c>
      <c r="K227" s="54">
        <v>-0.83728448</v>
      </c>
      <c r="L227" s="54">
        <v>1072900</v>
      </c>
      <c r="M227" s="54">
        <v>-3236572</v>
      </c>
      <c r="N227" s="54">
        <v>4.01665766</v>
      </c>
      <c r="O227" s="54">
        <v>-3.01665766</v>
      </c>
      <c r="P227" s="54">
        <v>576</v>
      </c>
      <c r="Q227" s="54">
        <v>576000</v>
      </c>
      <c r="R227" s="54">
        <v>5628096</v>
      </c>
      <c r="S227" s="54">
        <v>211611.09</v>
      </c>
      <c r="T227" s="54">
        <v>1000</v>
      </c>
      <c r="U227" s="54">
        <v>9771</v>
      </c>
      <c r="V227" s="54">
        <v>367.38</v>
      </c>
    </row>
    <row r="228" spans="1:22" ht="9">
      <c r="A228" s="54">
        <v>3661</v>
      </c>
      <c r="B228" s="54" t="s">
        <v>238</v>
      </c>
      <c r="C228" s="54">
        <v>604777</v>
      </c>
      <c r="D228" s="54">
        <v>1930000</v>
      </c>
      <c r="E228" s="54">
        <v>1325223</v>
      </c>
      <c r="F228" s="54">
        <v>0.31335596</v>
      </c>
      <c r="G228" s="54">
        <v>0.68664404</v>
      </c>
      <c r="H228" s="54">
        <v>1563711</v>
      </c>
      <c r="I228" s="54">
        <v>958934</v>
      </c>
      <c r="J228" s="54">
        <v>0.38675753</v>
      </c>
      <c r="K228" s="54">
        <v>0.61324247</v>
      </c>
      <c r="L228" s="54">
        <v>715267</v>
      </c>
      <c r="M228" s="54">
        <v>110490</v>
      </c>
      <c r="N228" s="54">
        <v>0.84552622</v>
      </c>
      <c r="O228" s="54">
        <v>0.15447378</v>
      </c>
      <c r="P228" s="54">
        <v>826</v>
      </c>
      <c r="Q228" s="54">
        <v>826000</v>
      </c>
      <c r="R228" s="54">
        <v>8070846</v>
      </c>
      <c r="S228" s="54">
        <v>800512.13</v>
      </c>
      <c r="T228" s="54">
        <v>1000</v>
      </c>
      <c r="U228" s="54">
        <v>9771</v>
      </c>
      <c r="V228" s="54">
        <v>969.14</v>
      </c>
    </row>
    <row r="229" spans="1:22" ht="9">
      <c r="A229" s="54">
        <v>3668</v>
      </c>
      <c r="B229" s="54" t="s">
        <v>239</v>
      </c>
      <c r="C229" s="54">
        <v>500557</v>
      </c>
      <c r="D229" s="54">
        <v>1930000</v>
      </c>
      <c r="E229" s="54">
        <v>1429443</v>
      </c>
      <c r="F229" s="54">
        <v>0.25935596</v>
      </c>
      <c r="G229" s="54">
        <v>0.74064404</v>
      </c>
      <c r="H229" s="54">
        <v>1563711</v>
      </c>
      <c r="I229" s="54">
        <v>1063154</v>
      </c>
      <c r="J229" s="54">
        <v>0.32010838</v>
      </c>
      <c r="K229" s="54">
        <v>0.67989162</v>
      </c>
      <c r="L229" s="54">
        <v>715267</v>
      </c>
      <c r="M229" s="54">
        <v>214710</v>
      </c>
      <c r="N229" s="54">
        <v>0.69981839</v>
      </c>
      <c r="O229" s="54">
        <v>0.30018161</v>
      </c>
      <c r="P229" s="54">
        <v>877</v>
      </c>
      <c r="Q229" s="54">
        <v>877000</v>
      </c>
      <c r="R229" s="54">
        <v>8569167</v>
      </c>
      <c r="S229" s="54">
        <v>1324171.87</v>
      </c>
      <c r="T229" s="54">
        <v>1000</v>
      </c>
      <c r="U229" s="54">
        <v>9771</v>
      </c>
      <c r="V229" s="54">
        <v>1509.89</v>
      </c>
    </row>
    <row r="230" spans="1:22" ht="9">
      <c r="A230" s="54">
        <v>3675</v>
      </c>
      <c r="B230" s="54" t="s">
        <v>240</v>
      </c>
      <c r="C230" s="54">
        <v>795367</v>
      </c>
      <c r="D230" s="54">
        <v>1930000</v>
      </c>
      <c r="E230" s="54">
        <v>1134633</v>
      </c>
      <c r="F230" s="54">
        <v>0.41210725</v>
      </c>
      <c r="G230" s="54">
        <v>0.58789275</v>
      </c>
      <c r="H230" s="54">
        <v>1563711</v>
      </c>
      <c r="I230" s="54">
        <v>768344</v>
      </c>
      <c r="J230" s="54">
        <v>0.50864066</v>
      </c>
      <c r="K230" s="54">
        <v>0.49135934</v>
      </c>
      <c r="L230" s="54">
        <v>715267</v>
      </c>
      <c r="M230" s="54">
        <v>-80100</v>
      </c>
      <c r="N230" s="54">
        <v>1.11198615</v>
      </c>
      <c r="O230" s="54">
        <v>-0.11198615</v>
      </c>
      <c r="P230" s="54">
        <v>3133</v>
      </c>
      <c r="Q230" s="54">
        <v>3133000</v>
      </c>
      <c r="R230" s="54">
        <v>30612543</v>
      </c>
      <c r="S230" s="54">
        <v>10652481.58</v>
      </c>
      <c r="T230" s="54">
        <v>1000</v>
      </c>
      <c r="U230" s="54">
        <v>9771</v>
      </c>
      <c r="V230" s="54">
        <v>3400.09</v>
      </c>
    </row>
    <row r="231" spans="1:22" ht="9">
      <c r="A231" s="54">
        <v>3682</v>
      </c>
      <c r="B231" s="54" t="s">
        <v>241</v>
      </c>
      <c r="C231" s="54">
        <v>572402</v>
      </c>
      <c r="D231" s="54">
        <v>1930000</v>
      </c>
      <c r="E231" s="54">
        <v>1357598</v>
      </c>
      <c r="F231" s="54">
        <v>0.29658135</v>
      </c>
      <c r="G231" s="54">
        <v>0.70341865</v>
      </c>
      <c r="H231" s="54">
        <v>1563711</v>
      </c>
      <c r="I231" s="54">
        <v>991309</v>
      </c>
      <c r="J231" s="54">
        <v>0.36605357</v>
      </c>
      <c r="K231" s="54">
        <v>0.63394643</v>
      </c>
      <c r="L231" s="54">
        <v>715267</v>
      </c>
      <c r="M231" s="54">
        <v>142865</v>
      </c>
      <c r="N231" s="54">
        <v>0.8002634</v>
      </c>
      <c r="O231" s="54">
        <v>0.1997366</v>
      </c>
      <c r="P231" s="54">
        <v>2240</v>
      </c>
      <c r="Q231" s="54">
        <v>2240000</v>
      </c>
      <c r="R231" s="54">
        <v>21887040</v>
      </c>
      <c r="S231" s="54">
        <v>4092679.04</v>
      </c>
      <c r="T231" s="54">
        <v>1000</v>
      </c>
      <c r="U231" s="54">
        <v>9771</v>
      </c>
      <c r="V231" s="54">
        <v>1827.09</v>
      </c>
    </row>
    <row r="232" spans="1:22" ht="9">
      <c r="A232" s="54">
        <v>3689</v>
      </c>
      <c r="B232" s="54" t="s">
        <v>242</v>
      </c>
      <c r="C232" s="54">
        <v>975137</v>
      </c>
      <c r="D232" s="54">
        <v>1930000</v>
      </c>
      <c r="E232" s="54">
        <v>954863</v>
      </c>
      <c r="F232" s="54">
        <v>0.50525233</v>
      </c>
      <c r="G232" s="54">
        <v>0.49474767</v>
      </c>
      <c r="H232" s="54">
        <v>1563711</v>
      </c>
      <c r="I232" s="54">
        <v>588574</v>
      </c>
      <c r="J232" s="54">
        <v>0.62360436</v>
      </c>
      <c r="K232" s="54">
        <v>0.37639564</v>
      </c>
      <c r="L232" s="54">
        <v>715267</v>
      </c>
      <c r="M232" s="54">
        <v>-259870</v>
      </c>
      <c r="N232" s="54">
        <v>1.36331887</v>
      </c>
      <c r="O232" s="54">
        <v>-0.36331887</v>
      </c>
      <c r="P232" s="54">
        <v>703</v>
      </c>
      <c r="Q232" s="54">
        <v>703000</v>
      </c>
      <c r="R232" s="54">
        <v>6869013</v>
      </c>
      <c r="S232" s="54">
        <v>344453.86</v>
      </c>
      <c r="T232" s="54">
        <v>1000</v>
      </c>
      <c r="U232" s="54">
        <v>9771</v>
      </c>
      <c r="V232" s="54">
        <v>489.98</v>
      </c>
    </row>
    <row r="233" spans="1:22" ht="9">
      <c r="A233" s="54">
        <v>3696</v>
      </c>
      <c r="B233" s="54" t="s">
        <v>243</v>
      </c>
      <c r="C233" s="54">
        <v>651764</v>
      </c>
      <c r="D233" s="54">
        <v>1930000</v>
      </c>
      <c r="E233" s="54">
        <v>1278236</v>
      </c>
      <c r="F233" s="54">
        <v>0.33770155</v>
      </c>
      <c r="G233" s="54">
        <v>0.66229845</v>
      </c>
      <c r="H233" s="54">
        <v>1563711</v>
      </c>
      <c r="I233" s="54">
        <v>911947</v>
      </c>
      <c r="J233" s="54">
        <v>0.41680592</v>
      </c>
      <c r="K233" s="54">
        <v>0.58319408</v>
      </c>
      <c r="L233" s="54">
        <v>715267</v>
      </c>
      <c r="M233" s="54">
        <v>63503</v>
      </c>
      <c r="N233" s="54">
        <v>0.91121777</v>
      </c>
      <c r="O233" s="54">
        <v>0.08878223</v>
      </c>
      <c r="P233" s="54">
        <v>356</v>
      </c>
      <c r="Q233" s="54">
        <v>356000</v>
      </c>
      <c r="R233" s="54">
        <v>3478476</v>
      </c>
      <c r="S233" s="54">
        <v>667572.31</v>
      </c>
      <c r="T233" s="54">
        <v>1000</v>
      </c>
      <c r="U233" s="54">
        <v>9771</v>
      </c>
      <c r="V233" s="54">
        <v>1875.2</v>
      </c>
    </row>
    <row r="234" spans="1:22" ht="9">
      <c r="A234" s="54">
        <v>3787</v>
      </c>
      <c r="B234" s="54" t="s">
        <v>244</v>
      </c>
      <c r="C234" s="54">
        <v>611012</v>
      </c>
      <c r="D234" s="54">
        <v>1930000</v>
      </c>
      <c r="E234" s="54">
        <v>1318988</v>
      </c>
      <c r="F234" s="54">
        <v>0.31658653</v>
      </c>
      <c r="G234" s="54">
        <v>0.68341347</v>
      </c>
      <c r="H234" s="54">
        <v>1563711</v>
      </c>
      <c r="I234" s="54">
        <v>952699</v>
      </c>
      <c r="J234" s="54">
        <v>0.39074484</v>
      </c>
      <c r="K234" s="54">
        <v>0.60925516</v>
      </c>
      <c r="L234" s="54">
        <v>715267</v>
      </c>
      <c r="M234" s="54">
        <v>104255</v>
      </c>
      <c r="N234" s="54">
        <v>0.85424324</v>
      </c>
      <c r="O234" s="54">
        <v>0.14575676</v>
      </c>
      <c r="P234" s="54">
        <v>2006</v>
      </c>
      <c r="Q234" s="54">
        <v>2006000</v>
      </c>
      <c r="R234" s="54">
        <v>19600626</v>
      </c>
      <c r="S234" s="54">
        <v>2071622.04</v>
      </c>
      <c r="T234" s="54">
        <v>1000</v>
      </c>
      <c r="U234" s="54">
        <v>9771</v>
      </c>
      <c r="V234" s="54">
        <v>1032.71</v>
      </c>
    </row>
    <row r="235" spans="1:22" ht="9">
      <c r="A235" s="54">
        <v>3794</v>
      </c>
      <c r="B235" s="54" t="s">
        <v>245</v>
      </c>
      <c r="C235" s="54">
        <v>680929</v>
      </c>
      <c r="D235" s="54">
        <v>1930000</v>
      </c>
      <c r="E235" s="54">
        <v>1249071</v>
      </c>
      <c r="F235" s="54">
        <v>0.35281295</v>
      </c>
      <c r="G235" s="54">
        <v>0.64718705</v>
      </c>
      <c r="H235" s="54">
        <v>1563711</v>
      </c>
      <c r="I235" s="54">
        <v>882782</v>
      </c>
      <c r="J235" s="54">
        <v>0.43545706</v>
      </c>
      <c r="K235" s="54">
        <v>0.56454294</v>
      </c>
      <c r="L235" s="54">
        <v>715267</v>
      </c>
      <c r="M235" s="54">
        <v>34338</v>
      </c>
      <c r="N235" s="54">
        <v>0.95199275</v>
      </c>
      <c r="O235" s="54">
        <v>0.04800725</v>
      </c>
      <c r="P235" s="54">
        <v>2344</v>
      </c>
      <c r="Q235" s="54">
        <v>2344000</v>
      </c>
      <c r="R235" s="54">
        <v>22903224</v>
      </c>
      <c r="S235" s="54">
        <v>2903268.22</v>
      </c>
      <c r="T235" s="54">
        <v>1000</v>
      </c>
      <c r="U235" s="54">
        <v>9771</v>
      </c>
      <c r="V235" s="54">
        <v>1238.6</v>
      </c>
    </row>
    <row r="236" spans="1:22" ht="9">
      <c r="A236" s="54">
        <v>3822</v>
      </c>
      <c r="B236" s="54" t="s">
        <v>246</v>
      </c>
      <c r="C236" s="54">
        <v>832170</v>
      </c>
      <c r="D236" s="54">
        <v>1930000</v>
      </c>
      <c r="E236" s="54">
        <v>1097830</v>
      </c>
      <c r="F236" s="54">
        <v>0.43117617</v>
      </c>
      <c r="G236" s="54">
        <v>0.56882383</v>
      </c>
      <c r="H236" s="54">
        <v>1563711</v>
      </c>
      <c r="I236" s="54">
        <v>731541</v>
      </c>
      <c r="J236" s="54">
        <v>0.53217634</v>
      </c>
      <c r="K236" s="54">
        <v>0.46782366</v>
      </c>
      <c r="L236" s="54">
        <v>715267</v>
      </c>
      <c r="M236" s="54">
        <v>-116903</v>
      </c>
      <c r="N236" s="54">
        <v>1.16343967</v>
      </c>
      <c r="O236" s="54">
        <v>-0.16343967</v>
      </c>
      <c r="P236" s="54">
        <v>4687</v>
      </c>
      <c r="Q236" s="54">
        <v>4687000</v>
      </c>
      <c r="R236" s="54">
        <v>45796677</v>
      </c>
      <c r="S236" s="54">
        <v>1740857.43</v>
      </c>
      <c r="T236" s="54">
        <v>1000</v>
      </c>
      <c r="U236" s="54">
        <v>9771</v>
      </c>
      <c r="V236" s="54">
        <v>371.42</v>
      </c>
    </row>
    <row r="237" spans="1:22" ht="9">
      <c r="A237" s="54">
        <v>3857</v>
      </c>
      <c r="B237" s="54" t="s">
        <v>247</v>
      </c>
      <c r="C237" s="54">
        <v>790881</v>
      </c>
      <c r="D237" s="54">
        <v>1930000</v>
      </c>
      <c r="E237" s="54">
        <v>1139119</v>
      </c>
      <c r="F237" s="54">
        <v>0.4097829</v>
      </c>
      <c r="G237" s="54">
        <v>0.5902171</v>
      </c>
      <c r="H237" s="54">
        <v>1563711</v>
      </c>
      <c r="I237" s="54">
        <v>772830</v>
      </c>
      <c r="J237" s="54">
        <v>0.50577185</v>
      </c>
      <c r="K237" s="54">
        <v>0.49422815</v>
      </c>
      <c r="L237" s="54">
        <v>715267</v>
      </c>
      <c r="M237" s="54">
        <v>-75614</v>
      </c>
      <c r="N237" s="54">
        <v>1.10571437</v>
      </c>
      <c r="O237" s="54">
        <v>-0.10571437</v>
      </c>
      <c r="P237" s="54">
        <v>5014</v>
      </c>
      <c r="Q237" s="54">
        <v>5014000</v>
      </c>
      <c r="R237" s="54">
        <v>48991794</v>
      </c>
      <c r="S237" s="54">
        <v>2308443.31</v>
      </c>
      <c r="T237" s="54">
        <v>1000</v>
      </c>
      <c r="U237" s="54">
        <v>9771</v>
      </c>
      <c r="V237" s="54">
        <v>460.4</v>
      </c>
    </row>
    <row r="238" spans="1:22" ht="9">
      <c r="A238" s="54">
        <v>3871</v>
      </c>
      <c r="B238" s="54" t="s">
        <v>248</v>
      </c>
      <c r="C238" s="54">
        <v>842495</v>
      </c>
      <c r="D238" s="54">
        <v>1930000</v>
      </c>
      <c r="E238" s="54">
        <v>1087505</v>
      </c>
      <c r="F238" s="54">
        <v>0.43652591</v>
      </c>
      <c r="G238" s="54">
        <v>0.56347409</v>
      </c>
      <c r="H238" s="54">
        <v>1563711</v>
      </c>
      <c r="I238" s="54">
        <v>721216</v>
      </c>
      <c r="J238" s="54">
        <v>0.53877922</v>
      </c>
      <c r="K238" s="54">
        <v>0.46122078</v>
      </c>
      <c r="L238" s="54">
        <v>715267</v>
      </c>
      <c r="M238" s="54">
        <v>-127228</v>
      </c>
      <c r="N238" s="54">
        <v>1.17787484</v>
      </c>
      <c r="O238" s="54">
        <v>-0.17787484</v>
      </c>
      <c r="P238" s="54">
        <v>717</v>
      </c>
      <c r="Q238" s="54">
        <v>717000</v>
      </c>
      <c r="R238" s="54">
        <v>7005807</v>
      </c>
      <c r="S238" s="54">
        <v>293300.63</v>
      </c>
      <c r="T238" s="54">
        <v>1000</v>
      </c>
      <c r="U238" s="54">
        <v>9771</v>
      </c>
      <c r="V238" s="54">
        <v>409.07</v>
      </c>
    </row>
    <row r="239" spans="1:22" ht="9">
      <c r="A239" s="54">
        <v>3892</v>
      </c>
      <c r="B239" s="54" t="s">
        <v>249</v>
      </c>
      <c r="C239" s="54">
        <v>678142</v>
      </c>
      <c r="D239" s="54">
        <v>1930000</v>
      </c>
      <c r="E239" s="54">
        <v>1251858</v>
      </c>
      <c r="F239" s="54">
        <v>0.35136891</v>
      </c>
      <c r="G239" s="54">
        <v>0.64863109</v>
      </c>
      <c r="H239" s="54">
        <v>1563711</v>
      </c>
      <c r="I239" s="54">
        <v>885569</v>
      </c>
      <c r="J239" s="54">
        <v>0.43367476</v>
      </c>
      <c r="K239" s="54">
        <v>0.56632524</v>
      </c>
      <c r="L239" s="54">
        <v>715267</v>
      </c>
      <c r="M239" s="54">
        <v>37125</v>
      </c>
      <c r="N239" s="54">
        <v>0.94809631</v>
      </c>
      <c r="O239" s="54">
        <v>0.05190369</v>
      </c>
      <c r="P239" s="54">
        <v>6919</v>
      </c>
      <c r="Q239" s="54">
        <v>6919000</v>
      </c>
      <c r="R239" s="54">
        <v>64002246.7</v>
      </c>
      <c r="S239" s="54">
        <v>0</v>
      </c>
      <c r="T239" s="54">
        <v>1000</v>
      </c>
      <c r="U239" s="54">
        <v>9250.22</v>
      </c>
      <c r="V239" s="54">
        <v>0</v>
      </c>
    </row>
    <row r="240" spans="1:22" ht="9">
      <c r="A240" s="54">
        <v>3899</v>
      </c>
      <c r="B240" s="54" t="s">
        <v>250</v>
      </c>
      <c r="C240" s="54">
        <v>610382</v>
      </c>
      <c r="D240" s="54">
        <v>1930000</v>
      </c>
      <c r="E240" s="54">
        <v>1319618</v>
      </c>
      <c r="F240" s="54">
        <v>0.3162601</v>
      </c>
      <c r="G240" s="54">
        <v>0.6837399</v>
      </c>
      <c r="H240" s="54">
        <v>1563711</v>
      </c>
      <c r="I240" s="54">
        <v>953329</v>
      </c>
      <c r="J240" s="54">
        <v>0.39034195</v>
      </c>
      <c r="K240" s="54">
        <v>0.60965805</v>
      </c>
      <c r="L240" s="54">
        <v>715267</v>
      </c>
      <c r="M240" s="54">
        <v>104885</v>
      </c>
      <c r="N240" s="54">
        <v>0.85336245</v>
      </c>
      <c r="O240" s="54">
        <v>0.14663755</v>
      </c>
      <c r="P240" s="54">
        <v>875</v>
      </c>
      <c r="Q240" s="54">
        <v>875000</v>
      </c>
      <c r="R240" s="54">
        <v>7500513.97</v>
      </c>
      <c r="S240" s="54">
        <v>0</v>
      </c>
      <c r="T240" s="54">
        <v>1000</v>
      </c>
      <c r="U240" s="54">
        <v>8572.02</v>
      </c>
      <c r="V240" s="54">
        <v>0</v>
      </c>
    </row>
    <row r="241" spans="1:22" ht="9">
      <c r="A241" s="54">
        <v>3906</v>
      </c>
      <c r="B241" s="54" t="s">
        <v>251</v>
      </c>
      <c r="C241" s="54">
        <v>1061268</v>
      </c>
      <c r="D241" s="54">
        <v>1930000</v>
      </c>
      <c r="E241" s="54">
        <v>868732</v>
      </c>
      <c r="F241" s="54">
        <v>0.54987979</v>
      </c>
      <c r="G241" s="54">
        <v>0.45012021</v>
      </c>
      <c r="H241" s="54">
        <v>1563711</v>
      </c>
      <c r="I241" s="54">
        <v>502443</v>
      </c>
      <c r="J241" s="54">
        <v>0.67868551</v>
      </c>
      <c r="K241" s="54">
        <v>0.32131449</v>
      </c>
      <c r="L241" s="54">
        <v>715267</v>
      </c>
      <c r="M241" s="54">
        <v>-346001</v>
      </c>
      <c r="N241" s="54">
        <v>1.48373684</v>
      </c>
      <c r="O241" s="54">
        <v>-0.48373684</v>
      </c>
      <c r="P241" s="54">
        <v>1094</v>
      </c>
      <c r="Q241" s="54">
        <v>1094000</v>
      </c>
      <c r="R241" s="54">
        <v>10689474</v>
      </c>
      <c r="S241" s="54">
        <v>3166403.31</v>
      </c>
      <c r="T241" s="54">
        <v>1000</v>
      </c>
      <c r="U241" s="54">
        <v>9771</v>
      </c>
      <c r="V241" s="54">
        <v>2894.34</v>
      </c>
    </row>
    <row r="242" spans="1:22" ht="9">
      <c r="A242" s="54">
        <v>3920</v>
      </c>
      <c r="B242" s="54" t="s">
        <v>252</v>
      </c>
      <c r="C242" s="54">
        <v>1167360</v>
      </c>
      <c r="D242" s="54">
        <v>1930000</v>
      </c>
      <c r="E242" s="54">
        <v>762640</v>
      </c>
      <c r="F242" s="54">
        <v>0.60484974</v>
      </c>
      <c r="G242" s="54">
        <v>0.39515026</v>
      </c>
      <c r="H242" s="54">
        <v>1563711</v>
      </c>
      <c r="I242" s="54">
        <v>396351</v>
      </c>
      <c r="J242" s="54">
        <v>0.74653181</v>
      </c>
      <c r="K242" s="54">
        <v>0.25346819</v>
      </c>
      <c r="L242" s="54">
        <v>715267</v>
      </c>
      <c r="M242" s="54">
        <v>-452093</v>
      </c>
      <c r="N242" s="54">
        <v>1.63206187</v>
      </c>
      <c r="O242" s="54">
        <v>-0.63206187</v>
      </c>
      <c r="P242" s="54">
        <v>278</v>
      </c>
      <c r="Q242" s="54">
        <v>278000</v>
      </c>
      <c r="R242" s="54">
        <v>2716338</v>
      </c>
      <c r="S242" s="54">
        <v>579087.46</v>
      </c>
      <c r="T242" s="54">
        <v>1000</v>
      </c>
      <c r="U242" s="54">
        <v>9771</v>
      </c>
      <c r="V242" s="54">
        <v>2083.05</v>
      </c>
    </row>
    <row r="243" spans="1:22" ht="9">
      <c r="A243" s="54">
        <v>3925</v>
      </c>
      <c r="B243" s="54" t="s">
        <v>253</v>
      </c>
      <c r="C243" s="54">
        <v>1195998</v>
      </c>
      <c r="D243" s="54">
        <v>1930000</v>
      </c>
      <c r="E243" s="54">
        <v>734002</v>
      </c>
      <c r="F243" s="54">
        <v>0.61968808</v>
      </c>
      <c r="G243" s="54">
        <v>0.38031192</v>
      </c>
      <c r="H243" s="54">
        <v>1563711</v>
      </c>
      <c r="I243" s="54">
        <v>367713</v>
      </c>
      <c r="J243" s="54">
        <v>0.76484593</v>
      </c>
      <c r="K243" s="54">
        <v>0.23515407</v>
      </c>
      <c r="L243" s="54">
        <v>715267</v>
      </c>
      <c r="M243" s="54">
        <v>-480731</v>
      </c>
      <c r="N243" s="54">
        <v>1.67210007</v>
      </c>
      <c r="O243" s="54">
        <v>-0.67210007</v>
      </c>
      <c r="P243" s="54">
        <v>4503</v>
      </c>
      <c r="Q243" s="54">
        <v>4503000</v>
      </c>
      <c r="R243" s="54">
        <v>43998813</v>
      </c>
      <c r="S243" s="54">
        <v>1731782.04</v>
      </c>
      <c r="T243" s="54">
        <v>1000</v>
      </c>
      <c r="U243" s="54">
        <v>9771</v>
      </c>
      <c r="V243" s="54">
        <v>384.58</v>
      </c>
    </row>
    <row r="244" spans="1:22" ht="9">
      <c r="A244" s="54">
        <v>3934</v>
      </c>
      <c r="B244" s="54" t="s">
        <v>254</v>
      </c>
      <c r="C244" s="54">
        <v>588974</v>
      </c>
      <c r="D244" s="54">
        <v>1930000</v>
      </c>
      <c r="E244" s="54">
        <v>1341026</v>
      </c>
      <c r="F244" s="54">
        <v>0.30516788</v>
      </c>
      <c r="G244" s="54">
        <v>0.69483212</v>
      </c>
      <c r="H244" s="54">
        <v>1563711</v>
      </c>
      <c r="I244" s="54">
        <v>974737</v>
      </c>
      <c r="J244" s="54">
        <v>0.37665144</v>
      </c>
      <c r="K244" s="54">
        <v>0.62334856</v>
      </c>
      <c r="L244" s="54">
        <v>715267</v>
      </c>
      <c r="M244" s="54">
        <v>126293</v>
      </c>
      <c r="N244" s="54">
        <v>0.82343237</v>
      </c>
      <c r="O244" s="54">
        <v>0.17656763</v>
      </c>
      <c r="P244" s="54">
        <v>914</v>
      </c>
      <c r="Q244" s="54">
        <v>914000</v>
      </c>
      <c r="R244" s="54">
        <v>8930694</v>
      </c>
      <c r="S244" s="54">
        <v>2577609.35</v>
      </c>
      <c r="T244" s="54">
        <v>1000</v>
      </c>
      <c r="U244" s="54">
        <v>9771</v>
      </c>
      <c r="V244" s="54">
        <v>2820.14</v>
      </c>
    </row>
    <row r="245" spans="1:22" ht="9">
      <c r="A245" s="54">
        <v>3941</v>
      </c>
      <c r="B245" s="54" t="s">
        <v>255</v>
      </c>
      <c r="C245" s="54">
        <v>721529</v>
      </c>
      <c r="D245" s="54">
        <v>1930000</v>
      </c>
      <c r="E245" s="54">
        <v>1208471</v>
      </c>
      <c r="F245" s="54">
        <v>0.37384922</v>
      </c>
      <c r="G245" s="54">
        <v>0.62615078</v>
      </c>
      <c r="H245" s="54">
        <v>1563711</v>
      </c>
      <c r="I245" s="54">
        <v>842182</v>
      </c>
      <c r="J245" s="54">
        <v>0.46142094</v>
      </c>
      <c r="K245" s="54">
        <v>0.53857906</v>
      </c>
      <c r="L245" s="54">
        <v>715267</v>
      </c>
      <c r="M245" s="54">
        <v>-6262</v>
      </c>
      <c r="N245" s="54">
        <v>1.00875477</v>
      </c>
      <c r="O245" s="54">
        <v>-0.00875477</v>
      </c>
      <c r="P245" s="54">
        <v>1135</v>
      </c>
      <c r="Q245" s="54">
        <v>1135000</v>
      </c>
      <c r="R245" s="54">
        <v>11090085</v>
      </c>
      <c r="S245" s="54">
        <v>936406.3</v>
      </c>
      <c r="T245" s="54">
        <v>1000</v>
      </c>
      <c r="U245" s="54">
        <v>9771</v>
      </c>
      <c r="V245" s="54">
        <v>825.03</v>
      </c>
    </row>
    <row r="246" spans="1:22" ht="9">
      <c r="A246" s="54">
        <v>3948</v>
      </c>
      <c r="B246" s="54" t="s">
        <v>256</v>
      </c>
      <c r="C246" s="54">
        <v>701672</v>
      </c>
      <c r="D246" s="54">
        <v>1930000</v>
      </c>
      <c r="E246" s="54">
        <v>1228328</v>
      </c>
      <c r="F246" s="54">
        <v>0.36356062</v>
      </c>
      <c r="G246" s="54">
        <v>0.63643938</v>
      </c>
      <c r="H246" s="54">
        <v>1563711</v>
      </c>
      <c r="I246" s="54">
        <v>862039</v>
      </c>
      <c r="J246" s="54">
        <v>0.4487223</v>
      </c>
      <c r="K246" s="54">
        <v>0.5512777</v>
      </c>
      <c r="L246" s="54">
        <v>715267</v>
      </c>
      <c r="M246" s="54">
        <v>13595</v>
      </c>
      <c r="N246" s="54">
        <v>0.98099311</v>
      </c>
      <c r="O246" s="54">
        <v>0.01900689</v>
      </c>
      <c r="P246" s="54">
        <v>609</v>
      </c>
      <c r="Q246" s="54">
        <v>609000</v>
      </c>
      <c r="R246" s="54">
        <v>5950539</v>
      </c>
      <c r="S246" s="54">
        <v>160824.05</v>
      </c>
      <c r="T246" s="54">
        <v>1000</v>
      </c>
      <c r="U246" s="54">
        <v>9771</v>
      </c>
      <c r="V246" s="54">
        <v>264.08</v>
      </c>
    </row>
    <row r="247" spans="1:22" ht="9">
      <c r="A247" s="54">
        <v>3955</v>
      </c>
      <c r="B247" s="54" t="s">
        <v>257</v>
      </c>
      <c r="C247" s="54">
        <v>532440</v>
      </c>
      <c r="D247" s="54">
        <v>1930000</v>
      </c>
      <c r="E247" s="54">
        <v>1397560</v>
      </c>
      <c r="F247" s="54">
        <v>0.27587565</v>
      </c>
      <c r="G247" s="54">
        <v>0.72412435</v>
      </c>
      <c r="H247" s="54">
        <v>1563711</v>
      </c>
      <c r="I247" s="54">
        <v>1031271</v>
      </c>
      <c r="J247" s="54">
        <v>0.3404977</v>
      </c>
      <c r="K247" s="54">
        <v>0.6595023</v>
      </c>
      <c r="L247" s="54">
        <v>715267</v>
      </c>
      <c r="M247" s="54">
        <v>182827</v>
      </c>
      <c r="N247" s="54">
        <v>0.74439335</v>
      </c>
      <c r="O247" s="54">
        <v>0.25560665</v>
      </c>
      <c r="P247" s="54">
        <v>2272</v>
      </c>
      <c r="Q247" s="54">
        <v>2272000</v>
      </c>
      <c r="R247" s="54">
        <v>22199712</v>
      </c>
      <c r="S247" s="54">
        <v>778941.41</v>
      </c>
      <c r="T247" s="54">
        <v>1000</v>
      </c>
      <c r="U247" s="54">
        <v>9771</v>
      </c>
      <c r="V247" s="54">
        <v>342.84</v>
      </c>
    </row>
    <row r="248" spans="1:22" ht="9">
      <c r="A248" s="54">
        <v>3962</v>
      </c>
      <c r="B248" s="54" t="s">
        <v>258</v>
      </c>
      <c r="C248" s="54">
        <v>537280</v>
      </c>
      <c r="D248" s="54">
        <v>1930000</v>
      </c>
      <c r="E248" s="54">
        <v>1392720</v>
      </c>
      <c r="F248" s="54">
        <v>0.27838342</v>
      </c>
      <c r="G248" s="54">
        <v>0.72161658</v>
      </c>
      <c r="H248" s="54">
        <v>1563711</v>
      </c>
      <c r="I248" s="54">
        <v>1026431</v>
      </c>
      <c r="J248" s="54">
        <v>0.3435929</v>
      </c>
      <c r="K248" s="54">
        <v>0.6564071</v>
      </c>
      <c r="L248" s="54">
        <v>715267</v>
      </c>
      <c r="M248" s="54">
        <v>177987</v>
      </c>
      <c r="N248" s="54">
        <v>0.75116006</v>
      </c>
      <c r="O248" s="54">
        <v>0.24883994</v>
      </c>
      <c r="P248" s="54">
        <v>3512</v>
      </c>
      <c r="Q248" s="54">
        <v>3512000</v>
      </c>
      <c r="R248" s="54">
        <v>34315752</v>
      </c>
      <c r="S248" s="54">
        <v>3815005.46</v>
      </c>
      <c r="T248" s="54">
        <v>1000</v>
      </c>
      <c r="U248" s="54">
        <v>9771</v>
      </c>
      <c r="V248" s="54">
        <v>1086.28</v>
      </c>
    </row>
    <row r="249" spans="1:22" ht="9">
      <c r="A249" s="54">
        <v>3969</v>
      </c>
      <c r="B249" s="54" t="s">
        <v>259</v>
      </c>
      <c r="C249" s="54">
        <v>439082</v>
      </c>
      <c r="D249" s="54">
        <v>1930000</v>
      </c>
      <c r="E249" s="54">
        <v>1490918</v>
      </c>
      <c r="F249" s="54">
        <v>0.22750363</v>
      </c>
      <c r="G249" s="54">
        <v>0.77249637</v>
      </c>
      <c r="H249" s="54">
        <v>1563711</v>
      </c>
      <c r="I249" s="54">
        <v>1124629</v>
      </c>
      <c r="J249" s="54">
        <v>0.28079485</v>
      </c>
      <c r="K249" s="54">
        <v>0.71920515</v>
      </c>
      <c r="L249" s="54">
        <v>715267</v>
      </c>
      <c r="M249" s="54">
        <v>276185</v>
      </c>
      <c r="N249" s="54">
        <v>0.61387146</v>
      </c>
      <c r="O249" s="54">
        <v>0.38612854</v>
      </c>
      <c r="P249" s="54">
        <v>335</v>
      </c>
      <c r="Q249" s="54">
        <v>335000</v>
      </c>
      <c r="R249" s="54">
        <v>3273285</v>
      </c>
      <c r="S249" s="54">
        <v>144814.68</v>
      </c>
      <c r="T249" s="54">
        <v>1000</v>
      </c>
      <c r="U249" s="54">
        <v>9771</v>
      </c>
      <c r="V249" s="54">
        <v>432.28</v>
      </c>
    </row>
    <row r="250" spans="1:22" ht="9">
      <c r="A250" s="54">
        <v>2177</v>
      </c>
      <c r="B250" s="54" t="s">
        <v>260</v>
      </c>
      <c r="C250" s="54">
        <v>4115064</v>
      </c>
      <c r="D250" s="54">
        <v>5790000</v>
      </c>
      <c r="E250" s="54">
        <v>1674936</v>
      </c>
      <c r="F250" s="54">
        <v>0.71071917</v>
      </c>
      <c r="G250" s="54">
        <v>0.28928083</v>
      </c>
      <c r="H250" s="54">
        <v>4691133</v>
      </c>
      <c r="I250" s="54">
        <v>576069</v>
      </c>
      <c r="J250" s="54">
        <v>0.87720045</v>
      </c>
      <c r="K250" s="54">
        <v>0.12279955</v>
      </c>
      <c r="L250" s="54">
        <v>2145801</v>
      </c>
      <c r="M250" s="54">
        <v>-1969263</v>
      </c>
      <c r="N250" s="54">
        <v>1.91772862</v>
      </c>
      <c r="O250" s="54">
        <v>-0.91772862</v>
      </c>
      <c r="P250" s="54">
        <v>1071</v>
      </c>
      <c r="Q250" s="54">
        <v>1071000</v>
      </c>
      <c r="R250" s="54">
        <v>10464741</v>
      </c>
      <c r="S250" s="54">
        <v>7757785.97</v>
      </c>
      <c r="T250" s="54">
        <v>1000</v>
      </c>
      <c r="U250" s="54">
        <v>9771</v>
      </c>
      <c r="V250" s="54">
        <v>7243.5</v>
      </c>
    </row>
    <row r="251" spans="1:22" ht="9">
      <c r="A251" s="54">
        <v>3976</v>
      </c>
      <c r="B251" s="54" t="s">
        <v>261</v>
      </c>
      <c r="C251" s="54">
        <v>3671</v>
      </c>
      <c r="D251" s="54">
        <v>1930000</v>
      </c>
      <c r="E251" s="54">
        <v>1926329</v>
      </c>
      <c r="F251" s="54">
        <v>0.00190207</v>
      </c>
      <c r="G251" s="54">
        <v>0.99809793</v>
      </c>
      <c r="H251" s="54">
        <v>1563711</v>
      </c>
      <c r="I251" s="54">
        <v>1560040</v>
      </c>
      <c r="J251" s="54">
        <v>0.00234762</v>
      </c>
      <c r="K251" s="54">
        <v>0.99765238</v>
      </c>
      <c r="L251" s="54">
        <v>715267</v>
      </c>
      <c r="M251" s="54">
        <v>711596</v>
      </c>
      <c r="N251" s="54">
        <v>0.00513235</v>
      </c>
      <c r="O251" s="54">
        <v>0.99486765</v>
      </c>
      <c r="P251" s="54">
        <v>25</v>
      </c>
      <c r="Q251" s="54">
        <v>25000</v>
      </c>
      <c r="R251" s="54">
        <v>244275</v>
      </c>
      <c r="S251" s="54">
        <v>66282.16</v>
      </c>
      <c r="T251" s="54">
        <v>1000</v>
      </c>
      <c r="U251" s="54">
        <v>9771</v>
      </c>
      <c r="V251" s="54">
        <v>2651.29</v>
      </c>
    </row>
    <row r="252" spans="1:22" ht="9">
      <c r="A252" s="54">
        <v>4690</v>
      </c>
      <c r="B252" s="54" t="s">
        <v>262</v>
      </c>
      <c r="C252" s="54">
        <v>1421789</v>
      </c>
      <c r="D252" s="54">
        <v>2895000</v>
      </c>
      <c r="E252" s="54">
        <v>1473211</v>
      </c>
      <c r="F252" s="54">
        <v>0.49111883</v>
      </c>
      <c r="G252" s="54">
        <v>0.50888117</v>
      </c>
      <c r="H252" s="54">
        <v>2345566</v>
      </c>
      <c r="I252" s="54">
        <v>923777</v>
      </c>
      <c r="J252" s="54">
        <v>0.6061603</v>
      </c>
      <c r="K252" s="54">
        <v>0.3938397</v>
      </c>
      <c r="L252" s="54">
        <v>1072900</v>
      </c>
      <c r="M252" s="54">
        <v>-348889</v>
      </c>
      <c r="N252" s="54">
        <v>1.32518315</v>
      </c>
      <c r="O252" s="54">
        <v>-0.32518315</v>
      </c>
      <c r="P252" s="54">
        <v>193</v>
      </c>
      <c r="Q252" s="54">
        <v>193000</v>
      </c>
      <c r="R252" s="54">
        <v>1885803</v>
      </c>
      <c r="S252" s="54">
        <v>393968.11</v>
      </c>
      <c r="T252" s="54">
        <v>1000</v>
      </c>
      <c r="U252" s="54">
        <v>9771</v>
      </c>
      <c r="V252" s="54">
        <v>2041.29</v>
      </c>
    </row>
    <row r="253" spans="1:22" ht="9">
      <c r="A253" s="54">
        <v>2016</v>
      </c>
      <c r="B253" s="54" t="s">
        <v>263</v>
      </c>
      <c r="C253" s="54">
        <v>508165</v>
      </c>
      <c r="D253" s="54">
        <v>1930000</v>
      </c>
      <c r="E253" s="54">
        <v>1421835</v>
      </c>
      <c r="F253" s="54">
        <v>0.26329793</v>
      </c>
      <c r="G253" s="54">
        <v>0.73670207</v>
      </c>
      <c r="H253" s="54">
        <v>1563711</v>
      </c>
      <c r="I253" s="54">
        <v>1055546</v>
      </c>
      <c r="J253" s="54">
        <v>0.32497373</v>
      </c>
      <c r="K253" s="54">
        <v>0.67502627</v>
      </c>
      <c r="L253" s="54">
        <v>715267</v>
      </c>
      <c r="M253" s="54">
        <v>207102</v>
      </c>
      <c r="N253" s="54">
        <v>0.71045498</v>
      </c>
      <c r="O253" s="54">
        <v>0.28954502</v>
      </c>
      <c r="P253" s="54">
        <v>441</v>
      </c>
      <c r="Q253" s="54">
        <v>441000</v>
      </c>
      <c r="R253" s="54">
        <v>4309011</v>
      </c>
      <c r="S253" s="54">
        <v>302695.25</v>
      </c>
      <c r="T253" s="54">
        <v>1000</v>
      </c>
      <c r="U253" s="54">
        <v>9771</v>
      </c>
      <c r="V253" s="54">
        <v>686.38</v>
      </c>
    </row>
    <row r="254" spans="1:22" ht="9">
      <c r="A254" s="54">
        <v>3983</v>
      </c>
      <c r="B254" s="54" t="s">
        <v>264</v>
      </c>
      <c r="C254" s="54">
        <v>426351</v>
      </c>
      <c r="D254" s="54">
        <v>1930000</v>
      </c>
      <c r="E254" s="54">
        <v>1503649</v>
      </c>
      <c r="F254" s="54">
        <v>0.22090725</v>
      </c>
      <c r="G254" s="54">
        <v>0.77909275</v>
      </c>
      <c r="H254" s="54">
        <v>1563711</v>
      </c>
      <c r="I254" s="54">
        <v>1137360</v>
      </c>
      <c r="J254" s="54">
        <v>0.27265332</v>
      </c>
      <c r="K254" s="54">
        <v>0.72734668</v>
      </c>
      <c r="L254" s="54">
        <v>715267</v>
      </c>
      <c r="M254" s="54">
        <v>288916</v>
      </c>
      <c r="N254" s="54">
        <v>0.59607252</v>
      </c>
      <c r="O254" s="54">
        <v>0.40392748</v>
      </c>
      <c r="P254" s="54">
        <v>1378</v>
      </c>
      <c r="Q254" s="54">
        <v>1378000</v>
      </c>
      <c r="R254" s="54">
        <v>13464438</v>
      </c>
      <c r="S254" s="54">
        <v>1162103.35</v>
      </c>
      <c r="T254" s="54">
        <v>1000</v>
      </c>
      <c r="U254" s="54">
        <v>9771</v>
      </c>
      <c r="V254" s="54">
        <v>843.33</v>
      </c>
    </row>
    <row r="255" spans="1:22" ht="9">
      <c r="A255" s="54">
        <v>3514</v>
      </c>
      <c r="B255" s="54" t="s">
        <v>265</v>
      </c>
      <c r="C255" s="54">
        <v>2155781</v>
      </c>
      <c r="D255" s="54">
        <v>2895000</v>
      </c>
      <c r="E255" s="54">
        <v>739219</v>
      </c>
      <c r="F255" s="54">
        <v>0.74465665</v>
      </c>
      <c r="G255" s="54">
        <v>0.25534335</v>
      </c>
      <c r="H255" s="54">
        <v>2345566</v>
      </c>
      <c r="I255" s="54">
        <v>189785</v>
      </c>
      <c r="J255" s="54">
        <v>0.91908776</v>
      </c>
      <c r="K255" s="54">
        <v>0.08091224</v>
      </c>
      <c r="L255" s="54">
        <v>1072900</v>
      </c>
      <c r="M255" s="54">
        <v>-1082881</v>
      </c>
      <c r="N255" s="54">
        <v>2.00930282</v>
      </c>
      <c r="O255" s="54">
        <v>-1.00930282</v>
      </c>
      <c r="P255" s="54">
        <v>244</v>
      </c>
      <c r="Q255" s="54">
        <v>244000</v>
      </c>
      <c r="R255" s="54">
        <v>2384124</v>
      </c>
      <c r="S255" s="54">
        <v>745805.65</v>
      </c>
      <c r="T255" s="54">
        <v>1000</v>
      </c>
      <c r="U255" s="54">
        <v>9771</v>
      </c>
      <c r="V255" s="54">
        <v>3056.58</v>
      </c>
    </row>
    <row r="256" spans="1:22" ht="9">
      <c r="A256" s="54">
        <v>616</v>
      </c>
      <c r="B256" s="54" t="s">
        <v>453</v>
      </c>
      <c r="C256" s="54">
        <v>14777997</v>
      </c>
      <c r="D256" s="54">
        <v>2895000</v>
      </c>
      <c r="E256" s="54">
        <v>-11882997</v>
      </c>
      <c r="F256" s="54">
        <v>5.10466218</v>
      </c>
      <c r="G256" s="54">
        <v>-4.10466218</v>
      </c>
      <c r="H256" s="54">
        <v>2345566</v>
      </c>
      <c r="I256" s="54">
        <v>-12432431</v>
      </c>
      <c r="J256" s="54">
        <v>6.300397</v>
      </c>
      <c r="K256" s="54">
        <v>-5.300397</v>
      </c>
      <c r="L256" s="54">
        <v>1072900</v>
      </c>
      <c r="M256" s="54">
        <v>-13705097</v>
      </c>
      <c r="N256" s="54">
        <v>13.77388107</v>
      </c>
      <c r="O256" s="54">
        <v>-12.77388107</v>
      </c>
      <c r="P256" s="54">
        <v>133</v>
      </c>
      <c r="Q256" s="54">
        <v>133000</v>
      </c>
      <c r="R256" s="54">
        <v>1299543</v>
      </c>
      <c r="S256" s="54">
        <v>1401400.69</v>
      </c>
      <c r="T256" s="54">
        <v>1000</v>
      </c>
      <c r="U256" s="54">
        <v>9771</v>
      </c>
      <c r="V256" s="54">
        <v>10536.85</v>
      </c>
    </row>
    <row r="257" spans="1:22" ht="9">
      <c r="A257" s="54">
        <v>1945</v>
      </c>
      <c r="B257" s="54" t="s">
        <v>266</v>
      </c>
      <c r="C257" s="54">
        <v>930610</v>
      </c>
      <c r="D257" s="54">
        <v>1930000</v>
      </c>
      <c r="E257" s="54">
        <v>999390</v>
      </c>
      <c r="F257" s="54">
        <v>0.48218135</v>
      </c>
      <c r="G257" s="54">
        <v>0.51781865</v>
      </c>
      <c r="H257" s="54">
        <v>1563711</v>
      </c>
      <c r="I257" s="54">
        <v>633101</v>
      </c>
      <c r="J257" s="54">
        <v>0.59512915</v>
      </c>
      <c r="K257" s="54">
        <v>0.40487085</v>
      </c>
      <c r="L257" s="54">
        <v>715267</v>
      </c>
      <c r="M257" s="54">
        <v>-215343</v>
      </c>
      <c r="N257" s="54">
        <v>1.30106659</v>
      </c>
      <c r="O257" s="54">
        <v>-0.30106659</v>
      </c>
      <c r="P257" s="54">
        <v>750</v>
      </c>
      <c r="Q257" s="54">
        <v>750000</v>
      </c>
      <c r="R257" s="54">
        <v>7328250</v>
      </c>
      <c r="S257" s="54">
        <v>262041.65</v>
      </c>
      <c r="T257" s="54">
        <v>1000</v>
      </c>
      <c r="U257" s="54">
        <v>9771</v>
      </c>
      <c r="V257" s="54">
        <v>349.39</v>
      </c>
    </row>
    <row r="258" spans="1:22" ht="9">
      <c r="A258" s="54">
        <v>1526</v>
      </c>
      <c r="B258" s="54" t="s">
        <v>267</v>
      </c>
      <c r="C258" s="54">
        <v>2785510</v>
      </c>
      <c r="D258" s="54">
        <v>1930000</v>
      </c>
      <c r="E258" s="54">
        <v>-855510</v>
      </c>
      <c r="F258" s="54">
        <v>1.44326943</v>
      </c>
      <c r="G258" s="54">
        <v>-0.44326943</v>
      </c>
      <c r="H258" s="54">
        <v>1563711</v>
      </c>
      <c r="I258" s="54">
        <v>-1221799</v>
      </c>
      <c r="J258" s="54">
        <v>1.78134579</v>
      </c>
      <c r="K258" s="54">
        <v>-0.78134579</v>
      </c>
      <c r="L258" s="54">
        <v>715267</v>
      </c>
      <c r="M258" s="54">
        <v>-2070243</v>
      </c>
      <c r="N258" s="54">
        <v>3.89436392</v>
      </c>
      <c r="O258" s="54">
        <v>-2.89436392</v>
      </c>
      <c r="P258" s="54">
        <v>1287</v>
      </c>
      <c r="Q258" s="54">
        <v>1287000</v>
      </c>
      <c r="R258" s="54">
        <v>12575277</v>
      </c>
      <c r="S258" s="54">
        <v>5700224.62</v>
      </c>
      <c r="T258" s="54">
        <v>1000</v>
      </c>
      <c r="U258" s="54">
        <v>9771</v>
      </c>
      <c r="V258" s="54">
        <v>4429.08</v>
      </c>
    </row>
    <row r="259" spans="1:22" ht="9">
      <c r="A259" s="54">
        <v>3654</v>
      </c>
      <c r="B259" s="54" t="s">
        <v>268</v>
      </c>
      <c r="C259" s="54">
        <v>2682935</v>
      </c>
      <c r="D259" s="54">
        <v>1930000</v>
      </c>
      <c r="E259" s="54">
        <v>-752935</v>
      </c>
      <c r="F259" s="54">
        <v>1.39012176</v>
      </c>
      <c r="G259" s="54">
        <v>-0.39012176</v>
      </c>
      <c r="H259" s="54">
        <v>1563711</v>
      </c>
      <c r="I259" s="54">
        <v>-1119224</v>
      </c>
      <c r="J259" s="54">
        <v>1.71574863</v>
      </c>
      <c r="K259" s="54">
        <v>-0.71574863</v>
      </c>
      <c r="L259" s="54">
        <v>715267</v>
      </c>
      <c r="M259" s="54">
        <v>-1967668</v>
      </c>
      <c r="N259" s="54">
        <v>3.75095594</v>
      </c>
      <c r="O259" s="54">
        <v>-2.75095594</v>
      </c>
      <c r="P259" s="54">
        <v>323</v>
      </c>
      <c r="Q259" s="54">
        <v>323000</v>
      </c>
      <c r="R259" s="54">
        <v>3156033</v>
      </c>
      <c r="S259" s="54">
        <v>910094.87</v>
      </c>
      <c r="T259" s="54">
        <v>1000</v>
      </c>
      <c r="U259" s="54">
        <v>9771</v>
      </c>
      <c r="V259" s="54">
        <v>2817.63</v>
      </c>
    </row>
    <row r="260" spans="1:22" ht="9">
      <c r="A260" s="54">
        <v>3990</v>
      </c>
      <c r="B260" s="54" t="s">
        <v>269</v>
      </c>
      <c r="C260" s="54">
        <v>370903</v>
      </c>
      <c r="D260" s="54">
        <v>1930000</v>
      </c>
      <c r="E260" s="54">
        <v>1559097</v>
      </c>
      <c r="F260" s="54">
        <v>0.19217772</v>
      </c>
      <c r="G260" s="54">
        <v>0.80782228</v>
      </c>
      <c r="H260" s="54">
        <v>1563711</v>
      </c>
      <c r="I260" s="54">
        <v>1192808</v>
      </c>
      <c r="J260" s="54">
        <v>0.23719409</v>
      </c>
      <c r="K260" s="54">
        <v>0.76280591</v>
      </c>
      <c r="L260" s="54">
        <v>715267</v>
      </c>
      <c r="M260" s="54">
        <v>344364</v>
      </c>
      <c r="N260" s="54">
        <v>0.51855181</v>
      </c>
      <c r="O260" s="54">
        <v>0.48144819</v>
      </c>
      <c r="P260" s="54">
        <v>598</v>
      </c>
      <c r="Q260" s="54">
        <v>598000</v>
      </c>
      <c r="R260" s="54">
        <v>5843058</v>
      </c>
      <c r="S260" s="54">
        <v>829426.7</v>
      </c>
      <c r="T260" s="54">
        <v>1000</v>
      </c>
      <c r="U260" s="54">
        <v>9771</v>
      </c>
      <c r="V260" s="54">
        <v>1387</v>
      </c>
    </row>
    <row r="261" spans="1:22" ht="9">
      <c r="A261" s="54">
        <v>4011</v>
      </c>
      <c r="B261" s="54" t="s">
        <v>270</v>
      </c>
      <c r="C261" s="54">
        <v>1561707</v>
      </c>
      <c r="D261" s="54">
        <v>2895000</v>
      </c>
      <c r="E261" s="54">
        <v>1333293</v>
      </c>
      <c r="F261" s="54">
        <v>0.53944974</v>
      </c>
      <c r="G261" s="54">
        <v>0.46055026</v>
      </c>
      <c r="H261" s="54">
        <v>2345566</v>
      </c>
      <c r="I261" s="54">
        <v>783859</v>
      </c>
      <c r="J261" s="54">
        <v>0.66581243</v>
      </c>
      <c r="K261" s="54">
        <v>0.33418757</v>
      </c>
      <c r="L261" s="54">
        <v>1072900</v>
      </c>
      <c r="M261" s="54">
        <v>-488807</v>
      </c>
      <c r="N261" s="54">
        <v>1.45559418</v>
      </c>
      <c r="O261" s="54">
        <v>-0.45559418</v>
      </c>
      <c r="P261" s="54">
        <v>86</v>
      </c>
      <c r="Q261" s="54">
        <v>86000</v>
      </c>
      <c r="R261" s="54">
        <v>840306</v>
      </c>
      <c r="S261" s="54">
        <v>408496.84</v>
      </c>
      <c r="T261" s="54">
        <v>1000</v>
      </c>
      <c r="U261" s="54">
        <v>9771</v>
      </c>
      <c r="V261" s="54">
        <v>4749.96</v>
      </c>
    </row>
    <row r="262" spans="1:22" ht="9">
      <c r="A262" s="54">
        <v>4018</v>
      </c>
      <c r="B262" s="54" t="s">
        <v>271</v>
      </c>
      <c r="C262" s="54">
        <v>710911</v>
      </c>
      <c r="D262" s="54">
        <v>1930000</v>
      </c>
      <c r="E262" s="54">
        <v>1219089</v>
      </c>
      <c r="F262" s="54">
        <v>0.36834767</v>
      </c>
      <c r="G262" s="54">
        <v>0.63165233</v>
      </c>
      <c r="H262" s="54">
        <v>1563711</v>
      </c>
      <c r="I262" s="54">
        <v>852800</v>
      </c>
      <c r="J262" s="54">
        <v>0.45463068</v>
      </c>
      <c r="K262" s="54">
        <v>0.54536932</v>
      </c>
      <c r="L262" s="54">
        <v>715267</v>
      </c>
      <c r="M262" s="54">
        <v>4356</v>
      </c>
      <c r="N262" s="54">
        <v>0.99390997</v>
      </c>
      <c r="O262" s="54">
        <v>0.00609003</v>
      </c>
      <c r="P262" s="54">
        <v>6224</v>
      </c>
      <c r="Q262" s="54">
        <v>6224000</v>
      </c>
      <c r="R262" s="54">
        <v>60814704</v>
      </c>
      <c r="S262" s="54">
        <v>4471043.06</v>
      </c>
      <c r="T262" s="54">
        <v>1000</v>
      </c>
      <c r="U262" s="54">
        <v>9771</v>
      </c>
      <c r="V262" s="54">
        <v>718.36</v>
      </c>
    </row>
    <row r="263" spans="1:22" ht="9">
      <c r="A263" s="54">
        <v>4025</v>
      </c>
      <c r="B263" s="54" t="s">
        <v>272</v>
      </c>
      <c r="C263" s="54">
        <v>528625</v>
      </c>
      <c r="D263" s="54">
        <v>1930000</v>
      </c>
      <c r="E263" s="54">
        <v>1401375</v>
      </c>
      <c r="F263" s="54">
        <v>0.27389896</v>
      </c>
      <c r="G263" s="54">
        <v>0.72610104</v>
      </c>
      <c r="H263" s="54">
        <v>1563711</v>
      </c>
      <c r="I263" s="54">
        <v>1035086</v>
      </c>
      <c r="J263" s="54">
        <v>0.33805799</v>
      </c>
      <c r="K263" s="54">
        <v>0.66194201</v>
      </c>
      <c r="L263" s="54">
        <v>715267</v>
      </c>
      <c r="M263" s="54">
        <v>186642</v>
      </c>
      <c r="N263" s="54">
        <v>0.73905968</v>
      </c>
      <c r="O263" s="54">
        <v>0.26094032</v>
      </c>
      <c r="P263" s="54">
        <v>496</v>
      </c>
      <c r="Q263" s="54">
        <v>496000</v>
      </c>
      <c r="R263" s="54">
        <v>4846416</v>
      </c>
      <c r="S263" s="54">
        <v>47785.26</v>
      </c>
      <c r="T263" s="54">
        <v>1000</v>
      </c>
      <c r="U263" s="54">
        <v>9771</v>
      </c>
      <c r="V263" s="54">
        <v>96.34</v>
      </c>
    </row>
    <row r="264" spans="1:22" ht="9">
      <c r="A264" s="54">
        <v>4060</v>
      </c>
      <c r="B264" s="54" t="s">
        <v>273</v>
      </c>
      <c r="C264" s="54">
        <v>1214079</v>
      </c>
      <c r="D264" s="54">
        <v>1930000</v>
      </c>
      <c r="E264" s="54">
        <v>715921</v>
      </c>
      <c r="F264" s="54">
        <v>0.62905648</v>
      </c>
      <c r="G264" s="54">
        <v>0.37094352</v>
      </c>
      <c r="H264" s="54">
        <v>1563711</v>
      </c>
      <c r="I264" s="54">
        <v>349632</v>
      </c>
      <c r="J264" s="54">
        <v>0.77640881</v>
      </c>
      <c r="K264" s="54">
        <v>0.22359119</v>
      </c>
      <c r="L264" s="54">
        <v>715267</v>
      </c>
      <c r="M264" s="54">
        <v>-498812</v>
      </c>
      <c r="N264" s="54">
        <v>1.69737874</v>
      </c>
      <c r="O264" s="54">
        <v>-0.69737874</v>
      </c>
      <c r="P264" s="54">
        <v>5328</v>
      </c>
      <c r="Q264" s="54">
        <v>5328000</v>
      </c>
      <c r="R264" s="54">
        <v>52059888</v>
      </c>
      <c r="S264" s="54">
        <v>8946790.48</v>
      </c>
      <c r="T264" s="54">
        <v>1000</v>
      </c>
      <c r="U264" s="54">
        <v>9771</v>
      </c>
      <c r="V264" s="54">
        <v>1679.2</v>
      </c>
    </row>
    <row r="265" spans="1:22" ht="9">
      <c r="A265" s="54">
        <v>4067</v>
      </c>
      <c r="B265" s="54" t="s">
        <v>274</v>
      </c>
      <c r="C265" s="54">
        <v>487011</v>
      </c>
      <c r="D265" s="54">
        <v>1930000</v>
      </c>
      <c r="E265" s="54">
        <v>1442989</v>
      </c>
      <c r="F265" s="54">
        <v>0.25233731</v>
      </c>
      <c r="G265" s="54">
        <v>0.74766269</v>
      </c>
      <c r="H265" s="54">
        <v>1563711</v>
      </c>
      <c r="I265" s="54">
        <v>1076700</v>
      </c>
      <c r="J265" s="54">
        <v>0.31144566</v>
      </c>
      <c r="K265" s="54">
        <v>0.68855434</v>
      </c>
      <c r="L265" s="54">
        <v>715267</v>
      </c>
      <c r="M265" s="54">
        <v>228256</v>
      </c>
      <c r="N265" s="54">
        <v>0.68088001</v>
      </c>
      <c r="O265" s="54">
        <v>0.31911999</v>
      </c>
      <c r="P265" s="54">
        <v>1033</v>
      </c>
      <c r="Q265" s="54">
        <v>1033000</v>
      </c>
      <c r="R265" s="54">
        <v>10093443</v>
      </c>
      <c r="S265" s="54">
        <v>323932.49</v>
      </c>
      <c r="T265" s="54">
        <v>1000</v>
      </c>
      <c r="U265" s="54">
        <v>9771</v>
      </c>
      <c r="V265" s="54">
        <v>313.58</v>
      </c>
    </row>
    <row r="266" spans="1:22" ht="9">
      <c r="A266" s="54">
        <v>4074</v>
      </c>
      <c r="B266" s="54" t="s">
        <v>275</v>
      </c>
      <c r="C266" s="54">
        <v>614893</v>
      </c>
      <c r="D266" s="54">
        <v>1930000</v>
      </c>
      <c r="E266" s="54">
        <v>1315107</v>
      </c>
      <c r="F266" s="54">
        <v>0.31859741</v>
      </c>
      <c r="G266" s="54">
        <v>0.68140259</v>
      </c>
      <c r="H266" s="54">
        <v>1563711</v>
      </c>
      <c r="I266" s="54">
        <v>948818</v>
      </c>
      <c r="J266" s="54">
        <v>0.39322675</v>
      </c>
      <c r="K266" s="54">
        <v>0.60677325</v>
      </c>
      <c r="L266" s="54">
        <v>715267</v>
      </c>
      <c r="M266" s="54">
        <v>100374</v>
      </c>
      <c r="N266" s="54">
        <v>0.85966919</v>
      </c>
      <c r="O266" s="54">
        <v>0.14033081</v>
      </c>
      <c r="P266" s="54">
        <v>1690</v>
      </c>
      <c r="Q266" s="54">
        <v>1690000</v>
      </c>
      <c r="R266" s="54">
        <v>16512990</v>
      </c>
      <c r="S266" s="54">
        <v>4406862.81</v>
      </c>
      <c r="T266" s="54">
        <v>1000</v>
      </c>
      <c r="U266" s="54">
        <v>9771</v>
      </c>
      <c r="V266" s="54">
        <v>2607.61</v>
      </c>
    </row>
    <row r="267" spans="1:22" ht="9">
      <c r="A267" s="54">
        <v>4088</v>
      </c>
      <c r="B267" s="54" t="s">
        <v>276</v>
      </c>
      <c r="C267" s="54">
        <v>567165</v>
      </c>
      <c r="D267" s="54">
        <v>1930000</v>
      </c>
      <c r="E267" s="54">
        <v>1362835</v>
      </c>
      <c r="F267" s="54">
        <v>0.29386788</v>
      </c>
      <c r="G267" s="54">
        <v>0.70613212</v>
      </c>
      <c r="H267" s="54">
        <v>1563711</v>
      </c>
      <c r="I267" s="54">
        <v>996546</v>
      </c>
      <c r="J267" s="54">
        <v>0.36270449</v>
      </c>
      <c r="K267" s="54">
        <v>0.63729551</v>
      </c>
      <c r="L267" s="54">
        <v>715267</v>
      </c>
      <c r="M267" s="54">
        <v>148102</v>
      </c>
      <c r="N267" s="54">
        <v>0.79294166</v>
      </c>
      <c r="O267" s="54">
        <v>0.20705834</v>
      </c>
      <c r="P267" s="54">
        <v>1241</v>
      </c>
      <c r="Q267" s="54">
        <v>1241000</v>
      </c>
      <c r="R267" s="54">
        <v>11687055.83</v>
      </c>
      <c r="S267" s="54">
        <v>0</v>
      </c>
      <c r="T267" s="54">
        <v>1000</v>
      </c>
      <c r="U267" s="54">
        <v>9417.45</v>
      </c>
      <c r="V267" s="54">
        <v>0</v>
      </c>
    </row>
    <row r="268" spans="1:22" ht="9">
      <c r="A268" s="54">
        <v>4095</v>
      </c>
      <c r="B268" s="54" t="s">
        <v>277</v>
      </c>
      <c r="C268" s="54">
        <v>779409</v>
      </c>
      <c r="D268" s="54">
        <v>1930000</v>
      </c>
      <c r="E268" s="54">
        <v>1150591</v>
      </c>
      <c r="F268" s="54">
        <v>0.40383886</v>
      </c>
      <c r="G268" s="54">
        <v>0.59616114</v>
      </c>
      <c r="H268" s="54">
        <v>1563711</v>
      </c>
      <c r="I268" s="54">
        <v>784302</v>
      </c>
      <c r="J268" s="54">
        <v>0.49843545</v>
      </c>
      <c r="K268" s="54">
        <v>0.50156455</v>
      </c>
      <c r="L268" s="54">
        <v>715267</v>
      </c>
      <c r="M268" s="54">
        <v>-64142</v>
      </c>
      <c r="N268" s="54">
        <v>1.0896756</v>
      </c>
      <c r="O268" s="54">
        <v>-0.0896756</v>
      </c>
      <c r="P268" s="54">
        <v>2765</v>
      </c>
      <c r="Q268" s="54">
        <v>2765000</v>
      </c>
      <c r="R268" s="54">
        <v>27016815</v>
      </c>
      <c r="S268" s="54">
        <v>3242481.21</v>
      </c>
      <c r="T268" s="54">
        <v>1000</v>
      </c>
      <c r="U268" s="54">
        <v>9771</v>
      </c>
      <c r="V268" s="54">
        <v>1172.69</v>
      </c>
    </row>
    <row r="269" spans="1:22" ht="9">
      <c r="A269" s="54">
        <v>4137</v>
      </c>
      <c r="B269" s="54" t="s">
        <v>278</v>
      </c>
      <c r="C269" s="54">
        <v>640212</v>
      </c>
      <c r="D269" s="54">
        <v>1930000</v>
      </c>
      <c r="E269" s="54">
        <v>1289788</v>
      </c>
      <c r="F269" s="54">
        <v>0.33171606</v>
      </c>
      <c r="G269" s="54">
        <v>0.66828394</v>
      </c>
      <c r="H269" s="54">
        <v>1563711</v>
      </c>
      <c r="I269" s="54">
        <v>923499</v>
      </c>
      <c r="J269" s="54">
        <v>0.40941836</v>
      </c>
      <c r="K269" s="54">
        <v>0.59058164</v>
      </c>
      <c r="L269" s="54">
        <v>715267</v>
      </c>
      <c r="M269" s="54">
        <v>75055</v>
      </c>
      <c r="N269" s="54">
        <v>0.89506716</v>
      </c>
      <c r="O269" s="54">
        <v>0.10493284</v>
      </c>
      <c r="P269" s="54">
        <v>977</v>
      </c>
      <c r="Q269" s="54">
        <v>977000</v>
      </c>
      <c r="R269" s="54">
        <v>9546267</v>
      </c>
      <c r="S269" s="54">
        <v>952313.65</v>
      </c>
      <c r="T269" s="54">
        <v>1000</v>
      </c>
      <c r="U269" s="54">
        <v>9771</v>
      </c>
      <c r="V269" s="54">
        <v>974.73</v>
      </c>
    </row>
    <row r="270" spans="1:22" ht="9">
      <c r="A270" s="54">
        <v>4144</v>
      </c>
      <c r="B270" s="54" t="s">
        <v>279</v>
      </c>
      <c r="C270" s="54">
        <v>737762</v>
      </c>
      <c r="D270" s="54">
        <v>1930000</v>
      </c>
      <c r="E270" s="54">
        <v>1192238</v>
      </c>
      <c r="F270" s="54">
        <v>0.3822601</v>
      </c>
      <c r="G270" s="54">
        <v>0.6177399</v>
      </c>
      <c r="H270" s="54">
        <v>1563711</v>
      </c>
      <c r="I270" s="54">
        <v>825949</v>
      </c>
      <c r="J270" s="54">
        <v>0.47180201</v>
      </c>
      <c r="K270" s="54">
        <v>0.52819799</v>
      </c>
      <c r="L270" s="54">
        <v>715267</v>
      </c>
      <c r="M270" s="54">
        <v>-22495</v>
      </c>
      <c r="N270" s="54">
        <v>1.03144979</v>
      </c>
      <c r="O270" s="54">
        <v>-0.03144979</v>
      </c>
      <c r="P270" s="54">
        <v>3834</v>
      </c>
      <c r="Q270" s="54">
        <v>3834000</v>
      </c>
      <c r="R270" s="54">
        <v>37462014</v>
      </c>
      <c r="S270" s="54">
        <v>9579995.03</v>
      </c>
      <c r="T270" s="54">
        <v>1000</v>
      </c>
      <c r="U270" s="54">
        <v>9771</v>
      </c>
      <c r="V270" s="54">
        <v>2498.69</v>
      </c>
    </row>
    <row r="271" spans="1:22" ht="9">
      <c r="A271" s="54">
        <v>4165</v>
      </c>
      <c r="B271" s="54" t="s">
        <v>280</v>
      </c>
      <c r="C271" s="54">
        <v>707868</v>
      </c>
      <c r="D271" s="54">
        <v>1930000</v>
      </c>
      <c r="E271" s="54">
        <v>1222132</v>
      </c>
      <c r="F271" s="54">
        <v>0.36677098</v>
      </c>
      <c r="G271" s="54">
        <v>0.63322902</v>
      </c>
      <c r="H271" s="54">
        <v>1563711</v>
      </c>
      <c r="I271" s="54">
        <v>855843</v>
      </c>
      <c r="J271" s="54">
        <v>0.45268467</v>
      </c>
      <c r="K271" s="54">
        <v>0.54731533</v>
      </c>
      <c r="L271" s="54">
        <v>715267</v>
      </c>
      <c r="M271" s="54">
        <v>7399</v>
      </c>
      <c r="N271" s="54">
        <v>0.98965561</v>
      </c>
      <c r="O271" s="54">
        <v>0.01034439</v>
      </c>
      <c r="P271" s="54">
        <v>1490</v>
      </c>
      <c r="Q271" s="54">
        <v>1490000</v>
      </c>
      <c r="R271" s="54">
        <v>14558790</v>
      </c>
      <c r="S271" s="54">
        <v>1818684.19</v>
      </c>
      <c r="T271" s="54">
        <v>1000</v>
      </c>
      <c r="U271" s="54">
        <v>9771</v>
      </c>
      <c r="V271" s="54">
        <v>1220.59</v>
      </c>
    </row>
    <row r="272" spans="1:22" ht="9">
      <c r="A272" s="54">
        <v>4179</v>
      </c>
      <c r="B272" s="54" t="s">
        <v>281</v>
      </c>
      <c r="C272" s="54">
        <v>605419</v>
      </c>
      <c r="D272" s="54">
        <v>1930000</v>
      </c>
      <c r="E272" s="54">
        <v>1324581</v>
      </c>
      <c r="F272" s="54">
        <v>0.3136886</v>
      </c>
      <c r="G272" s="54">
        <v>0.6863114</v>
      </c>
      <c r="H272" s="54">
        <v>1563711</v>
      </c>
      <c r="I272" s="54">
        <v>958292</v>
      </c>
      <c r="J272" s="54">
        <v>0.38716809</v>
      </c>
      <c r="K272" s="54">
        <v>0.61283191</v>
      </c>
      <c r="L272" s="54">
        <v>715267</v>
      </c>
      <c r="M272" s="54">
        <v>109848</v>
      </c>
      <c r="N272" s="54">
        <v>0.84642378</v>
      </c>
      <c r="O272" s="54">
        <v>0.15357622</v>
      </c>
      <c r="P272" s="54">
        <v>9693</v>
      </c>
      <c r="Q272" s="54">
        <v>9693000</v>
      </c>
      <c r="R272" s="54">
        <v>94710303</v>
      </c>
      <c r="S272" s="54">
        <v>2095296.03</v>
      </c>
      <c r="T272" s="54">
        <v>1000</v>
      </c>
      <c r="U272" s="54">
        <v>9771</v>
      </c>
      <c r="V272" s="54">
        <v>216.17</v>
      </c>
    </row>
    <row r="273" spans="1:22" ht="9">
      <c r="A273" s="54">
        <v>4186</v>
      </c>
      <c r="B273" s="54" t="s">
        <v>282</v>
      </c>
      <c r="C273" s="54">
        <v>549281</v>
      </c>
      <c r="D273" s="54">
        <v>1930000</v>
      </c>
      <c r="E273" s="54">
        <v>1380719</v>
      </c>
      <c r="F273" s="54">
        <v>0.28460155</v>
      </c>
      <c r="G273" s="54">
        <v>0.71539845</v>
      </c>
      <c r="H273" s="54">
        <v>1563711</v>
      </c>
      <c r="I273" s="54">
        <v>1014430</v>
      </c>
      <c r="J273" s="54">
        <v>0.35126759</v>
      </c>
      <c r="K273" s="54">
        <v>0.64873241</v>
      </c>
      <c r="L273" s="54">
        <v>715267</v>
      </c>
      <c r="M273" s="54">
        <v>165986</v>
      </c>
      <c r="N273" s="54">
        <v>0.76793841</v>
      </c>
      <c r="O273" s="54">
        <v>0.23206159</v>
      </c>
      <c r="P273" s="54">
        <v>838</v>
      </c>
      <c r="Q273" s="54">
        <v>838000</v>
      </c>
      <c r="R273" s="54">
        <v>8188098</v>
      </c>
      <c r="S273" s="54">
        <v>2063069.98</v>
      </c>
      <c r="T273" s="54">
        <v>1000</v>
      </c>
      <c r="U273" s="54">
        <v>9771</v>
      </c>
      <c r="V273" s="54">
        <v>2461.9</v>
      </c>
    </row>
    <row r="274" spans="1:22" ht="9">
      <c r="A274" s="54">
        <v>4207</v>
      </c>
      <c r="B274" s="54" t="s">
        <v>283</v>
      </c>
      <c r="C274" s="54">
        <v>522891</v>
      </c>
      <c r="D274" s="54">
        <v>1930000</v>
      </c>
      <c r="E274" s="54">
        <v>1407109</v>
      </c>
      <c r="F274" s="54">
        <v>0.27092798</v>
      </c>
      <c r="G274" s="54">
        <v>0.72907202</v>
      </c>
      <c r="H274" s="54">
        <v>1563711</v>
      </c>
      <c r="I274" s="54">
        <v>1040820</v>
      </c>
      <c r="J274" s="54">
        <v>0.33439107</v>
      </c>
      <c r="K274" s="54">
        <v>0.66560893</v>
      </c>
      <c r="L274" s="54">
        <v>715267</v>
      </c>
      <c r="M274" s="54">
        <v>192376</v>
      </c>
      <c r="N274" s="54">
        <v>0.73104309</v>
      </c>
      <c r="O274" s="54">
        <v>0.26895691</v>
      </c>
      <c r="P274" s="54">
        <v>486</v>
      </c>
      <c r="Q274" s="54">
        <v>486000</v>
      </c>
      <c r="R274" s="54">
        <v>4748706</v>
      </c>
      <c r="S274" s="54">
        <v>323658.69</v>
      </c>
      <c r="T274" s="54">
        <v>1000</v>
      </c>
      <c r="U274" s="54">
        <v>9771</v>
      </c>
      <c r="V274" s="54">
        <v>665.96</v>
      </c>
    </row>
    <row r="275" spans="1:22" ht="9">
      <c r="A275" s="54">
        <v>4221</v>
      </c>
      <c r="B275" s="54" t="s">
        <v>284</v>
      </c>
      <c r="C275" s="54">
        <v>966993</v>
      </c>
      <c r="D275" s="54">
        <v>1930000</v>
      </c>
      <c r="E275" s="54">
        <v>963007</v>
      </c>
      <c r="F275" s="54">
        <v>0.50103264</v>
      </c>
      <c r="G275" s="54">
        <v>0.49896736</v>
      </c>
      <c r="H275" s="54">
        <v>1563711</v>
      </c>
      <c r="I275" s="54">
        <v>596718</v>
      </c>
      <c r="J275" s="54">
        <v>0.61839624</v>
      </c>
      <c r="K275" s="54">
        <v>0.38160376</v>
      </c>
      <c r="L275" s="54">
        <v>715267</v>
      </c>
      <c r="M275" s="54">
        <v>-251726</v>
      </c>
      <c r="N275" s="54">
        <v>1.35193291</v>
      </c>
      <c r="O275" s="54">
        <v>-0.35193291</v>
      </c>
      <c r="P275" s="54">
        <v>978</v>
      </c>
      <c r="Q275" s="54">
        <v>978000</v>
      </c>
      <c r="R275" s="54">
        <v>9556038</v>
      </c>
      <c r="S275" s="54">
        <v>1261281.2</v>
      </c>
      <c r="T275" s="54">
        <v>1000</v>
      </c>
      <c r="U275" s="54">
        <v>9771</v>
      </c>
      <c r="V275" s="54">
        <v>1289.65</v>
      </c>
    </row>
    <row r="276" spans="1:22" ht="9">
      <c r="A276" s="54">
        <v>4228</v>
      </c>
      <c r="B276" s="54" t="s">
        <v>285</v>
      </c>
      <c r="C276" s="54">
        <v>710165</v>
      </c>
      <c r="D276" s="54">
        <v>1930000</v>
      </c>
      <c r="E276" s="54">
        <v>1219835</v>
      </c>
      <c r="F276" s="54">
        <v>0.36796114</v>
      </c>
      <c r="G276" s="54">
        <v>0.63203886</v>
      </c>
      <c r="H276" s="54">
        <v>1563711</v>
      </c>
      <c r="I276" s="54">
        <v>853546</v>
      </c>
      <c r="J276" s="54">
        <v>0.45415361</v>
      </c>
      <c r="K276" s="54">
        <v>0.54584639</v>
      </c>
      <c r="L276" s="54">
        <v>715267</v>
      </c>
      <c r="M276" s="54">
        <v>5102</v>
      </c>
      <c r="N276" s="54">
        <v>0.992867</v>
      </c>
      <c r="O276" s="54">
        <v>0.007133</v>
      </c>
      <c r="P276" s="54">
        <v>856</v>
      </c>
      <c r="Q276" s="54">
        <v>856000</v>
      </c>
      <c r="R276" s="54">
        <v>8363976</v>
      </c>
      <c r="S276" s="54">
        <v>990516.81</v>
      </c>
      <c r="T276" s="54">
        <v>1000</v>
      </c>
      <c r="U276" s="54">
        <v>9771</v>
      </c>
      <c r="V276" s="54">
        <v>1157.15</v>
      </c>
    </row>
    <row r="277" spans="1:22" ht="9">
      <c r="A277" s="54">
        <v>4235</v>
      </c>
      <c r="B277" s="54" t="s">
        <v>286</v>
      </c>
      <c r="C277" s="54">
        <v>2871070</v>
      </c>
      <c r="D277" s="54">
        <v>2895000</v>
      </c>
      <c r="E277" s="54">
        <v>23930</v>
      </c>
      <c r="F277" s="54">
        <v>0.99173402</v>
      </c>
      <c r="G277" s="54">
        <v>0.00826598</v>
      </c>
      <c r="H277" s="54">
        <v>2345566</v>
      </c>
      <c r="I277" s="54">
        <v>-525504</v>
      </c>
      <c r="J277" s="54">
        <v>1.22404145</v>
      </c>
      <c r="K277" s="54">
        <v>-0.22404145</v>
      </c>
      <c r="L277" s="54">
        <v>1072900</v>
      </c>
      <c r="M277" s="54">
        <v>-1798170</v>
      </c>
      <c r="N277" s="54">
        <v>2.67599031</v>
      </c>
      <c r="O277" s="54">
        <v>-1.67599031</v>
      </c>
      <c r="P277" s="54">
        <v>167</v>
      </c>
      <c r="Q277" s="54">
        <v>167000</v>
      </c>
      <c r="R277" s="54">
        <v>1425917.34</v>
      </c>
      <c r="S277" s="54">
        <v>0</v>
      </c>
      <c r="T277" s="54">
        <v>1000</v>
      </c>
      <c r="U277" s="54">
        <v>8538.43</v>
      </c>
      <c r="V277" s="54">
        <v>0</v>
      </c>
    </row>
    <row r="278" spans="1:22" ht="9">
      <c r="A278" s="54">
        <v>4151</v>
      </c>
      <c r="B278" s="54" t="s">
        <v>287</v>
      </c>
      <c r="C278" s="54">
        <v>561927</v>
      </c>
      <c r="D278" s="54">
        <v>1930000</v>
      </c>
      <c r="E278" s="54">
        <v>1368073</v>
      </c>
      <c r="F278" s="54">
        <v>0.29115389</v>
      </c>
      <c r="G278" s="54">
        <v>0.70884611</v>
      </c>
      <c r="H278" s="54">
        <v>1563711</v>
      </c>
      <c r="I278" s="54">
        <v>1001784</v>
      </c>
      <c r="J278" s="54">
        <v>0.35935477</v>
      </c>
      <c r="K278" s="54">
        <v>0.64064523</v>
      </c>
      <c r="L278" s="54">
        <v>715267</v>
      </c>
      <c r="M278" s="54">
        <v>153340</v>
      </c>
      <c r="N278" s="54">
        <v>0.78561852</v>
      </c>
      <c r="O278" s="54">
        <v>0.21438148</v>
      </c>
      <c r="P278" s="54">
        <v>854</v>
      </c>
      <c r="Q278" s="54">
        <v>854000</v>
      </c>
      <c r="R278" s="54">
        <v>8344434</v>
      </c>
      <c r="S278" s="54">
        <v>2289067.63</v>
      </c>
      <c r="T278" s="54">
        <v>1000</v>
      </c>
      <c r="U278" s="54">
        <v>9771</v>
      </c>
      <c r="V278" s="54">
        <v>2680.41</v>
      </c>
    </row>
    <row r="279" spans="1:22" ht="9">
      <c r="A279" s="54">
        <v>490</v>
      </c>
      <c r="B279" s="54" t="s">
        <v>288</v>
      </c>
      <c r="C279" s="54">
        <v>629173</v>
      </c>
      <c r="D279" s="54">
        <v>1930000</v>
      </c>
      <c r="E279" s="54">
        <v>1300827</v>
      </c>
      <c r="F279" s="54">
        <v>0.32599637</v>
      </c>
      <c r="G279" s="54">
        <v>0.67400363</v>
      </c>
      <c r="H279" s="54">
        <v>1563711</v>
      </c>
      <c r="I279" s="54">
        <v>934538</v>
      </c>
      <c r="J279" s="54">
        <v>0.40235888</v>
      </c>
      <c r="K279" s="54">
        <v>0.59764112</v>
      </c>
      <c r="L279" s="54">
        <v>715267</v>
      </c>
      <c r="M279" s="54">
        <v>86094</v>
      </c>
      <c r="N279" s="54">
        <v>0.87963376</v>
      </c>
      <c r="O279" s="54">
        <v>0.12036624</v>
      </c>
      <c r="P279" s="54">
        <v>427</v>
      </c>
      <c r="Q279" s="54">
        <v>427000</v>
      </c>
      <c r="R279" s="54">
        <v>4172217</v>
      </c>
      <c r="S279" s="54">
        <v>962260.33</v>
      </c>
      <c r="T279" s="54">
        <v>1000</v>
      </c>
      <c r="U279" s="54">
        <v>9771</v>
      </c>
      <c r="V279" s="54">
        <v>2253.54</v>
      </c>
    </row>
    <row r="280" spans="1:22" ht="9">
      <c r="A280" s="54">
        <v>4270</v>
      </c>
      <c r="B280" s="54" t="s">
        <v>289</v>
      </c>
      <c r="C280" s="54">
        <v>1116195</v>
      </c>
      <c r="D280" s="54">
        <v>1930000</v>
      </c>
      <c r="E280" s="54">
        <v>813805</v>
      </c>
      <c r="F280" s="54">
        <v>0.57833938</v>
      </c>
      <c r="G280" s="54">
        <v>0.42166062</v>
      </c>
      <c r="H280" s="54">
        <v>1563711</v>
      </c>
      <c r="I280" s="54">
        <v>447516</v>
      </c>
      <c r="J280" s="54">
        <v>0.71381157</v>
      </c>
      <c r="K280" s="54">
        <v>0.28618843</v>
      </c>
      <c r="L280" s="54">
        <v>715267</v>
      </c>
      <c r="M280" s="54">
        <v>-400928</v>
      </c>
      <c r="N280" s="54">
        <v>1.56052915</v>
      </c>
      <c r="O280" s="54">
        <v>-0.56052915</v>
      </c>
      <c r="P280" s="54">
        <v>237</v>
      </c>
      <c r="Q280" s="54">
        <v>237000</v>
      </c>
      <c r="R280" s="54">
        <v>2315727</v>
      </c>
      <c r="S280" s="54">
        <v>797352.29</v>
      </c>
      <c r="T280" s="54">
        <v>1000</v>
      </c>
      <c r="U280" s="54">
        <v>9771</v>
      </c>
      <c r="V280" s="54">
        <v>3364.36</v>
      </c>
    </row>
    <row r="281" spans="1:22" ht="9">
      <c r="A281" s="54">
        <v>4305</v>
      </c>
      <c r="B281" s="54" t="s">
        <v>290</v>
      </c>
      <c r="C281" s="54">
        <v>428039</v>
      </c>
      <c r="D281" s="54">
        <v>1930000</v>
      </c>
      <c r="E281" s="54">
        <v>1501961</v>
      </c>
      <c r="F281" s="54">
        <v>0.22178187</v>
      </c>
      <c r="G281" s="54">
        <v>0.77821813</v>
      </c>
      <c r="H281" s="54">
        <v>1563711</v>
      </c>
      <c r="I281" s="54">
        <v>1135672</v>
      </c>
      <c r="J281" s="54">
        <v>0.27373281</v>
      </c>
      <c r="K281" s="54">
        <v>0.72626719</v>
      </c>
      <c r="L281" s="54">
        <v>715267</v>
      </c>
      <c r="M281" s="54">
        <v>287228</v>
      </c>
      <c r="N281" s="54">
        <v>0.59843247</v>
      </c>
      <c r="O281" s="54">
        <v>0.40156753</v>
      </c>
      <c r="P281" s="54">
        <v>993</v>
      </c>
      <c r="Q281" s="54">
        <v>993000</v>
      </c>
      <c r="R281" s="54">
        <v>9702603</v>
      </c>
      <c r="S281" s="54">
        <v>30525.48</v>
      </c>
      <c r="T281" s="54">
        <v>1000</v>
      </c>
      <c r="U281" s="54">
        <v>9771</v>
      </c>
      <c r="V281" s="54">
        <v>30.74</v>
      </c>
    </row>
    <row r="282" spans="1:22" ht="9">
      <c r="A282" s="54">
        <v>4312</v>
      </c>
      <c r="B282" s="54" t="s">
        <v>291</v>
      </c>
      <c r="C282" s="54">
        <v>1113888</v>
      </c>
      <c r="D282" s="54">
        <v>1930000</v>
      </c>
      <c r="E282" s="54">
        <v>816112</v>
      </c>
      <c r="F282" s="54">
        <v>0.57714404</v>
      </c>
      <c r="G282" s="54">
        <v>0.42285596</v>
      </c>
      <c r="H282" s="54">
        <v>1563711</v>
      </c>
      <c r="I282" s="54">
        <v>449823</v>
      </c>
      <c r="J282" s="54">
        <v>0.71233623</v>
      </c>
      <c r="K282" s="54">
        <v>0.28766377</v>
      </c>
      <c r="L282" s="54">
        <v>715267</v>
      </c>
      <c r="M282" s="54">
        <v>-398621</v>
      </c>
      <c r="N282" s="54">
        <v>1.55730378</v>
      </c>
      <c r="O282" s="54">
        <v>-0.55730378</v>
      </c>
      <c r="P282" s="54">
        <v>2722</v>
      </c>
      <c r="Q282" s="54">
        <v>2722000</v>
      </c>
      <c r="R282" s="54">
        <v>26596662</v>
      </c>
      <c r="S282" s="54">
        <v>1505238.63</v>
      </c>
      <c r="T282" s="54">
        <v>1000</v>
      </c>
      <c r="U282" s="54">
        <v>9771</v>
      </c>
      <c r="V282" s="54">
        <v>552.99</v>
      </c>
    </row>
    <row r="283" spans="1:22" ht="9">
      <c r="A283" s="54">
        <v>4330</v>
      </c>
      <c r="B283" s="54" t="s">
        <v>292</v>
      </c>
      <c r="C283" s="54">
        <v>3989372</v>
      </c>
      <c r="D283" s="54">
        <v>1930000</v>
      </c>
      <c r="E283" s="54">
        <v>-2059372</v>
      </c>
      <c r="F283" s="54">
        <v>2.06703212</v>
      </c>
      <c r="G283" s="54">
        <v>-1.06703212</v>
      </c>
      <c r="H283" s="54">
        <v>1563711</v>
      </c>
      <c r="I283" s="54">
        <v>-2425661</v>
      </c>
      <c r="J283" s="54">
        <v>2.55122078</v>
      </c>
      <c r="K283" s="54">
        <v>-1.55122078</v>
      </c>
      <c r="L283" s="54">
        <v>715267</v>
      </c>
      <c r="M283" s="54">
        <v>-3274105</v>
      </c>
      <c r="N283" s="54">
        <v>5.57745849</v>
      </c>
      <c r="O283" s="54">
        <v>-4.57745849</v>
      </c>
      <c r="P283" s="54">
        <v>104</v>
      </c>
      <c r="Q283" s="54">
        <v>104000</v>
      </c>
      <c r="R283" s="54">
        <v>1016184</v>
      </c>
      <c r="S283" s="54">
        <v>1217138.01</v>
      </c>
      <c r="T283" s="54">
        <v>1000</v>
      </c>
      <c r="U283" s="54">
        <v>9771</v>
      </c>
      <c r="V283" s="54">
        <v>11703.25</v>
      </c>
    </row>
    <row r="284" spans="1:22" ht="9">
      <c r="A284" s="54">
        <v>4347</v>
      </c>
      <c r="B284" s="54" t="s">
        <v>293</v>
      </c>
      <c r="C284" s="54">
        <v>855369</v>
      </c>
      <c r="D284" s="54">
        <v>1930000</v>
      </c>
      <c r="E284" s="54">
        <v>1074631</v>
      </c>
      <c r="F284" s="54">
        <v>0.44319637</v>
      </c>
      <c r="G284" s="54">
        <v>0.55680363</v>
      </c>
      <c r="H284" s="54">
        <v>1563711</v>
      </c>
      <c r="I284" s="54">
        <v>708342</v>
      </c>
      <c r="J284" s="54">
        <v>0.5470122</v>
      </c>
      <c r="K284" s="54">
        <v>0.4529878</v>
      </c>
      <c r="L284" s="54">
        <v>715267</v>
      </c>
      <c r="M284" s="54">
        <v>-140102</v>
      </c>
      <c r="N284" s="54">
        <v>1.19587371</v>
      </c>
      <c r="O284" s="54">
        <v>-0.19587371</v>
      </c>
      <c r="P284" s="54">
        <v>746</v>
      </c>
      <c r="Q284" s="54">
        <v>746000</v>
      </c>
      <c r="R284" s="54">
        <v>7289166</v>
      </c>
      <c r="S284" s="54">
        <v>86752.34</v>
      </c>
      <c r="T284" s="54">
        <v>1000</v>
      </c>
      <c r="U284" s="54">
        <v>9771</v>
      </c>
      <c r="V284" s="54">
        <v>116.29</v>
      </c>
    </row>
    <row r="285" spans="1:22" ht="9">
      <c r="A285" s="54">
        <v>4368</v>
      </c>
      <c r="B285" s="54" t="s">
        <v>294</v>
      </c>
      <c r="C285" s="54">
        <v>673013</v>
      </c>
      <c r="D285" s="54">
        <v>1930000</v>
      </c>
      <c r="E285" s="54">
        <v>1256987</v>
      </c>
      <c r="F285" s="54">
        <v>0.3487114</v>
      </c>
      <c r="G285" s="54">
        <v>0.6512886</v>
      </c>
      <c r="H285" s="54">
        <v>1563711</v>
      </c>
      <c r="I285" s="54">
        <v>890698</v>
      </c>
      <c r="J285" s="54">
        <v>0.43039475</v>
      </c>
      <c r="K285" s="54">
        <v>0.56960525</v>
      </c>
      <c r="L285" s="54">
        <v>715267</v>
      </c>
      <c r="M285" s="54">
        <v>42254</v>
      </c>
      <c r="N285" s="54">
        <v>0.94092556</v>
      </c>
      <c r="O285" s="54">
        <v>0.05907444</v>
      </c>
      <c r="P285" s="54">
        <v>542</v>
      </c>
      <c r="Q285" s="54">
        <v>542000</v>
      </c>
      <c r="R285" s="54">
        <v>5277291.25</v>
      </c>
      <c r="S285" s="54">
        <v>0</v>
      </c>
      <c r="T285" s="54">
        <v>1000</v>
      </c>
      <c r="U285" s="54">
        <v>9736.7</v>
      </c>
      <c r="V285" s="54">
        <v>0</v>
      </c>
    </row>
    <row r="286" spans="1:22" ht="9">
      <c r="A286" s="54">
        <v>4389</v>
      </c>
      <c r="B286" s="54" t="s">
        <v>295</v>
      </c>
      <c r="C286" s="54">
        <v>623118</v>
      </c>
      <c r="D286" s="54">
        <v>1930000</v>
      </c>
      <c r="E286" s="54">
        <v>1306882</v>
      </c>
      <c r="F286" s="54">
        <v>0.32285907</v>
      </c>
      <c r="G286" s="54">
        <v>0.67714093</v>
      </c>
      <c r="H286" s="54">
        <v>1563711</v>
      </c>
      <c r="I286" s="54">
        <v>940593</v>
      </c>
      <c r="J286" s="54">
        <v>0.39848668</v>
      </c>
      <c r="K286" s="54">
        <v>0.60151332</v>
      </c>
      <c r="L286" s="54">
        <v>715267</v>
      </c>
      <c r="M286" s="54">
        <v>92149</v>
      </c>
      <c r="N286" s="54">
        <v>0.87116839</v>
      </c>
      <c r="O286" s="54">
        <v>0.12883161</v>
      </c>
      <c r="P286" s="54">
        <v>1542</v>
      </c>
      <c r="Q286" s="54">
        <v>1542000</v>
      </c>
      <c r="R286" s="54">
        <v>15066882</v>
      </c>
      <c r="S286" s="54">
        <v>744709.67</v>
      </c>
      <c r="T286" s="54">
        <v>1000</v>
      </c>
      <c r="U286" s="54">
        <v>9771</v>
      </c>
      <c r="V286" s="54">
        <v>482.95</v>
      </c>
    </row>
    <row r="287" spans="1:22" ht="9">
      <c r="A287" s="54">
        <v>4459</v>
      </c>
      <c r="B287" s="54" t="s">
        <v>296</v>
      </c>
      <c r="C287" s="54">
        <v>631080</v>
      </c>
      <c r="D287" s="54">
        <v>1930000</v>
      </c>
      <c r="E287" s="54">
        <v>1298920</v>
      </c>
      <c r="F287" s="54">
        <v>0.32698446</v>
      </c>
      <c r="G287" s="54">
        <v>0.67301554</v>
      </c>
      <c r="H287" s="54">
        <v>1563711</v>
      </c>
      <c r="I287" s="54">
        <v>932631</v>
      </c>
      <c r="J287" s="54">
        <v>0.40357841</v>
      </c>
      <c r="K287" s="54">
        <v>0.59642159</v>
      </c>
      <c r="L287" s="54">
        <v>715267</v>
      </c>
      <c r="M287" s="54">
        <v>84187</v>
      </c>
      <c r="N287" s="54">
        <v>0.8822999</v>
      </c>
      <c r="O287" s="54">
        <v>0.1177001</v>
      </c>
      <c r="P287" s="54">
        <v>256</v>
      </c>
      <c r="Q287" s="54">
        <v>256000</v>
      </c>
      <c r="R287" s="54">
        <v>2501376</v>
      </c>
      <c r="S287" s="54">
        <v>536008.28</v>
      </c>
      <c r="T287" s="54">
        <v>1000</v>
      </c>
      <c r="U287" s="54">
        <v>9771</v>
      </c>
      <c r="V287" s="54">
        <v>2093.78</v>
      </c>
    </row>
    <row r="288" spans="1:22" ht="9">
      <c r="A288" s="54">
        <v>4473</v>
      </c>
      <c r="B288" s="54" t="s">
        <v>297</v>
      </c>
      <c r="C288" s="54">
        <v>736747</v>
      </c>
      <c r="D288" s="54">
        <v>1930000</v>
      </c>
      <c r="E288" s="54">
        <v>1193253</v>
      </c>
      <c r="F288" s="54">
        <v>0.3817342</v>
      </c>
      <c r="G288" s="54">
        <v>0.6182658</v>
      </c>
      <c r="H288" s="54">
        <v>1563711</v>
      </c>
      <c r="I288" s="54">
        <v>826964</v>
      </c>
      <c r="J288" s="54">
        <v>0.47115292</v>
      </c>
      <c r="K288" s="54">
        <v>0.52884708</v>
      </c>
      <c r="L288" s="54">
        <v>715267</v>
      </c>
      <c r="M288" s="54">
        <v>-21480</v>
      </c>
      <c r="N288" s="54">
        <v>1.03003074</v>
      </c>
      <c r="O288" s="54">
        <v>-0.03003074</v>
      </c>
      <c r="P288" s="54">
        <v>2161</v>
      </c>
      <c r="Q288" s="54">
        <v>2161000</v>
      </c>
      <c r="R288" s="54">
        <v>21115131</v>
      </c>
      <c r="S288" s="54">
        <v>1584404.97</v>
      </c>
      <c r="T288" s="54">
        <v>1000</v>
      </c>
      <c r="U288" s="54">
        <v>9771</v>
      </c>
      <c r="V288" s="54">
        <v>733.18</v>
      </c>
    </row>
    <row r="289" spans="1:22" ht="9">
      <c r="A289" s="54">
        <v>4508</v>
      </c>
      <c r="B289" s="54" t="s">
        <v>298</v>
      </c>
      <c r="C289" s="54">
        <v>475550</v>
      </c>
      <c r="D289" s="54">
        <v>1930000</v>
      </c>
      <c r="E289" s="54">
        <v>1454450</v>
      </c>
      <c r="F289" s="54">
        <v>0.24639896</v>
      </c>
      <c r="G289" s="54">
        <v>0.75360104</v>
      </c>
      <c r="H289" s="54">
        <v>1563711</v>
      </c>
      <c r="I289" s="54">
        <v>1088161</v>
      </c>
      <c r="J289" s="54">
        <v>0.3041163</v>
      </c>
      <c r="K289" s="54">
        <v>0.6958837</v>
      </c>
      <c r="L289" s="54">
        <v>715267</v>
      </c>
      <c r="M289" s="54">
        <v>239717</v>
      </c>
      <c r="N289" s="54">
        <v>0.66485662</v>
      </c>
      <c r="O289" s="54">
        <v>0.33514338</v>
      </c>
      <c r="P289" s="54">
        <v>426</v>
      </c>
      <c r="Q289" s="54">
        <v>426000</v>
      </c>
      <c r="R289" s="54">
        <v>4162446</v>
      </c>
      <c r="S289" s="54">
        <v>839832.97</v>
      </c>
      <c r="T289" s="54">
        <v>1000</v>
      </c>
      <c r="U289" s="54">
        <v>9771</v>
      </c>
      <c r="V289" s="54">
        <v>1971.44</v>
      </c>
    </row>
    <row r="290" spans="1:22" ht="9">
      <c r="A290" s="54">
        <v>4515</v>
      </c>
      <c r="B290" s="54" t="s">
        <v>299</v>
      </c>
      <c r="C290" s="54">
        <v>754911</v>
      </c>
      <c r="D290" s="54">
        <v>1930000</v>
      </c>
      <c r="E290" s="54">
        <v>1175089</v>
      </c>
      <c r="F290" s="54">
        <v>0.3911456</v>
      </c>
      <c r="G290" s="54">
        <v>0.6088544</v>
      </c>
      <c r="H290" s="54">
        <v>1563711</v>
      </c>
      <c r="I290" s="54">
        <v>808800</v>
      </c>
      <c r="J290" s="54">
        <v>0.48276887</v>
      </c>
      <c r="K290" s="54">
        <v>0.51723113</v>
      </c>
      <c r="L290" s="54">
        <v>715267</v>
      </c>
      <c r="M290" s="54">
        <v>-39644</v>
      </c>
      <c r="N290" s="54">
        <v>1.05542546</v>
      </c>
      <c r="O290" s="54">
        <v>-0.05542546</v>
      </c>
      <c r="P290" s="54">
        <v>2543</v>
      </c>
      <c r="Q290" s="54">
        <v>2543000</v>
      </c>
      <c r="R290" s="54">
        <v>24847653</v>
      </c>
      <c r="S290" s="54">
        <v>3835945.81</v>
      </c>
      <c r="T290" s="54">
        <v>1000</v>
      </c>
      <c r="U290" s="54">
        <v>9771</v>
      </c>
      <c r="V290" s="54">
        <v>1508.43</v>
      </c>
    </row>
    <row r="291" spans="1:22" ht="9">
      <c r="A291" s="54">
        <v>4501</v>
      </c>
      <c r="B291" s="54" t="s">
        <v>300</v>
      </c>
      <c r="C291" s="54">
        <v>672121</v>
      </c>
      <c r="D291" s="54">
        <v>1930000</v>
      </c>
      <c r="E291" s="54">
        <v>1257879</v>
      </c>
      <c r="F291" s="54">
        <v>0.34824922</v>
      </c>
      <c r="G291" s="54">
        <v>0.65175078</v>
      </c>
      <c r="H291" s="54">
        <v>1563711</v>
      </c>
      <c r="I291" s="54">
        <v>891590</v>
      </c>
      <c r="J291" s="54">
        <v>0.42982431</v>
      </c>
      <c r="K291" s="54">
        <v>0.57017569</v>
      </c>
      <c r="L291" s="54">
        <v>715267</v>
      </c>
      <c r="M291" s="54">
        <v>43146</v>
      </c>
      <c r="N291" s="54">
        <v>0.93967847</v>
      </c>
      <c r="O291" s="54">
        <v>0.06032153</v>
      </c>
      <c r="P291" s="54">
        <v>2141</v>
      </c>
      <c r="Q291" s="54">
        <v>2141000</v>
      </c>
      <c r="R291" s="54">
        <v>20919711</v>
      </c>
      <c r="S291" s="54">
        <v>2107372.41</v>
      </c>
      <c r="T291" s="54">
        <v>1000</v>
      </c>
      <c r="U291" s="54">
        <v>9771</v>
      </c>
      <c r="V291" s="54">
        <v>984.29</v>
      </c>
    </row>
    <row r="292" spans="1:22" ht="9">
      <c r="A292" s="54">
        <v>4529</v>
      </c>
      <c r="B292" s="54" t="s">
        <v>301</v>
      </c>
      <c r="C292" s="54">
        <v>609767</v>
      </c>
      <c r="D292" s="54">
        <v>1930000</v>
      </c>
      <c r="E292" s="54">
        <v>1320233</v>
      </c>
      <c r="F292" s="54">
        <v>0.31594145</v>
      </c>
      <c r="G292" s="54">
        <v>0.68405855</v>
      </c>
      <c r="H292" s="54">
        <v>1563711</v>
      </c>
      <c r="I292" s="54">
        <v>953944</v>
      </c>
      <c r="J292" s="54">
        <v>0.38994865</v>
      </c>
      <c r="K292" s="54">
        <v>0.61005135</v>
      </c>
      <c r="L292" s="54">
        <v>715267</v>
      </c>
      <c r="M292" s="54">
        <v>105500</v>
      </c>
      <c r="N292" s="54">
        <v>0.85250263</v>
      </c>
      <c r="O292" s="54">
        <v>0.14749737</v>
      </c>
      <c r="P292" s="54">
        <v>294</v>
      </c>
      <c r="Q292" s="54">
        <v>294000</v>
      </c>
      <c r="R292" s="54">
        <v>2872674</v>
      </c>
      <c r="S292" s="54">
        <v>1143580.16</v>
      </c>
      <c r="T292" s="54">
        <v>1000</v>
      </c>
      <c r="U292" s="54">
        <v>9771</v>
      </c>
      <c r="V292" s="54">
        <v>3889.73</v>
      </c>
    </row>
    <row r="293" spans="1:22" ht="9">
      <c r="A293" s="54">
        <v>4536</v>
      </c>
      <c r="B293" s="54" t="s">
        <v>302</v>
      </c>
      <c r="C293" s="54">
        <v>756542</v>
      </c>
      <c r="D293" s="54">
        <v>1930000</v>
      </c>
      <c r="E293" s="54">
        <v>1173458</v>
      </c>
      <c r="F293" s="54">
        <v>0.39199067</v>
      </c>
      <c r="G293" s="54">
        <v>0.60800933</v>
      </c>
      <c r="H293" s="54">
        <v>1563711</v>
      </c>
      <c r="I293" s="54">
        <v>807169</v>
      </c>
      <c r="J293" s="54">
        <v>0.48381191</v>
      </c>
      <c r="K293" s="54">
        <v>0.51618809</v>
      </c>
      <c r="L293" s="54">
        <v>715267</v>
      </c>
      <c r="M293" s="54">
        <v>-41275</v>
      </c>
      <c r="N293" s="54">
        <v>1.05770572</v>
      </c>
      <c r="O293" s="54">
        <v>-0.05770572</v>
      </c>
      <c r="P293" s="54">
        <v>1045</v>
      </c>
      <c r="Q293" s="54">
        <v>1045000</v>
      </c>
      <c r="R293" s="54">
        <v>10210695</v>
      </c>
      <c r="S293" s="54">
        <v>1745405.85</v>
      </c>
      <c r="T293" s="54">
        <v>1000</v>
      </c>
      <c r="U293" s="54">
        <v>9771</v>
      </c>
      <c r="V293" s="54">
        <v>1670.24</v>
      </c>
    </row>
    <row r="294" spans="1:22" ht="9">
      <c r="A294" s="54">
        <v>4543</v>
      </c>
      <c r="B294" s="54" t="s">
        <v>303</v>
      </c>
      <c r="C294" s="54">
        <v>586614</v>
      </c>
      <c r="D294" s="54">
        <v>1930000</v>
      </c>
      <c r="E294" s="54">
        <v>1343386</v>
      </c>
      <c r="F294" s="54">
        <v>0.30394508</v>
      </c>
      <c r="G294" s="54">
        <v>0.69605492</v>
      </c>
      <c r="H294" s="54">
        <v>1563711</v>
      </c>
      <c r="I294" s="54">
        <v>977097</v>
      </c>
      <c r="J294" s="54">
        <v>0.37514221</v>
      </c>
      <c r="K294" s="54">
        <v>0.62485779</v>
      </c>
      <c r="L294" s="54">
        <v>715267</v>
      </c>
      <c r="M294" s="54">
        <v>128653</v>
      </c>
      <c r="N294" s="54">
        <v>0.8201329</v>
      </c>
      <c r="O294" s="54">
        <v>0.1798671</v>
      </c>
      <c r="P294" s="54">
        <v>985</v>
      </c>
      <c r="Q294" s="54">
        <v>985000</v>
      </c>
      <c r="R294" s="54">
        <v>9624435</v>
      </c>
      <c r="S294" s="54">
        <v>1448853.37</v>
      </c>
      <c r="T294" s="54">
        <v>1000</v>
      </c>
      <c r="U294" s="54">
        <v>9771</v>
      </c>
      <c r="V294" s="54">
        <v>1470.92</v>
      </c>
    </row>
    <row r="295" spans="1:22" ht="9">
      <c r="A295" s="54">
        <v>4557</v>
      </c>
      <c r="B295" s="54" t="s">
        <v>304</v>
      </c>
      <c r="C295" s="54">
        <v>453194</v>
      </c>
      <c r="D295" s="54">
        <v>1930000</v>
      </c>
      <c r="E295" s="54">
        <v>1476806</v>
      </c>
      <c r="F295" s="54">
        <v>0.23481554</v>
      </c>
      <c r="G295" s="54">
        <v>0.76518446</v>
      </c>
      <c r="H295" s="54">
        <v>1563711</v>
      </c>
      <c r="I295" s="54">
        <v>1110517</v>
      </c>
      <c r="J295" s="54">
        <v>0.28981954</v>
      </c>
      <c r="K295" s="54">
        <v>0.71018046</v>
      </c>
      <c r="L295" s="54">
        <v>715267</v>
      </c>
      <c r="M295" s="54">
        <v>262073</v>
      </c>
      <c r="N295" s="54">
        <v>0.63360116</v>
      </c>
      <c r="O295" s="54">
        <v>0.36639884</v>
      </c>
      <c r="P295" s="54">
        <v>311</v>
      </c>
      <c r="Q295" s="54">
        <v>311000</v>
      </c>
      <c r="R295" s="54">
        <v>3038781</v>
      </c>
      <c r="S295" s="54">
        <v>389026.65</v>
      </c>
      <c r="T295" s="54">
        <v>1000</v>
      </c>
      <c r="U295" s="54">
        <v>9771</v>
      </c>
      <c r="V295" s="54">
        <v>1250.89</v>
      </c>
    </row>
    <row r="296" spans="1:22" ht="9">
      <c r="A296" s="54">
        <v>4571</v>
      </c>
      <c r="B296" s="54" t="s">
        <v>305</v>
      </c>
      <c r="C296" s="54">
        <v>845169</v>
      </c>
      <c r="D296" s="54">
        <v>1930000</v>
      </c>
      <c r="E296" s="54">
        <v>1084831</v>
      </c>
      <c r="F296" s="54">
        <v>0.4379114</v>
      </c>
      <c r="G296" s="54">
        <v>0.5620886</v>
      </c>
      <c r="H296" s="54">
        <v>1563711</v>
      </c>
      <c r="I296" s="54">
        <v>718542</v>
      </c>
      <c r="J296" s="54">
        <v>0.54048926</v>
      </c>
      <c r="K296" s="54">
        <v>0.45951074</v>
      </c>
      <c r="L296" s="54">
        <v>715267</v>
      </c>
      <c r="M296" s="54">
        <v>-129902</v>
      </c>
      <c r="N296" s="54">
        <v>1.1816133</v>
      </c>
      <c r="O296" s="54">
        <v>-0.1816133</v>
      </c>
      <c r="P296" s="54">
        <v>358</v>
      </c>
      <c r="Q296" s="54">
        <v>358000</v>
      </c>
      <c r="R296" s="54">
        <v>3498018</v>
      </c>
      <c r="S296" s="54">
        <v>895714.07</v>
      </c>
      <c r="T296" s="54">
        <v>1000</v>
      </c>
      <c r="U296" s="54">
        <v>9771</v>
      </c>
      <c r="V296" s="54">
        <v>2501.99</v>
      </c>
    </row>
    <row r="297" spans="1:22" ht="9">
      <c r="A297" s="54">
        <v>4578</v>
      </c>
      <c r="B297" s="54" t="s">
        <v>306</v>
      </c>
      <c r="C297" s="54">
        <v>657210</v>
      </c>
      <c r="D297" s="54">
        <v>1930000</v>
      </c>
      <c r="E297" s="54">
        <v>1272790</v>
      </c>
      <c r="F297" s="54">
        <v>0.34052332</v>
      </c>
      <c r="G297" s="54">
        <v>0.65947668</v>
      </c>
      <c r="H297" s="54">
        <v>1563711</v>
      </c>
      <c r="I297" s="54">
        <v>906501</v>
      </c>
      <c r="J297" s="54">
        <v>0.42028866</v>
      </c>
      <c r="K297" s="54">
        <v>0.57971134</v>
      </c>
      <c r="L297" s="54">
        <v>715267</v>
      </c>
      <c r="M297" s="54">
        <v>58057</v>
      </c>
      <c r="N297" s="54">
        <v>0.91883171</v>
      </c>
      <c r="O297" s="54">
        <v>0.08116829</v>
      </c>
      <c r="P297" s="54">
        <v>1360</v>
      </c>
      <c r="Q297" s="54">
        <v>1360000</v>
      </c>
      <c r="R297" s="54">
        <v>13288560</v>
      </c>
      <c r="S297" s="54">
        <v>2960696.99</v>
      </c>
      <c r="T297" s="54">
        <v>1000</v>
      </c>
      <c r="U297" s="54">
        <v>9771</v>
      </c>
      <c r="V297" s="54">
        <v>2176.98</v>
      </c>
    </row>
    <row r="298" spans="1:22" ht="9">
      <c r="A298" s="54">
        <v>4606</v>
      </c>
      <c r="B298" s="54" t="s">
        <v>307</v>
      </c>
      <c r="C298" s="54">
        <v>1158959</v>
      </c>
      <c r="D298" s="54">
        <v>1930000</v>
      </c>
      <c r="E298" s="54">
        <v>771041</v>
      </c>
      <c r="F298" s="54">
        <v>0.60049689</v>
      </c>
      <c r="G298" s="54">
        <v>0.39950311</v>
      </c>
      <c r="H298" s="54">
        <v>1563711</v>
      </c>
      <c r="I298" s="54">
        <v>404752</v>
      </c>
      <c r="J298" s="54">
        <v>0.74115933</v>
      </c>
      <c r="K298" s="54">
        <v>0.25884067</v>
      </c>
      <c r="L298" s="54">
        <v>715267</v>
      </c>
      <c r="M298" s="54">
        <v>-443692</v>
      </c>
      <c r="N298" s="54">
        <v>1.62031661</v>
      </c>
      <c r="O298" s="54">
        <v>-0.62031661</v>
      </c>
      <c r="P298" s="54">
        <v>359</v>
      </c>
      <c r="Q298" s="54">
        <v>359000</v>
      </c>
      <c r="R298" s="54">
        <v>3507789</v>
      </c>
      <c r="S298" s="54">
        <v>528558.74</v>
      </c>
      <c r="T298" s="54">
        <v>1000</v>
      </c>
      <c r="U298" s="54">
        <v>9771</v>
      </c>
      <c r="V298" s="54">
        <v>1472.31</v>
      </c>
    </row>
    <row r="299" spans="1:22" ht="9">
      <c r="A299" s="54">
        <v>4613</v>
      </c>
      <c r="B299" s="54" t="s">
        <v>308</v>
      </c>
      <c r="C299" s="54">
        <v>530420</v>
      </c>
      <c r="D299" s="54">
        <v>1930000</v>
      </c>
      <c r="E299" s="54">
        <v>1399580</v>
      </c>
      <c r="F299" s="54">
        <v>0.27482902</v>
      </c>
      <c r="G299" s="54">
        <v>0.72517098</v>
      </c>
      <c r="H299" s="54">
        <v>1563711</v>
      </c>
      <c r="I299" s="54">
        <v>1033291</v>
      </c>
      <c r="J299" s="54">
        <v>0.3392059</v>
      </c>
      <c r="K299" s="54">
        <v>0.6607941</v>
      </c>
      <c r="L299" s="54">
        <v>715267</v>
      </c>
      <c r="M299" s="54">
        <v>184847</v>
      </c>
      <c r="N299" s="54">
        <v>0.74156923</v>
      </c>
      <c r="O299" s="54">
        <v>0.25843077</v>
      </c>
      <c r="P299" s="54">
        <v>3847</v>
      </c>
      <c r="Q299" s="54">
        <v>3847000</v>
      </c>
      <c r="R299" s="54">
        <v>37157459.05</v>
      </c>
      <c r="S299" s="54">
        <v>0</v>
      </c>
      <c r="T299" s="54">
        <v>1000</v>
      </c>
      <c r="U299" s="54">
        <v>9658.81</v>
      </c>
      <c r="V299" s="54">
        <v>0</v>
      </c>
    </row>
    <row r="300" spans="1:22" ht="9">
      <c r="A300" s="54">
        <v>4620</v>
      </c>
      <c r="B300" s="54" t="s">
        <v>309</v>
      </c>
      <c r="C300" s="54">
        <v>511152</v>
      </c>
      <c r="D300" s="54">
        <v>1930000</v>
      </c>
      <c r="E300" s="54">
        <v>1418848</v>
      </c>
      <c r="F300" s="54">
        <v>0.2648456</v>
      </c>
      <c r="G300" s="54">
        <v>0.7351544</v>
      </c>
      <c r="H300" s="54">
        <v>1563711</v>
      </c>
      <c r="I300" s="54">
        <v>1052559</v>
      </c>
      <c r="J300" s="54">
        <v>0.32688393</v>
      </c>
      <c r="K300" s="54">
        <v>0.67311607</v>
      </c>
      <c r="L300" s="54">
        <v>715267</v>
      </c>
      <c r="M300" s="54">
        <v>204115</v>
      </c>
      <c r="N300" s="54">
        <v>0.71463104</v>
      </c>
      <c r="O300" s="54">
        <v>0.28536896</v>
      </c>
      <c r="P300" s="54">
        <v>20822</v>
      </c>
      <c r="Q300" s="54">
        <v>20822000</v>
      </c>
      <c r="R300" s="54">
        <v>203451762</v>
      </c>
      <c r="S300" s="54">
        <v>14225876.99</v>
      </c>
      <c r="T300" s="54">
        <v>1000</v>
      </c>
      <c r="U300" s="54">
        <v>9771</v>
      </c>
      <c r="V300" s="54">
        <v>683.21</v>
      </c>
    </row>
    <row r="301" spans="1:22" ht="9">
      <c r="A301" s="54">
        <v>4627</v>
      </c>
      <c r="B301" s="54" t="s">
        <v>310</v>
      </c>
      <c r="C301" s="54">
        <v>1539368</v>
      </c>
      <c r="D301" s="54">
        <v>2895000</v>
      </c>
      <c r="E301" s="54">
        <v>1355632</v>
      </c>
      <c r="F301" s="54">
        <v>0.53173333</v>
      </c>
      <c r="G301" s="54">
        <v>0.46826667</v>
      </c>
      <c r="H301" s="54">
        <v>2345566</v>
      </c>
      <c r="I301" s="54">
        <v>806198</v>
      </c>
      <c r="J301" s="54">
        <v>0.6562885</v>
      </c>
      <c r="K301" s="54">
        <v>0.3437115</v>
      </c>
      <c r="L301" s="54">
        <v>1072900</v>
      </c>
      <c r="M301" s="54">
        <v>-466468</v>
      </c>
      <c r="N301" s="54">
        <v>1.43477305</v>
      </c>
      <c r="O301" s="54">
        <v>-0.43477305</v>
      </c>
      <c r="P301" s="54">
        <v>575</v>
      </c>
      <c r="Q301" s="54">
        <v>575000</v>
      </c>
      <c r="R301" s="54">
        <v>5618325</v>
      </c>
      <c r="S301" s="54">
        <v>2112277.62</v>
      </c>
      <c r="T301" s="54">
        <v>1000</v>
      </c>
      <c r="U301" s="54">
        <v>9771</v>
      </c>
      <c r="V301" s="54">
        <v>3673.53</v>
      </c>
    </row>
    <row r="302" spans="1:22" ht="9">
      <c r="A302" s="54">
        <v>4634</v>
      </c>
      <c r="B302" s="54" t="s">
        <v>311</v>
      </c>
      <c r="C302" s="54">
        <v>482010</v>
      </c>
      <c r="D302" s="54">
        <v>1930000</v>
      </c>
      <c r="E302" s="54">
        <v>1447990</v>
      </c>
      <c r="F302" s="54">
        <v>0.24974611</v>
      </c>
      <c r="G302" s="54">
        <v>0.75025389</v>
      </c>
      <c r="H302" s="54">
        <v>1563711</v>
      </c>
      <c r="I302" s="54">
        <v>1081701</v>
      </c>
      <c r="J302" s="54">
        <v>0.3082475</v>
      </c>
      <c r="K302" s="54">
        <v>0.6917525</v>
      </c>
      <c r="L302" s="54">
        <v>715267</v>
      </c>
      <c r="M302" s="54">
        <v>233257</v>
      </c>
      <c r="N302" s="54">
        <v>0.67388821</v>
      </c>
      <c r="O302" s="54">
        <v>0.32611179</v>
      </c>
      <c r="P302" s="54">
        <v>528</v>
      </c>
      <c r="Q302" s="54">
        <v>528000</v>
      </c>
      <c r="R302" s="54">
        <v>5159088</v>
      </c>
      <c r="S302" s="54">
        <v>1376510.48</v>
      </c>
      <c r="T302" s="54">
        <v>1000</v>
      </c>
      <c r="U302" s="54">
        <v>9771</v>
      </c>
      <c r="V302" s="54">
        <v>2607.03</v>
      </c>
    </row>
    <row r="303" spans="1:22" ht="9">
      <c r="A303" s="54">
        <v>4641</v>
      </c>
      <c r="B303" s="54" t="s">
        <v>312</v>
      </c>
      <c r="C303" s="54">
        <v>835474</v>
      </c>
      <c r="D303" s="54">
        <v>1930000</v>
      </c>
      <c r="E303" s="54">
        <v>1094526</v>
      </c>
      <c r="F303" s="54">
        <v>0.43288808</v>
      </c>
      <c r="G303" s="54">
        <v>0.56711192</v>
      </c>
      <c r="H303" s="54">
        <v>1563711</v>
      </c>
      <c r="I303" s="54">
        <v>728237</v>
      </c>
      <c r="J303" s="54">
        <v>0.53428926</v>
      </c>
      <c r="K303" s="54">
        <v>0.46571074</v>
      </c>
      <c r="L303" s="54">
        <v>715267</v>
      </c>
      <c r="M303" s="54">
        <v>-120207</v>
      </c>
      <c r="N303" s="54">
        <v>1.16805892</v>
      </c>
      <c r="O303" s="54">
        <v>-0.16805892</v>
      </c>
      <c r="P303" s="54">
        <v>786</v>
      </c>
      <c r="Q303" s="54">
        <v>786000</v>
      </c>
      <c r="R303" s="54">
        <v>7680006</v>
      </c>
      <c r="S303" s="54">
        <v>1275036.84</v>
      </c>
      <c r="T303" s="54">
        <v>1000</v>
      </c>
      <c r="U303" s="54">
        <v>9771</v>
      </c>
      <c r="V303" s="54">
        <v>1622.18</v>
      </c>
    </row>
    <row r="304" spans="1:22" ht="9">
      <c r="A304" s="54">
        <v>4686</v>
      </c>
      <c r="B304" s="54" t="s">
        <v>313</v>
      </c>
      <c r="C304" s="54">
        <v>1570795</v>
      </c>
      <c r="D304" s="54">
        <v>2895000</v>
      </c>
      <c r="E304" s="54">
        <v>1324205</v>
      </c>
      <c r="F304" s="54">
        <v>0.54258895</v>
      </c>
      <c r="G304" s="54">
        <v>0.45741105</v>
      </c>
      <c r="H304" s="54">
        <v>2345566</v>
      </c>
      <c r="I304" s="54">
        <v>774771</v>
      </c>
      <c r="J304" s="54">
        <v>0.66968698</v>
      </c>
      <c r="K304" s="54">
        <v>0.33031302</v>
      </c>
      <c r="L304" s="54">
        <v>1072900</v>
      </c>
      <c r="M304" s="54">
        <v>-497895</v>
      </c>
      <c r="N304" s="54">
        <v>1.46406468</v>
      </c>
      <c r="O304" s="54">
        <v>-0.46406468</v>
      </c>
      <c r="P304" s="54">
        <v>320</v>
      </c>
      <c r="Q304" s="54">
        <v>320000</v>
      </c>
      <c r="R304" s="54">
        <v>3126720</v>
      </c>
      <c r="S304" s="54">
        <v>2066366.06</v>
      </c>
      <c r="T304" s="54">
        <v>1000</v>
      </c>
      <c r="U304" s="54">
        <v>9771</v>
      </c>
      <c r="V304" s="54">
        <v>6457.39</v>
      </c>
    </row>
    <row r="305" spans="1:22" ht="9">
      <c r="A305" s="54">
        <v>4753</v>
      </c>
      <c r="B305" s="54" t="s">
        <v>314</v>
      </c>
      <c r="C305" s="54">
        <v>599117</v>
      </c>
      <c r="D305" s="54">
        <v>1930000</v>
      </c>
      <c r="E305" s="54">
        <v>1330883</v>
      </c>
      <c r="F305" s="54">
        <v>0.31042332</v>
      </c>
      <c r="G305" s="54">
        <v>0.68957668</v>
      </c>
      <c r="H305" s="54">
        <v>1563711</v>
      </c>
      <c r="I305" s="54">
        <v>964594</v>
      </c>
      <c r="J305" s="54">
        <v>0.38313793</v>
      </c>
      <c r="K305" s="54">
        <v>0.61686207</v>
      </c>
      <c r="L305" s="54">
        <v>715267</v>
      </c>
      <c r="M305" s="54">
        <v>116150</v>
      </c>
      <c r="N305" s="54">
        <v>0.83761309</v>
      </c>
      <c r="O305" s="54">
        <v>0.16238691</v>
      </c>
      <c r="P305" s="54">
        <v>2656</v>
      </c>
      <c r="Q305" s="54">
        <v>2656000</v>
      </c>
      <c r="R305" s="54">
        <v>25951776</v>
      </c>
      <c r="S305" s="54">
        <v>1640918.26</v>
      </c>
      <c r="T305" s="54">
        <v>1000</v>
      </c>
      <c r="U305" s="54">
        <v>9771</v>
      </c>
      <c r="V305" s="54">
        <v>617.82</v>
      </c>
    </row>
    <row r="306" spans="1:22" ht="9">
      <c r="A306" s="54">
        <v>4760</v>
      </c>
      <c r="B306" s="54" t="s">
        <v>315</v>
      </c>
      <c r="C306" s="54">
        <v>604201</v>
      </c>
      <c r="D306" s="54">
        <v>1930000</v>
      </c>
      <c r="E306" s="54">
        <v>1325799</v>
      </c>
      <c r="F306" s="54">
        <v>0.31305751</v>
      </c>
      <c r="G306" s="54">
        <v>0.68694249</v>
      </c>
      <c r="H306" s="54">
        <v>1563711</v>
      </c>
      <c r="I306" s="54">
        <v>959510</v>
      </c>
      <c r="J306" s="54">
        <v>0.38638917</v>
      </c>
      <c r="K306" s="54">
        <v>0.61361083</v>
      </c>
      <c r="L306" s="54">
        <v>715267</v>
      </c>
      <c r="M306" s="54">
        <v>111066</v>
      </c>
      <c r="N306" s="54">
        <v>0.84472092</v>
      </c>
      <c r="O306" s="54">
        <v>0.15527908</v>
      </c>
      <c r="P306" s="54">
        <v>641</v>
      </c>
      <c r="Q306" s="54">
        <v>641000</v>
      </c>
      <c r="R306" s="54">
        <v>6263211</v>
      </c>
      <c r="S306" s="54">
        <v>1564017.87</v>
      </c>
      <c r="T306" s="54">
        <v>1000</v>
      </c>
      <c r="U306" s="54">
        <v>9771</v>
      </c>
      <c r="V306" s="54">
        <v>2439.97</v>
      </c>
    </row>
    <row r="307" spans="1:22" ht="9">
      <c r="A307" s="54">
        <v>4781</v>
      </c>
      <c r="B307" s="54" t="s">
        <v>316</v>
      </c>
      <c r="C307" s="54">
        <v>1056759</v>
      </c>
      <c r="D307" s="54">
        <v>1930000</v>
      </c>
      <c r="E307" s="54">
        <v>873241</v>
      </c>
      <c r="F307" s="54">
        <v>0.54754352</v>
      </c>
      <c r="G307" s="54">
        <v>0.45245648</v>
      </c>
      <c r="H307" s="54">
        <v>1563711</v>
      </c>
      <c r="I307" s="54">
        <v>506952</v>
      </c>
      <c r="J307" s="54">
        <v>0.67580199</v>
      </c>
      <c r="K307" s="54">
        <v>0.32419801</v>
      </c>
      <c r="L307" s="54">
        <v>715267</v>
      </c>
      <c r="M307" s="54">
        <v>-341492</v>
      </c>
      <c r="N307" s="54">
        <v>1.4774329</v>
      </c>
      <c r="O307" s="54">
        <v>-0.4774329</v>
      </c>
      <c r="P307" s="54">
        <v>2349</v>
      </c>
      <c r="Q307" s="54">
        <v>2349000</v>
      </c>
      <c r="R307" s="54">
        <v>22952079</v>
      </c>
      <c r="S307" s="54">
        <v>11441287.52</v>
      </c>
      <c r="T307" s="54">
        <v>1000</v>
      </c>
      <c r="U307" s="54">
        <v>9771</v>
      </c>
      <c r="V307" s="54">
        <v>4870.71</v>
      </c>
    </row>
    <row r="308" spans="1:22" ht="9">
      <c r="A308" s="54">
        <v>4795</v>
      </c>
      <c r="B308" s="54" t="s">
        <v>317</v>
      </c>
      <c r="C308" s="54">
        <v>600598</v>
      </c>
      <c r="D308" s="54">
        <v>1930000</v>
      </c>
      <c r="E308" s="54">
        <v>1329402</v>
      </c>
      <c r="F308" s="54">
        <v>0.31119067</v>
      </c>
      <c r="G308" s="54">
        <v>0.68880933</v>
      </c>
      <c r="H308" s="54">
        <v>1563711</v>
      </c>
      <c r="I308" s="54">
        <v>963113</v>
      </c>
      <c r="J308" s="54">
        <v>0.38408504</v>
      </c>
      <c r="K308" s="54">
        <v>0.61591496</v>
      </c>
      <c r="L308" s="54">
        <v>715267</v>
      </c>
      <c r="M308" s="54">
        <v>114669</v>
      </c>
      <c r="N308" s="54">
        <v>0.83968364</v>
      </c>
      <c r="O308" s="54">
        <v>0.16031636</v>
      </c>
      <c r="P308" s="54">
        <v>481</v>
      </c>
      <c r="Q308" s="54">
        <v>481000</v>
      </c>
      <c r="R308" s="54">
        <v>4699851</v>
      </c>
      <c r="S308" s="54">
        <v>92593.11</v>
      </c>
      <c r="T308" s="54">
        <v>1000</v>
      </c>
      <c r="U308" s="54">
        <v>9771</v>
      </c>
      <c r="V308" s="54">
        <v>192.5</v>
      </c>
    </row>
    <row r="309" spans="1:22" ht="9">
      <c r="A309" s="54">
        <v>4802</v>
      </c>
      <c r="B309" s="54" t="s">
        <v>318</v>
      </c>
      <c r="C309" s="54">
        <v>763364</v>
      </c>
      <c r="D309" s="54">
        <v>1930000</v>
      </c>
      <c r="E309" s="54">
        <v>1166636</v>
      </c>
      <c r="F309" s="54">
        <v>0.39552539</v>
      </c>
      <c r="G309" s="54">
        <v>0.60447461</v>
      </c>
      <c r="H309" s="54">
        <v>1563711</v>
      </c>
      <c r="I309" s="54">
        <v>800347</v>
      </c>
      <c r="J309" s="54">
        <v>0.48817461</v>
      </c>
      <c r="K309" s="54">
        <v>0.51182539</v>
      </c>
      <c r="L309" s="54">
        <v>715267</v>
      </c>
      <c r="M309" s="54">
        <v>-48097</v>
      </c>
      <c r="N309" s="54">
        <v>1.06724342</v>
      </c>
      <c r="O309" s="54">
        <v>-0.06724342</v>
      </c>
      <c r="P309" s="54">
        <v>2213</v>
      </c>
      <c r="Q309" s="54">
        <v>2213000</v>
      </c>
      <c r="R309" s="54">
        <v>21623223</v>
      </c>
      <c r="S309" s="54">
        <v>1700065.03</v>
      </c>
      <c r="T309" s="54">
        <v>1000</v>
      </c>
      <c r="U309" s="54">
        <v>9771</v>
      </c>
      <c r="V309" s="54">
        <v>768.22</v>
      </c>
    </row>
    <row r="310" spans="1:22" ht="9">
      <c r="A310" s="54">
        <v>4851</v>
      </c>
      <c r="B310" s="54" t="s">
        <v>319</v>
      </c>
      <c r="C310" s="54">
        <v>572835</v>
      </c>
      <c r="D310" s="54">
        <v>1930000</v>
      </c>
      <c r="E310" s="54">
        <v>1357165</v>
      </c>
      <c r="F310" s="54">
        <v>0.2968057</v>
      </c>
      <c r="G310" s="54">
        <v>0.7031943</v>
      </c>
      <c r="H310" s="54">
        <v>1563711</v>
      </c>
      <c r="I310" s="54">
        <v>990876</v>
      </c>
      <c r="J310" s="54">
        <v>0.36633048</v>
      </c>
      <c r="K310" s="54">
        <v>0.63366952</v>
      </c>
      <c r="L310" s="54">
        <v>715267</v>
      </c>
      <c r="M310" s="54">
        <v>142432</v>
      </c>
      <c r="N310" s="54">
        <v>0.80086877</v>
      </c>
      <c r="O310" s="54">
        <v>0.19913123</v>
      </c>
      <c r="P310" s="54">
        <v>1333</v>
      </c>
      <c r="Q310" s="54">
        <v>1333000</v>
      </c>
      <c r="R310" s="54">
        <v>13024743</v>
      </c>
      <c r="S310" s="54">
        <v>704112.34</v>
      </c>
      <c r="T310" s="54">
        <v>1000</v>
      </c>
      <c r="U310" s="54">
        <v>9771</v>
      </c>
      <c r="V310" s="54">
        <v>528.22</v>
      </c>
    </row>
    <row r="311" spans="1:22" ht="9">
      <c r="A311" s="54">
        <v>3122</v>
      </c>
      <c r="B311" s="54" t="s">
        <v>320</v>
      </c>
      <c r="C311" s="54">
        <v>1180859</v>
      </c>
      <c r="D311" s="54">
        <v>2895000</v>
      </c>
      <c r="E311" s="54">
        <v>1714141</v>
      </c>
      <c r="F311" s="54">
        <v>0.40789603</v>
      </c>
      <c r="G311" s="54">
        <v>0.59210397</v>
      </c>
      <c r="H311" s="54">
        <v>2345566</v>
      </c>
      <c r="I311" s="54">
        <v>1164707</v>
      </c>
      <c r="J311" s="54">
        <v>0.50344309</v>
      </c>
      <c r="K311" s="54">
        <v>0.49655691</v>
      </c>
      <c r="L311" s="54">
        <v>1072900</v>
      </c>
      <c r="M311" s="54">
        <v>-107959</v>
      </c>
      <c r="N311" s="54">
        <v>1.10062354</v>
      </c>
      <c r="O311" s="54">
        <v>-0.10062354</v>
      </c>
      <c r="P311" s="54">
        <v>388</v>
      </c>
      <c r="Q311" s="54">
        <v>388000</v>
      </c>
      <c r="R311" s="54">
        <v>3696605.67</v>
      </c>
      <c r="S311" s="54">
        <v>0</v>
      </c>
      <c r="T311" s="54">
        <v>1000</v>
      </c>
      <c r="U311" s="54">
        <v>9527.33</v>
      </c>
      <c r="V311" s="54">
        <v>0</v>
      </c>
    </row>
    <row r="312" spans="1:22" ht="9">
      <c r="A312" s="54">
        <v>4865</v>
      </c>
      <c r="B312" s="54" t="s">
        <v>321</v>
      </c>
      <c r="C312" s="54">
        <v>672066</v>
      </c>
      <c r="D312" s="54">
        <v>1930000</v>
      </c>
      <c r="E312" s="54">
        <v>1257934</v>
      </c>
      <c r="F312" s="54">
        <v>0.34822073</v>
      </c>
      <c r="G312" s="54">
        <v>0.65177927</v>
      </c>
      <c r="H312" s="54">
        <v>1563711</v>
      </c>
      <c r="I312" s="54">
        <v>891645</v>
      </c>
      <c r="J312" s="54">
        <v>0.42978914</v>
      </c>
      <c r="K312" s="54">
        <v>0.57021086</v>
      </c>
      <c r="L312" s="54">
        <v>715267</v>
      </c>
      <c r="M312" s="54">
        <v>43201</v>
      </c>
      <c r="N312" s="54">
        <v>0.93960158</v>
      </c>
      <c r="O312" s="54">
        <v>0.06039842</v>
      </c>
      <c r="P312" s="54">
        <v>404</v>
      </c>
      <c r="Q312" s="54">
        <v>404000</v>
      </c>
      <c r="R312" s="54">
        <v>3947484</v>
      </c>
      <c r="S312" s="54">
        <v>1039907.04</v>
      </c>
      <c r="T312" s="54">
        <v>1000</v>
      </c>
      <c r="U312" s="54">
        <v>9771</v>
      </c>
      <c r="V312" s="54">
        <v>2574.03</v>
      </c>
    </row>
    <row r="313" spans="1:22" ht="9">
      <c r="A313" s="54">
        <v>4872</v>
      </c>
      <c r="B313" s="54" t="s">
        <v>460</v>
      </c>
      <c r="C313" s="54">
        <v>457682</v>
      </c>
      <c r="D313" s="54">
        <v>1930000</v>
      </c>
      <c r="E313" s="54">
        <v>1472318</v>
      </c>
      <c r="F313" s="54">
        <v>0.23714093</v>
      </c>
      <c r="G313" s="54">
        <v>0.76285907</v>
      </c>
      <c r="H313" s="54">
        <v>1563711</v>
      </c>
      <c r="I313" s="54">
        <v>1106029</v>
      </c>
      <c r="J313" s="54">
        <v>0.29268963</v>
      </c>
      <c r="K313" s="54">
        <v>0.70731037</v>
      </c>
      <c r="L313" s="54">
        <v>715267</v>
      </c>
      <c r="M313" s="54">
        <v>257585</v>
      </c>
      <c r="N313" s="54">
        <v>0.63987574</v>
      </c>
      <c r="O313" s="54">
        <v>0.36012426</v>
      </c>
      <c r="P313" s="54">
        <v>1576</v>
      </c>
      <c r="Q313" s="54">
        <v>1576000</v>
      </c>
      <c r="R313" s="54">
        <v>15399096</v>
      </c>
      <c r="S313" s="54">
        <v>1124795.04</v>
      </c>
      <c r="T313" s="54">
        <v>1000</v>
      </c>
      <c r="U313" s="54">
        <v>9771</v>
      </c>
      <c r="V313" s="54">
        <v>713.7</v>
      </c>
    </row>
    <row r="314" spans="1:22" ht="9">
      <c r="A314" s="54">
        <v>4893</v>
      </c>
      <c r="B314" s="54" t="s">
        <v>322</v>
      </c>
      <c r="C314" s="54">
        <v>730138</v>
      </c>
      <c r="D314" s="54">
        <v>1930000</v>
      </c>
      <c r="E314" s="54">
        <v>1199862</v>
      </c>
      <c r="F314" s="54">
        <v>0.37830984</v>
      </c>
      <c r="G314" s="54">
        <v>0.62169016</v>
      </c>
      <c r="H314" s="54">
        <v>1563711</v>
      </c>
      <c r="I314" s="54">
        <v>833573</v>
      </c>
      <c r="J314" s="54">
        <v>0.46692643</v>
      </c>
      <c r="K314" s="54">
        <v>0.53307357</v>
      </c>
      <c r="L314" s="54">
        <v>715267</v>
      </c>
      <c r="M314" s="54">
        <v>-14871</v>
      </c>
      <c r="N314" s="54">
        <v>1.02079084</v>
      </c>
      <c r="O314" s="54">
        <v>-0.02079084</v>
      </c>
      <c r="P314" s="54">
        <v>3360</v>
      </c>
      <c r="Q314" s="54">
        <v>3360000</v>
      </c>
      <c r="R314" s="54">
        <v>32830560</v>
      </c>
      <c r="S314" s="54">
        <v>2502827.81</v>
      </c>
      <c r="T314" s="54">
        <v>1000</v>
      </c>
      <c r="U314" s="54">
        <v>9771</v>
      </c>
      <c r="V314" s="54">
        <v>744.89</v>
      </c>
    </row>
    <row r="315" spans="1:22" ht="9">
      <c r="A315" s="54">
        <v>4904</v>
      </c>
      <c r="B315" s="54" t="s">
        <v>323</v>
      </c>
      <c r="C315" s="54">
        <v>522682</v>
      </c>
      <c r="D315" s="54">
        <v>1930000</v>
      </c>
      <c r="E315" s="54">
        <v>1407318</v>
      </c>
      <c r="F315" s="54">
        <v>0.27081969</v>
      </c>
      <c r="G315" s="54">
        <v>0.72918031</v>
      </c>
      <c r="H315" s="54">
        <v>1563711</v>
      </c>
      <c r="I315" s="54">
        <v>1041029</v>
      </c>
      <c r="J315" s="54">
        <v>0.33425742</v>
      </c>
      <c r="K315" s="54">
        <v>0.66574258</v>
      </c>
      <c r="L315" s="54">
        <v>715267</v>
      </c>
      <c r="M315" s="54">
        <v>192585</v>
      </c>
      <c r="N315" s="54">
        <v>0.73075089</v>
      </c>
      <c r="O315" s="54">
        <v>0.26924911</v>
      </c>
      <c r="P315" s="54">
        <v>541</v>
      </c>
      <c r="Q315" s="54">
        <v>541000</v>
      </c>
      <c r="R315" s="54">
        <v>5286111</v>
      </c>
      <c r="S315" s="54">
        <v>1523737.49</v>
      </c>
      <c r="T315" s="54">
        <v>1000</v>
      </c>
      <c r="U315" s="54">
        <v>9771</v>
      </c>
      <c r="V315" s="54">
        <v>2816.52</v>
      </c>
    </row>
    <row r="316" spans="1:22" ht="9">
      <c r="A316" s="54">
        <v>5523</v>
      </c>
      <c r="B316" s="54" t="s">
        <v>324</v>
      </c>
      <c r="C316" s="54">
        <v>853387</v>
      </c>
      <c r="D316" s="54">
        <v>1930000</v>
      </c>
      <c r="E316" s="54">
        <v>1076613</v>
      </c>
      <c r="F316" s="54">
        <v>0.44216943</v>
      </c>
      <c r="G316" s="54">
        <v>0.55783057</v>
      </c>
      <c r="H316" s="54">
        <v>1563711</v>
      </c>
      <c r="I316" s="54">
        <v>710324</v>
      </c>
      <c r="J316" s="54">
        <v>0.54574471</v>
      </c>
      <c r="K316" s="54">
        <v>0.45425529</v>
      </c>
      <c r="L316" s="54">
        <v>715267</v>
      </c>
      <c r="M316" s="54">
        <v>-138120</v>
      </c>
      <c r="N316" s="54">
        <v>1.19310272</v>
      </c>
      <c r="O316" s="54">
        <v>-0.19310272</v>
      </c>
      <c r="P316" s="54">
        <v>1192</v>
      </c>
      <c r="Q316" s="54">
        <v>1192000</v>
      </c>
      <c r="R316" s="54">
        <v>11647032</v>
      </c>
      <c r="S316" s="54">
        <v>1687510.65</v>
      </c>
      <c r="T316" s="54">
        <v>1000</v>
      </c>
      <c r="U316" s="54">
        <v>9771</v>
      </c>
      <c r="V316" s="54">
        <v>1415.7</v>
      </c>
    </row>
    <row r="317" spans="1:22" ht="9">
      <c r="A317" s="54">
        <v>3850</v>
      </c>
      <c r="B317" s="54" t="s">
        <v>325</v>
      </c>
      <c r="C317" s="54">
        <v>537405</v>
      </c>
      <c r="D317" s="54">
        <v>1930000</v>
      </c>
      <c r="E317" s="54">
        <v>1392595</v>
      </c>
      <c r="F317" s="54">
        <v>0.27844819</v>
      </c>
      <c r="G317" s="54">
        <v>0.72155181</v>
      </c>
      <c r="H317" s="54">
        <v>1563711</v>
      </c>
      <c r="I317" s="54">
        <v>1026306</v>
      </c>
      <c r="J317" s="54">
        <v>0.34367284</v>
      </c>
      <c r="K317" s="54">
        <v>0.65632716</v>
      </c>
      <c r="L317" s="54">
        <v>715267</v>
      </c>
      <c r="M317" s="54">
        <v>177862</v>
      </c>
      <c r="N317" s="54">
        <v>0.75133482</v>
      </c>
      <c r="O317" s="54">
        <v>0.24866518</v>
      </c>
      <c r="P317" s="54">
        <v>683</v>
      </c>
      <c r="Q317" s="54">
        <v>683000</v>
      </c>
      <c r="R317" s="54">
        <v>6673593</v>
      </c>
      <c r="S317" s="54">
        <v>571901.8</v>
      </c>
      <c r="T317" s="54">
        <v>1000</v>
      </c>
      <c r="U317" s="54">
        <v>9771</v>
      </c>
      <c r="V317" s="54">
        <v>837.34</v>
      </c>
    </row>
    <row r="318" spans="1:22" ht="9">
      <c r="A318" s="54">
        <v>4956</v>
      </c>
      <c r="B318" s="54" t="s">
        <v>326</v>
      </c>
      <c r="C318" s="54">
        <v>531246</v>
      </c>
      <c r="D318" s="54">
        <v>1930000</v>
      </c>
      <c r="E318" s="54">
        <v>1398754</v>
      </c>
      <c r="F318" s="54">
        <v>0.27525699</v>
      </c>
      <c r="G318" s="54">
        <v>0.72474301</v>
      </c>
      <c r="H318" s="54">
        <v>1563711</v>
      </c>
      <c r="I318" s="54">
        <v>1032465</v>
      </c>
      <c r="J318" s="54">
        <v>0.33973413</v>
      </c>
      <c r="K318" s="54">
        <v>0.66026587</v>
      </c>
      <c r="L318" s="54">
        <v>715267</v>
      </c>
      <c r="M318" s="54">
        <v>184021</v>
      </c>
      <c r="N318" s="54">
        <v>0.74272405</v>
      </c>
      <c r="O318" s="54">
        <v>0.25727595</v>
      </c>
      <c r="P318" s="54">
        <v>846</v>
      </c>
      <c r="Q318" s="54">
        <v>846000</v>
      </c>
      <c r="R318" s="54">
        <v>8266266</v>
      </c>
      <c r="S318" s="54">
        <v>715280.12</v>
      </c>
      <c r="T318" s="54">
        <v>1000</v>
      </c>
      <c r="U318" s="54">
        <v>9771</v>
      </c>
      <c r="V318" s="54">
        <v>845.48</v>
      </c>
    </row>
    <row r="319" spans="1:22" ht="9">
      <c r="A319" s="54">
        <v>4963</v>
      </c>
      <c r="B319" s="54" t="s">
        <v>327</v>
      </c>
      <c r="C319" s="54">
        <v>764916</v>
      </c>
      <c r="D319" s="54">
        <v>1930000</v>
      </c>
      <c r="E319" s="54">
        <v>1165084</v>
      </c>
      <c r="F319" s="54">
        <v>0.39632953</v>
      </c>
      <c r="G319" s="54">
        <v>0.60367047</v>
      </c>
      <c r="H319" s="54">
        <v>1563711</v>
      </c>
      <c r="I319" s="54">
        <v>798795</v>
      </c>
      <c r="J319" s="54">
        <v>0.48916712</v>
      </c>
      <c r="K319" s="54">
        <v>0.51083288</v>
      </c>
      <c r="L319" s="54">
        <v>715267</v>
      </c>
      <c r="M319" s="54">
        <v>-49649</v>
      </c>
      <c r="N319" s="54">
        <v>1.06941324</v>
      </c>
      <c r="O319" s="54">
        <v>-0.06941324</v>
      </c>
      <c r="P319" s="54">
        <v>519</v>
      </c>
      <c r="Q319" s="54">
        <v>519000</v>
      </c>
      <c r="R319" s="54">
        <v>5071149</v>
      </c>
      <c r="S319" s="54">
        <v>798333.13</v>
      </c>
      <c r="T319" s="54">
        <v>1000</v>
      </c>
      <c r="U319" s="54">
        <v>9771</v>
      </c>
      <c r="V319" s="54">
        <v>1538.21</v>
      </c>
    </row>
    <row r="320" spans="1:22" ht="9">
      <c r="A320" s="54">
        <v>1673</v>
      </c>
      <c r="B320" s="54" t="s">
        <v>328</v>
      </c>
      <c r="C320" s="54">
        <v>439650</v>
      </c>
      <c r="D320" s="54">
        <v>1930000</v>
      </c>
      <c r="E320" s="54">
        <v>1490350</v>
      </c>
      <c r="F320" s="54">
        <v>0.22779793</v>
      </c>
      <c r="G320" s="54">
        <v>0.77220207</v>
      </c>
      <c r="H320" s="54">
        <v>1563711</v>
      </c>
      <c r="I320" s="54">
        <v>1124061</v>
      </c>
      <c r="J320" s="54">
        <v>0.28115809</v>
      </c>
      <c r="K320" s="54">
        <v>0.71884191</v>
      </c>
      <c r="L320" s="54">
        <v>715267</v>
      </c>
      <c r="M320" s="54">
        <v>275617</v>
      </c>
      <c r="N320" s="54">
        <v>0.61466557</v>
      </c>
      <c r="O320" s="54">
        <v>0.38533443</v>
      </c>
      <c r="P320" s="54">
        <v>557</v>
      </c>
      <c r="Q320" s="54">
        <v>557000</v>
      </c>
      <c r="R320" s="54">
        <v>5442447</v>
      </c>
      <c r="S320" s="54">
        <v>755737</v>
      </c>
      <c r="T320" s="54">
        <v>1000</v>
      </c>
      <c r="U320" s="54">
        <v>9771</v>
      </c>
      <c r="V320" s="54">
        <v>1356.8</v>
      </c>
    </row>
    <row r="321" spans="1:22" ht="9">
      <c r="A321" s="54">
        <v>2422</v>
      </c>
      <c r="B321" s="54" t="s">
        <v>329</v>
      </c>
      <c r="C321" s="54">
        <v>503482</v>
      </c>
      <c r="D321" s="54">
        <v>1930000</v>
      </c>
      <c r="E321" s="54">
        <v>1426518</v>
      </c>
      <c r="F321" s="54">
        <v>0.2608715</v>
      </c>
      <c r="G321" s="54">
        <v>0.7391285</v>
      </c>
      <c r="H321" s="54">
        <v>1563711</v>
      </c>
      <c r="I321" s="54">
        <v>1060229</v>
      </c>
      <c r="J321" s="54">
        <v>0.32197893</v>
      </c>
      <c r="K321" s="54">
        <v>0.67802107</v>
      </c>
      <c r="L321" s="54">
        <v>715267</v>
      </c>
      <c r="M321" s="54">
        <v>211785</v>
      </c>
      <c r="N321" s="54">
        <v>0.70390777</v>
      </c>
      <c r="O321" s="54">
        <v>0.29609223</v>
      </c>
      <c r="P321" s="54">
        <v>1638</v>
      </c>
      <c r="Q321" s="54">
        <v>1638000</v>
      </c>
      <c r="R321" s="54">
        <v>16004898</v>
      </c>
      <c r="S321" s="54">
        <v>2685241.76</v>
      </c>
      <c r="T321" s="54">
        <v>1000</v>
      </c>
      <c r="U321" s="54">
        <v>9771</v>
      </c>
      <c r="V321" s="54">
        <v>1639.34</v>
      </c>
    </row>
    <row r="322" spans="1:22" ht="9">
      <c r="A322" s="54">
        <v>5019</v>
      </c>
      <c r="B322" s="54" t="s">
        <v>330</v>
      </c>
      <c r="C322" s="54">
        <v>797853</v>
      </c>
      <c r="D322" s="54">
        <v>1930000</v>
      </c>
      <c r="E322" s="54">
        <v>1132147</v>
      </c>
      <c r="F322" s="54">
        <v>0.41339534</v>
      </c>
      <c r="G322" s="54">
        <v>0.58660466</v>
      </c>
      <c r="H322" s="54">
        <v>1563711</v>
      </c>
      <c r="I322" s="54">
        <v>765858</v>
      </c>
      <c r="J322" s="54">
        <v>0.51023047</v>
      </c>
      <c r="K322" s="54">
        <v>0.48976953</v>
      </c>
      <c r="L322" s="54">
        <v>715267</v>
      </c>
      <c r="M322" s="54">
        <v>-82586</v>
      </c>
      <c r="N322" s="54">
        <v>1.11546178</v>
      </c>
      <c r="O322" s="54">
        <v>-0.11546178</v>
      </c>
      <c r="P322" s="54">
        <v>1122</v>
      </c>
      <c r="Q322" s="54">
        <v>1122000</v>
      </c>
      <c r="R322" s="54">
        <v>10963062</v>
      </c>
      <c r="S322" s="54">
        <v>1746608.37</v>
      </c>
      <c r="T322" s="54">
        <v>1000</v>
      </c>
      <c r="U322" s="54">
        <v>9771</v>
      </c>
      <c r="V322" s="54">
        <v>1556.69</v>
      </c>
    </row>
    <row r="323" spans="1:22" ht="9">
      <c r="A323" s="54">
        <v>5026</v>
      </c>
      <c r="B323" s="54" t="s">
        <v>331</v>
      </c>
      <c r="C323" s="54">
        <v>795531</v>
      </c>
      <c r="D323" s="54">
        <v>1930000</v>
      </c>
      <c r="E323" s="54">
        <v>1134469</v>
      </c>
      <c r="F323" s="54">
        <v>0.41219223</v>
      </c>
      <c r="G323" s="54">
        <v>0.58780777</v>
      </c>
      <c r="H323" s="54">
        <v>1563711</v>
      </c>
      <c r="I323" s="54">
        <v>768180</v>
      </c>
      <c r="J323" s="54">
        <v>0.50874554</v>
      </c>
      <c r="K323" s="54">
        <v>0.49125446</v>
      </c>
      <c r="L323" s="54">
        <v>715267</v>
      </c>
      <c r="M323" s="54">
        <v>-80264</v>
      </c>
      <c r="N323" s="54">
        <v>1.11221544</v>
      </c>
      <c r="O323" s="54">
        <v>-0.11221544</v>
      </c>
      <c r="P323" s="54">
        <v>797</v>
      </c>
      <c r="Q323" s="54">
        <v>797000</v>
      </c>
      <c r="R323" s="54">
        <v>7787487</v>
      </c>
      <c r="S323" s="54">
        <v>1433278.03</v>
      </c>
      <c r="T323" s="54">
        <v>1000</v>
      </c>
      <c r="U323" s="54">
        <v>9771</v>
      </c>
      <c r="V323" s="54">
        <v>1798.34</v>
      </c>
    </row>
    <row r="324" spans="1:22" ht="9">
      <c r="A324" s="54">
        <v>5068</v>
      </c>
      <c r="B324" s="54" t="s">
        <v>332</v>
      </c>
      <c r="C324" s="54">
        <v>956481</v>
      </c>
      <c r="D324" s="54">
        <v>2895000</v>
      </c>
      <c r="E324" s="54">
        <v>1938519</v>
      </c>
      <c r="F324" s="54">
        <v>0.33039067</v>
      </c>
      <c r="G324" s="54">
        <v>0.66960933</v>
      </c>
      <c r="H324" s="54">
        <v>2345566</v>
      </c>
      <c r="I324" s="54">
        <v>1389085</v>
      </c>
      <c r="J324" s="54">
        <v>0.4077826</v>
      </c>
      <c r="K324" s="54">
        <v>0.5922174</v>
      </c>
      <c r="L324" s="54">
        <v>1072900</v>
      </c>
      <c r="M324" s="54">
        <v>116419</v>
      </c>
      <c r="N324" s="54">
        <v>0.89149129</v>
      </c>
      <c r="O324" s="54">
        <v>0.10850871</v>
      </c>
      <c r="P324" s="54">
        <v>1058</v>
      </c>
      <c r="Q324" s="54">
        <v>1058000</v>
      </c>
      <c r="R324" s="54">
        <v>10337718</v>
      </c>
      <c r="S324" s="54">
        <v>2940681.5</v>
      </c>
      <c r="T324" s="54">
        <v>1000</v>
      </c>
      <c r="U324" s="54">
        <v>9771</v>
      </c>
      <c r="V324" s="54">
        <v>2779.47</v>
      </c>
    </row>
    <row r="325" spans="1:22" ht="9">
      <c r="A325" s="54">
        <v>5100</v>
      </c>
      <c r="B325" s="54" t="s">
        <v>333</v>
      </c>
      <c r="C325" s="54">
        <v>850596</v>
      </c>
      <c r="D325" s="54">
        <v>1930000</v>
      </c>
      <c r="E325" s="54">
        <v>1079404</v>
      </c>
      <c r="F325" s="54">
        <v>0.44072332</v>
      </c>
      <c r="G325" s="54">
        <v>0.55927668</v>
      </c>
      <c r="H325" s="54">
        <v>1563711</v>
      </c>
      <c r="I325" s="54">
        <v>713115</v>
      </c>
      <c r="J325" s="54">
        <v>0.54395985</v>
      </c>
      <c r="K325" s="54">
        <v>0.45604015</v>
      </c>
      <c r="L325" s="54">
        <v>715267</v>
      </c>
      <c r="M325" s="54">
        <v>-135329</v>
      </c>
      <c r="N325" s="54">
        <v>1.18920068</v>
      </c>
      <c r="O325" s="54">
        <v>-0.18920068</v>
      </c>
      <c r="P325" s="54">
        <v>2576</v>
      </c>
      <c r="Q325" s="54">
        <v>2576000</v>
      </c>
      <c r="R325" s="54">
        <v>25170096</v>
      </c>
      <c r="S325" s="54">
        <v>4718681.4</v>
      </c>
      <c r="T325" s="54">
        <v>1000</v>
      </c>
      <c r="U325" s="54">
        <v>9771</v>
      </c>
      <c r="V325" s="54">
        <v>1831.79</v>
      </c>
    </row>
    <row r="326" spans="1:22" ht="9">
      <c r="A326" s="54">
        <v>5124</v>
      </c>
      <c r="B326" s="54" t="s">
        <v>334</v>
      </c>
      <c r="C326" s="54">
        <v>740138</v>
      </c>
      <c r="D326" s="54">
        <v>1930000</v>
      </c>
      <c r="E326" s="54">
        <v>1189862</v>
      </c>
      <c r="F326" s="54">
        <v>0.38349119</v>
      </c>
      <c r="G326" s="54">
        <v>0.61650881</v>
      </c>
      <c r="H326" s="54">
        <v>1563711</v>
      </c>
      <c r="I326" s="54">
        <v>823573</v>
      </c>
      <c r="J326" s="54">
        <v>0.47332148</v>
      </c>
      <c r="K326" s="54">
        <v>0.52667852</v>
      </c>
      <c r="L326" s="54">
        <v>715267</v>
      </c>
      <c r="M326" s="54">
        <v>-24871</v>
      </c>
      <c r="N326" s="54">
        <v>1.03477163</v>
      </c>
      <c r="O326" s="54">
        <v>-0.03477163</v>
      </c>
      <c r="P326" s="54">
        <v>232</v>
      </c>
      <c r="Q326" s="54">
        <v>232000</v>
      </c>
      <c r="R326" s="54">
        <v>2266872</v>
      </c>
      <c r="S326" s="54">
        <v>277130.68</v>
      </c>
      <c r="T326" s="54">
        <v>1000</v>
      </c>
      <c r="U326" s="54">
        <v>9771</v>
      </c>
      <c r="V326" s="54">
        <v>1194.53</v>
      </c>
    </row>
    <row r="327" spans="1:22" ht="9">
      <c r="A327" s="54">
        <v>5130</v>
      </c>
      <c r="B327" s="54" t="s">
        <v>335</v>
      </c>
      <c r="C327" s="54">
        <v>2842962</v>
      </c>
      <c r="D327" s="54">
        <v>1930000</v>
      </c>
      <c r="E327" s="54">
        <v>-912962</v>
      </c>
      <c r="F327" s="54">
        <v>1.47303731</v>
      </c>
      <c r="G327" s="54">
        <v>-0.47303731</v>
      </c>
      <c r="H327" s="54">
        <v>1563711</v>
      </c>
      <c r="I327" s="54">
        <v>-1279251</v>
      </c>
      <c r="J327" s="54">
        <v>1.81808659</v>
      </c>
      <c r="K327" s="54">
        <v>-0.81808659</v>
      </c>
      <c r="L327" s="54">
        <v>715267</v>
      </c>
      <c r="M327" s="54">
        <v>-2127695</v>
      </c>
      <c r="N327" s="54">
        <v>3.97468638</v>
      </c>
      <c r="O327" s="54">
        <v>-2.97468638</v>
      </c>
      <c r="P327" s="54">
        <v>536</v>
      </c>
      <c r="Q327" s="54">
        <v>536000</v>
      </c>
      <c r="R327" s="54">
        <v>5237256</v>
      </c>
      <c r="S327" s="54">
        <v>4461449.05</v>
      </c>
      <c r="T327" s="54">
        <v>1000</v>
      </c>
      <c r="U327" s="54">
        <v>9771</v>
      </c>
      <c r="V327" s="54">
        <v>8323.6</v>
      </c>
    </row>
    <row r="328" spans="1:22" ht="9">
      <c r="A328" s="54">
        <v>5138</v>
      </c>
      <c r="B328" s="54" t="s">
        <v>336</v>
      </c>
      <c r="C328" s="54">
        <v>411902</v>
      </c>
      <c r="D328" s="54">
        <v>1930000</v>
      </c>
      <c r="E328" s="54">
        <v>1518098</v>
      </c>
      <c r="F328" s="54">
        <v>0.21342073</v>
      </c>
      <c r="G328" s="54">
        <v>0.78657927</v>
      </c>
      <c r="H328" s="54">
        <v>1563711</v>
      </c>
      <c r="I328" s="54">
        <v>1151809</v>
      </c>
      <c r="J328" s="54">
        <v>0.26341312</v>
      </c>
      <c r="K328" s="54">
        <v>0.73658688</v>
      </c>
      <c r="L328" s="54">
        <v>715267</v>
      </c>
      <c r="M328" s="54">
        <v>303365</v>
      </c>
      <c r="N328" s="54">
        <v>0.57587167</v>
      </c>
      <c r="O328" s="54">
        <v>0.42412833</v>
      </c>
      <c r="P328" s="54">
        <v>2109</v>
      </c>
      <c r="Q328" s="54">
        <v>2109000</v>
      </c>
      <c r="R328" s="54">
        <v>20607039</v>
      </c>
      <c r="S328" s="54">
        <v>3176917.25</v>
      </c>
      <c r="T328" s="54">
        <v>1000</v>
      </c>
      <c r="U328" s="54">
        <v>9771</v>
      </c>
      <c r="V328" s="54">
        <v>1506.36</v>
      </c>
    </row>
    <row r="329" spans="1:22" ht="9">
      <c r="A329" s="54">
        <v>5258</v>
      </c>
      <c r="B329" s="54" t="s">
        <v>337</v>
      </c>
      <c r="C329" s="54">
        <v>580965</v>
      </c>
      <c r="D329" s="54">
        <v>2895000</v>
      </c>
      <c r="E329" s="54">
        <v>2314035</v>
      </c>
      <c r="F329" s="54">
        <v>0.20067876</v>
      </c>
      <c r="G329" s="54">
        <v>0.79932124</v>
      </c>
      <c r="H329" s="54">
        <v>2345566</v>
      </c>
      <c r="I329" s="54">
        <v>1764601</v>
      </c>
      <c r="J329" s="54">
        <v>0.24768649</v>
      </c>
      <c r="K329" s="54">
        <v>0.75231351</v>
      </c>
      <c r="L329" s="54">
        <v>1072900</v>
      </c>
      <c r="M329" s="54">
        <v>491935</v>
      </c>
      <c r="N329" s="54">
        <v>0.54149035</v>
      </c>
      <c r="O329" s="54">
        <v>0.45850965</v>
      </c>
      <c r="P329" s="54">
        <v>218</v>
      </c>
      <c r="Q329" s="54">
        <v>218000</v>
      </c>
      <c r="R329" s="54">
        <v>2130078</v>
      </c>
      <c r="S329" s="54">
        <v>826496.68</v>
      </c>
      <c r="T329" s="54">
        <v>1000</v>
      </c>
      <c r="U329" s="54">
        <v>9771</v>
      </c>
      <c r="V329" s="54">
        <v>3791.27</v>
      </c>
    </row>
    <row r="330" spans="1:22" ht="9">
      <c r="A330" s="54">
        <v>5264</v>
      </c>
      <c r="B330" s="54" t="s">
        <v>456</v>
      </c>
      <c r="C330" s="54">
        <v>618567</v>
      </c>
      <c r="D330" s="54">
        <v>1930000</v>
      </c>
      <c r="E330" s="54">
        <v>1311433</v>
      </c>
      <c r="F330" s="54">
        <v>0.32050104</v>
      </c>
      <c r="G330" s="54">
        <v>0.67949896</v>
      </c>
      <c r="H330" s="54">
        <v>1563711</v>
      </c>
      <c r="I330" s="54">
        <v>945144</v>
      </c>
      <c r="J330" s="54">
        <v>0.39557629</v>
      </c>
      <c r="K330" s="54">
        <v>0.60442371</v>
      </c>
      <c r="L330" s="54">
        <v>715267</v>
      </c>
      <c r="M330" s="54">
        <v>96700</v>
      </c>
      <c r="N330" s="54">
        <v>0.86480573</v>
      </c>
      <c r="O330" s="54">
        <v>0.13519427</v>
      </c>
      <c r="P330" s="54">
        <v>2363</v>
      </c>
      <c r="Q330" s="54">
        <v>2363000</v>
      </c>
      <c r="R330" s="54">
        <v>23088873</v>
      </c>
      <c r="S330" s="54">
        <v>5462641.29</v>
      </c>
      <c r="T330" s="54">
        <v>1000</v>
      </c>
      <c r="U330" s="54">
        <v>9771</v>
      </c>
      <c r="V330" s="54">
        <v>2311.74</v>
      </c>
    </row>
    <row r="331" spans="1:22" ht="9">
      <c r="A331" s="54">
        <v>5271</v>
      </c>
      <c r="B331" s="54" t="s">
        <v>338</v>
      </c>
      <c r="C331" s="54">
        <v>412332</v>
      </c>
      <c r="D331" s="54">
        <v>1930000</v>
      </c>
      <c r="E331" s="54">
        <v>1517668</v>
      </c>
      <c r="F331" s="54">
        <v>0.21364352</v>
      </c>
      <c r="G331" s="54">
        <v>0.78635648</v>
      </c>
      <c r="H331" s="54">
        <v>1563711</v>
      </c>
      <c r="I331" s="54">
        <v>1151379</v>
      </c>
      <c r="J331" s="54">
        <v>0.26368811</v>
      </c>
      <c r="K331" s="54">
        <v>0.73631189</v>
      </c>
      <c r="L331" s="54">
        <v>715267</v>
      </c>
      <c r="M331" s="54">
        <v>302935</v>
      </c>
      <c r="N331" s="54">
        <v>0.57647284</v>
      </c>
      <c r="O331" s="54">
        <v>0.42352716</v>
      </c>
      <c r="P331" s="54">
        <v>10128</v>
      </c>
      <c r="Q331" s="54">
        <v>10128000</v>
      </c>
      <c r="R331" s="54">
        <v>98960688</v>
      </c>
      <c r="S331" s="54">
        <v>1421506.5</v>
      </c>
      <c r="T331" s="54">
        <v>1000</v>
      </c>
      <c r="U331" s="54">
        <v>9771</v>
      </c>
      <c r="V331" s="54">
        <v>140.35</v>
      </c>
    </row>
    <row r="332" spans="1:22" ht="9">
      <c r="A332" s="54">
        <v>5278</v>
      </c>
      <c r="B332" s="54" t="s">
        <v>339</v>
      </c>
      <c r="C332" s="54">
        <v>619672</v>
      </c>
      <c r="D332" s="54">
        <v>1930000</v>
      </c>
      <c r="E332" s="54">
        <v>1310328</v>
      </c>
      <c r="F332" s="54">
        <v>0.32107358</v>
      </c>
      <c r="G332" s="54">
        <v>0.67892642</v>
      </c>
      <c r="H332" s="54">
        <v>1563711</v>
      </c>
      <c r="I332" s="54">
        <v>944039</v>
      </c>
      <c r="J332" s="54">
        <v>0.39628294</v>
      </c>
      <c r="K332" s="54">
        <v>0.60371706</v>
      </c>
      <c r="L332" s="54">
        <v>715267</v>
      </c>
      <c r="M332" s="54">
        <v>95595</v>
      </c>
      <c r="N332" s="54">
        <v>0.86635061</v>
      </c>
      <c r="O332" s="54">
        <v>0.13364939</v>
      </c>
      <c r="P332" s="54">
        <v>1664</v>
      </c>
      <c r="Q332" s="54">
        <v>1664000</v>
      </c>
      <c r="R332" s="54">
        <v>16258944</v>
      </c>
      <c r="S332" s="54">
        <v>1161365.36</v>
      </c>
      <c r="T332" s="54">
        <v>1000</v>
      </c>
      <c r="U332" s="54">
        <v>9771</v>
      </c>
      <c r="V332" s="54">
        <v>697.94</v>
      </c>
    </row>
    <row r="333" spans="1:22" ht="9">
      <c r="A333" s="54">
        <v>5306</v>
      </c>
      <c r="B333" s="54" t="s">
        <v>340</v>
      </c>
      <c r="C333" s="54">
        <v>779647</v>
      </c>
      <c r="D333" s="54">
        <v>1930000</v>
      </c>
      <c r="E333" s="54">
        <v>1150353</v>
      </c>
      <c r="F333" s="54">
        <v>0.40396218</v>
      </c>
      <c r="G333" s="54">
        <v>0.59603782</v>
      </c>
      <c r="H333" s="54">
        <v>1563711</v>
      </c>
      <c r="I333" s="54">
        <v>784064</v>
      </c>
      <c r="J333" s="54">
        <v>0.49858765</v>
      </c>
      <c r="K333" s="54">
        <v>0.50141235</v>
      </c>
      <c r="L333" s="54">
        <v>715267</v>
      </c>
      <c r="M333" s="54">
        <v>-64380</v>
      </c>
      <c r="N333" s="54">
        <v>1.09000835</v>
      </c>
      <c r="O333" s="54">
        <v>-0.09000835</v>
      </c>
      <c r="P333" s="54">
        <v>551</v>
      </c>
      <c r="Q333" s="54">
        <v>551000</v>
      </c>
      <c r="R333" s="54">
        <v>5383821</v>
      </c>
      <c r="S333" s="54">
        <v>2071367.42</v>
      </c>
      <c r="T333" s="54">
        <v>1000</v>
      </c>
      <c r="U333" s="54">
        <v>9771</v>
      </c>
      <c r="V333" s="54">
        <v>3759.29</v>
      </c>
    </row>
    <row r="334" spans="1:22" ht="9">
      <c r="A334" s="54">
        <v>5348</v>
      </c>
      <c r="B334" s="54" t="s">
        <v>341</v>
      </c>
      <c r="C334" s="54">
        <v>494409</v>
      </c>
      <c r="D334" s="54">
        <v>1930000</v>
      </c>
      <c r="E334" s="54">
        <v>1435591</v>
      </c>
      <c r="F334" s="54">
        <v>0.25617047</v>
      </c>
      <c r="G334" s="54">
        <v>0.74382953</v>
      </c>
      <c r="H334" s="54">
        <v>1563711</v>
      </c>
      <c r="I334" s="54">
        <v>1069302</v>
      </c>
      <c r="J334" s="54">
        <v>0.31617671</v>
      </c>
      <c r="K334" s="54">
        <v>0.68382329</v>
      </c>
      <c r="L334" s="54">
        <v>715267</v>
      </c>
      <c r="M334" s="54">
        <v>220858</v>
      </c>
      <c r="N334" s="54">
        <v>0.691223</v>
      </c>
      <c r="O334" s="54">
        <v>0.308777</v>
      </c>
      <c r="P334" s="54">
        <v>721</v>
      </c>
      <c r="Q334" s="54">
        <v>721000</v>
      </c>
      <c r="R334" s="54">
        <v>7044891</v>
      </c>
      <c r="S334" s="54">
        <v>487629.3</v>
      </c>
      <c r="T334" s="54">
        <v>1000</v>
      </c>
      <c r="U334" s="54">
        <v>9771</v>
      </c>
      <c r="V334" s="54">
        <v>676.32</v>
      </c>
    </row>
    <row r="335" spans="1:22" ht="9">
      <c r="A335" s="54">
        <v>5355</v>
      </c>
      <c r="B335" s="54" t="s">
        <v>342</v>
      </c>
      <c r="C335" s="54">
        <v>908516</v>
      </c>
      <c r="D335" s="54">
        <v>1930000</v>
      </c>
      <c r="E335" s="54">
        <v>1021484</v>
      </c>
      <c r="F335" s="54">
        <v>0.47073368</v>
      </c>
      <c r="G335" s="54">
        <v>0.52926632</v>
      </c>
      <c r="H335" s="54">
        <v>1563711</v>
      </c>
      <c r="I335" s="54">
        <v>655195</v>
      </c>
      <c r="J335" s="54">
        <v>0.58099994</v>
      </c>
      <c r="K335" s="54">
        <v>0.41900006</v>
      </c>
      <c r="L335" s="54">
        <v>715267</v>
      </c>
      <c r="M335" s="54">
        <v>-193249</v>
      </c>
      <c r="N335" s="54">
        <v>1.27017743</v>
      </c>
      <c r="O335" s="54">
        <v>-0.27017743</v>
      </c>
      <c r="P335" s="54">
        <v>1736</v>
      </c>
      <c r="Q335" s="54">
        <v>1736000</v>
      </c>
      <c r="R335" s="54">
        <v>16962456</v>
      </c>
      <c r="S335" s="54">
        <v>7659872.24</v>
      </c>
      <c r="T335" s="54">
        <v>1000</v>
      </c>
      <c r="U335" s="54">
        <v>9771</v>
      </c>
      <c r="V335" s="54">
        <v>4412.37</v>
      </c>
    </row>
    <row r="336" spans="1:22" ht="9">
      <c r="A336" s="54">
        <v>5362</v>
      </c>
      <c r="B336" s="54" t="s">
        <v>343</v>
      </c>
      <c r="C336" s="54">
        <v>453249</v>
      </c>
      <c r="D336" s="54">
        <v>1930000</v>
      </c>
      <c r="E336" s="54">
        <v>1476751</v>
      </c>
      <c r="F336" s="54">
        <v>0.23484404</v>
      </c>
      <c r="G336" s="54">
        <v>0.76515596</v>
      </c>
      <c r="H336" s="54">
        <v>1563711</v>
      </c>
      <c r="I336" s="54">
        <v>1110462</v>
      </c>
      <c r="J336" s="54">
        <v>0.28985471</v>
      </c>
      <c r="K336" s="54">
        <v>0.71014529</v>
      </c>
      <c r="L336" s="54">
        <v>715267</v>
      </c>
      <c r="M336" s="54">
        <v>262018</v>
      </c>
      <c r="N336" s="54">
        <v>0.63367805</v>
      </c>
      <c r="O336" s="54">
        <v>0.36632195</v>
      </c>
      <c r="P336" s="54">
        <v>330</v>
      </c>
      <c r="Q336" s="54">
        <v>330000</v>
      </c>
      <c r="R336" s="54">
        <v>3224430</v>
      </c>
      <c r="S336" s="54">
        <v>396412.78</v>
      </c>
      <c r="T336" s="54">
        <v>1000</v>
      </c>
      <c r="U336" s="54">
        <v>9771</v>
      </c>
      <c r="V336" s="54">
        <v>1201.25</v>
      </c>
    </row>
    <row r="337" spans="1:22" ht="9">
      <c r="A337" s="54">
        <v>5369</v>
      </c>
      <c r="B337" s="54" t="s">
        <v>344</v>
      </c>
      <c r="C337" s="54">
        <v>1040838</v>
      </c>
      <c r="D337" s="54">
        <v>2895000</v>
      </c>
      <c r="E337" s="54">
        <v>1854162</v>
      </c>
      <c r="F337" s="54">
        <v>0.35952953</v>
      </c>
      <c r="G337" s="54">
        <v>0.64047047</v>
      </c>
      <c r="H337" s="54">
        <v>2345566</v>
      </c>
      <c r="I337" s="54">
        <v>1304728</v>
      </c>
      <c r="J337" s="54">
        <v>0.44374705</v>
      </c>
      <c r="K337" s="54">
        <v>0.55625295</v>
      </c>
      <c r="L337" s="54">
        <v>1072900</v>
      </c>
      <c r="M337" s="54">
        <v>32062</v>
      </c>
      <c r="N337" s="54">
        <v>0.97011651</v>
      </c>
      <c r="O337" s="54">
        <v>0.02988349</v>
      </c>
      <c r="P337" s="54">
        <v>424</v>
      </c>
      <c r="Q337" s="54">
        <v>424000</v>
      </c>
      <c r="R337" s="54">
        <v>4142904</v>
      </c>
      <c r="S337" s="54">
        <v>384822.73</v>
      </c>
      <c r="T337" s="54">
        <v>1000</v>
      </c>
      <c r="U337" s="54">
        <v>9771</v>
      </c>
      <c r="V337" s="54">
        <v>907.6</v>
      </c>
    </row>
    <row r="338" spans="1:22" ht="9">
      <c r="A338" s="54">
        <v>5376</v>
      </c>
      <c r="B338" s="54" t="s">
        <v>345</v>
      </c>
      <c r="C338" s="54">
        <v>1105217</v>
      </c>
      <c r="D338" s="54">
        <v>1930000</v>
      </c>
      <c r="E338" s="54">
        <v>824783</v>
      </c>
      <c r="F338" s="54">
        <v>0.5726513</v>
      </c>
      <c r="G338" s="54">
        <v>0.4273487</v>
      </c>
      <c r="H338" s="54">
        <v>1563711</v>
      </c>
      <c r="I338" s="54">
        <v>458494</v>
      </c>
      <c r="J338" s="54">
        <v>0.70679109</v>
      </c>
      <c r="K338" s="54">
        <v>0.29320891</v>
      </c>
      <c r="L338" s="54">
        <v>715267</v>
      </c>
      <c r="M338" s="54">
        <v>-389950</v>
      </c>
      <c r="N338" s="54">
        <v>1.54518103</v>
      </c>
      <c r="O338" s="54">
        <v>-0.54518103</v>
      </c>
      <c r="P338" s="54">
        <v>438</v>
      </c>
      <c r="Q338" s="54">
        <v>438000</v>
      </c>
      <c r="R338" s="54">
        <v>4279698</v>
      </c>
      <c r="S338" s="54">
        <v>1043446.88</v>
      </c>
      <c r="T338" s="54">
        <v>1000</v>
      </c>
      <c r="U338" s="54">
        <v>9771</v>
      </c>
      <c r="V338" s="54">
        <v>2382.3</v>
      </c>
    </row>
    <row r="339" spans="1:22" ht="9">
      <c r="A339" s="54">
        <v>5390</v>
      </c>
      <c r="B339" s="54" t="s">
        <v>346</v>
      </c>
      <c r="C339" s="54">
        <v>824315</v>
      </c>
      <c r="D339" s="54">
        <v>1930000</v>
      </c>
      <c r="E339" s="54">
        <v>1105685</v>
      </c>
      <c r="F339" s="54">
        <v>0.42710622</v>
      </c>
      <c r="G339" s="54">
        <v>0.57289378</v>
      </c>
      <c r="H339" s="54">
        <v>1563711</v>
      </c>
      <c r="I339" s="54">
        <v>739396</v>
      </c>
      <c r="J339" s="54">
        <v>0.52715304</v>
      </c>
      <c r="K339" s="54">
        <v>0.47284696</v>
      </c>
      <c r="L339" s="54">
        <v>715267</v>
      </c>
      <c r="M339" s="54">
        <v>-109048</v>
      </c>
      <c r="N339" s="54">
        <v>1.15245775</v>
      </c>
      <c r="O339" s="54">
        <v>-0.15245775</v>
      </c>
      <c r="P339" s="54">
        <v>2828</v>
      </c>
      <c r="Q339" s="54">
        <v>2828000</v>
      </c>
      <c r="R339" s="54">
        <v>27632388</v>
      </c>
      <c r="S339" s="54">
        <v>755220.46</v>
      </c>
      <c r="T339" s="54">
        <v>1000</v>
      </c>
      <c r="U339" s="54">
        <v>9771</v>
      </c>
      <c r="V339" s="54">
        <v>267.05</v>
      </c>
    </row>
    <row r="340" spans="1:22" ht="9">
      <c r="A340" s="54">
        <v>5397</v>
      </c>
      <c r="B340" s="54" t="s">
        <v>347</v>
      </c>
      <c r="C340" s="54">
        <v>829273</v>
      </c>
      <c r="D340" s="54">
        <v>1930000</v>
      </c>
      <c r="E340" s="54">
        <v>1100727</v>
      </c>
      <c r="F340" s="54">
        <v>0.42967513</v>
      </c>
      <c r="G340" s="54">
        <v>0.57032487</v>
      </c>
      <c r="H340" s="54">
        <v>1563711</v>
      </c>
      <c r="I340" s="54">
        <v>734438</v>
      </c>
      <c r="J340" s="54">
        <v>0.5303237</v>
      </c>
      <c r="K340" s="54">
        <v>0.4696763</v>
      </c>
      <c r="L340" s="54">
        <v>715267</v>
      </c>
      <c r="M340" s="54">
        <v>-114006</v>
      </c>
      <c r="N340" s="54">
        <v>1.15938943</v>
      </c>
      <c r="O340" s="54">
        <v>-0.15938943</v>
      </c>
      <c r="P340" s="54">
        <v>316</v>
      </c>
      <c r="Q340" s="54">
        <v>316000</v>
      </c>
      <c r="R340" s="54">
        <v>3087636</v>
      </c>
      <c r="S340" s="54">
        <v>440916.56</v>
      </c>
      <c r="T340" s="54">
        <v>1000</v>
      </c>
      <c r="U340" s="54">
        <v>9771</v>
      </c>
      <c r="V340" s="54">
        <v>1395.31</v>
      </c>
    </row>
    <row r="341" spans="1:22" ht="9">
      <c r="A341" s="54">
        <v>5432</v>
      </c>
      <c r="B341" s="54" t="s">
        <v>348</v>
      </c>
      <c r="C341" s="54">
        <v>689788</v>
      </c>
      <c r="D341" s="54">
        <v>1930000</v>
      </c>
      <c r="E341" s="54">
        <v>1240212</v>
      </c>
      <c r="F341" s="54">
        <v>0.35740311</v>
      </c>
      <c r="G341" s="54">
        <v>0.64259689</v>
      </c>
      <c r="H341" s="54">
        <v>1563711</v>
      </c>
      <c r="I341" s="54">
        <v>873923</v>
      </c>
      <c r="J341" s="54">
        <v>0.44112243</v>
      </c>
      <c r="K341" s="54">
        <v>0.55887757</v>
      </c>
      <c r="L341" s="54">
        <v>715267</v>
      </c>
      <c r="M341" s="54">
        <v>25479</v>
      </c>
      <c r="N341" s="54">
        <v>0.96437834</v>
      </c>
      <c r="O341" s="54">
        <v>0.03562166</v>
      </c>
      <c r="P341" s="54">
        <v>1475</v>
      </c>
      <c r="Q341" s="54">
        <v>1475000</v>
      </c>
      <c r="R341" s="54">
        <v>14412225</v>
      </c>
      <c r="S341" s="54">
        <v>2903254.16</v>
      </c>
      <c r="T341" s="54">
        <v>1000</v>
      </c>
      <c r="U341" s="54">
        <v>9771</v>
      </c>
      <c r="V341" s="54">
        <v>1968.31</v>
      </c>
    </row>
    <row r="342" spans="1:22" ht="9">
      <c r="A342" s="54">
        <v>5439</v>
      </c>
      <c r="B342" s="54" t="s">
        <v>349</v>
      </c>
      <c r="C342" s="54">
        <v>453752</v>
      </c>
      <c r="D342" s="54">
        <v>1930000</v>
      </c>
      <c r="E342" s="54">
        <v>1476248</v>
      </c>
      <c r="F342" s="54">
        <v>0.23510466</v>
      </c>
      <c r="G342" s="54">
        <v>0.76489534</v>
      </c>
      <c r="H342" s="54">
        <v>1563711</v>
      </c>
      <c r="I342" s="54">
        <v>1109959</v>
      </c>
      <c r="J342" s="54">
        <v>0.29017638</v>
      </c>
      <c r="K342" s="54">
        <v>0.70982362</v>
      </c>
      <c r="L342" s="54">
        <v>715267</v>
      </c>
      <c r="M342" s="54">
        <v>261515</v>
      </c>
      <c r="N342" s="54">
        <v>0.63438129</v>
      </c>
      <c r="O342" s="54">
        <v>0.36561871</v>
      </c>
      <c r="P342" s="54">
        <v>2842</v>
      </c>
      <c r="Q342" s="54">
        <v>2842000</v>
      </c>
      <c r="R342" s="54">
        <v>27769182</v>
      </c>
      <c r="S342" s="54">
        <v>6630113.4</v>
      </c>
      <c r="T342" s="54">
        <v>1000</v>
      </c>
      <c r="U342" s="54">
        <v>9771</v>
      </c>
      <c r="V342" s="54">
        <v>2332.9</v>
      </c>
    </row>
    <row r="343" spans="1:22" ht="9">
      <c r="A343" s="54">
        <v>4522</v>
      </c>
      <c r="B343" s="54" t="s">
        <v>350</v>
      </c>
      <c r="C343" s="54">
        <v>1901360</v>
      </c>
      <c r="D343" s="54">
        <v>1930000</v>
      </c>
      <c r="E343" s="54">
        <v>28640</v>
      </c>
      <c r="F343" s="54">
        <v>0.98516062</v>
      </c>
      <c r="G343" s="54">
        <v>0.01483938</v>
      </c>
      <c r="H343" s="54">
        <v>1563711</v>
      </c>
      <c r="I343" s="54">
        <v>-337649</v>
      </c>
      <c r="J343" s="54">
        <v>1.21592801</v>
      </c>
      <c r="K343" s="54">
        <v>-0.21592801</v>
      </c>
      <c r="L343" s="54">
        <v>715267</v>
      </c>
      <c r="M343" s="54">
        <v>-1186093</v>
      </c>
      <c r="N343" s="54">
        <v>2.65825209</v>
      </c>
      <c r="O343" s="54">
        <v>-1.65825209</v>
      </c>
      <c r="P343" s="54">
        <v>186</v>
      </c>
      <c r="Q343" s="54">
        <v>186000</v>
      </c>
      <c r="R343" s="54">
        <v>1817406</v>
      </c>
      <c r="S343" s="54">
        <v>1104679.69</v>
      </c>
      <c r="T343" s="54">
        <v>1000</v>
      </c>
      <c r="U343" s="54">
        <v>9771</v>
      </c>
      <c r="V343" s="54">
        <v>5939.14</v>
      </c>
    </row>
    <row r="344" spans="1:22" ht="9">
      <c r="A344" s="54">
        <v>5457</v>
      </c>
      <c r="B344" s="54" t="s">
        <v>351</v>
      </c>
      <c r="C344" s="54">
        <v>1152345</v>
      </c>
      <c r="D344" s="54">
        <v>1930000</v>
      </c>
      <c r="E344" s="54">
        <v>777655</v>
      </c>
      <c r="F344" s="54">
        <v>0.59706995</v>
      </c>
      <c r="G344" s="54">
        <v>0.40293005</v>
      </c>
      <c r="H344" s="54">
        <v>1563711</v>
      </c>
      <c r="I344" s="54">
        <v>411366</v>
      </c>
      <c r="J344" s="54">
        <v>0.73692965</v>
      </c>
      <c r="K344" s="54">
        <v>0.26307035</v>
      </c>
      <c r="L344" s="54">
        <v>715267</v>
      </c>
      <c r="M344" s="54">
        <v>-437078</v>
      </c>
      <c r="N344" s="54">
        <v>1.61106971</v>
      </c>
      <c r="O344" s="54">
        <v>-0.61106971</v>
      </c>
      <c r="P344" s="54">
        <v>1049</v>
      </c>
      <c r="Q344" s="54">
        <v>1049000</v>
      </c>
      <c r="R344" s="54">
        <v>10249779</v>
      </c>
      <c r="S344" s="54">
        <v>1515212.94</v>
      </c>
      <c r="T344" s="54">
        <v>1000</v>
      </c>
      <c r="U344" s="54">
        <v>9771</v>
      </c>
      <c r="V344" s="54">
        <v>1444.44</v>
      </c>
    </row>
    <row r="345" spans="1:22" ht="9">
      <c r="A345" s="54">
        <v>2485</v>
      </c>
      <c r="B345" s="54" t="s">
        <v>352</v>
      </c>
      <c r="C345" s="54">
        <v>625169</v>
      </c>
      <c r="D345" s="54">
        <v>1930000</v>
      </c>
      <c r="E345" s="54">
        <v>1304831</v>
      </c>
      <c r="F345" s="54">
        <v>0.32392176</v>
      </c>
      <c r="G345" s="54">
        <v>0.67607824</v>
      </c>
      <c r="H345" s="54">
        <v>1563711</v>
      </c>
      <c r="I345" s="54">
        <v>938542</v>
      </c>
      <c r="J345" s="54">
        <v>0.3997983</v>
      </c>
      <c r="K345" s="54">
        <v>0.6002017</v>
      </c>
      <c r="L345" s="54">
        <v>715267</v>
      </c>
      <c r="M345" s="54">
        <v>90098</v>
      </c>
      <c r="N345" s="54">
        <v>0.87403585</v>
      </c>
      <c r="O345" s="54">
        <v>0.12596415</v>
      </c>
      <c r="P345" s="54">
        <v>525</v>
      </c>
      <c r="Q345" s="54">
        <v>525000</v>
      </c>
      <c r="R345" s="54">
        <v>5129775</v>
      </c>
      <c r="S345" s="54">
        <v>1512999.77</v>
      </c>
      <c r="T345" s="54">
        <v>1000</v>
      </c>
      <c r="U345" s="54">
        <v>9771</v>
      </c>
      <c r="V345" s="54">
        <v>2881.9</v>
      </c>
    </row>
    <row r="346" spans="1:22" ht="9">
      <c r="A346" s="54">
        <v>5460</v>
      </c>
      <c r="B346" s="54" t="s">
        <v>353</v>
      </c>
      <c r="C346" s="54">
        <v>426451</v>
      </c>
      <c r="D346" s="54">
        <v>1930000</v>
      </c>
      <c r="E346" s="54">
        <v>1503549</v>
      </c>
      <c r="F346" s="54">
        <v>0.22095907</v>
      </c>
      <c r="G346" s="54">
        <v>0.77904093</v>
      </c>
      <c r="H346" s="54">
        <v>1563711</v>
      </c>
      <c r="I346" s="54">
        <v>1137260</v>
      </c>
      <c r="J346" s="54">
        <v>0.27271727</v>
      </c>
      <c r="K346" s="54">
        <v>0.72728273</v>
      </c>
      <c r="L346" s="54">
        <v>715267</v>
      </c>
      <c r="M346" s="54">
        <v>288816</v>
      </c>
      <c r="N346" s="54">
        <v>0.59621232</v>
      </c>
      <c r="O346" s="54">
        <v>0.40378768</v>
      </c>
      <c r="P346" s="54">
        <v>3162</v>
      </c>
      <c r="Q346" s="54">
        <v>3162000</v>
      </c>
      <c r="R346" s="54">
        <v>30895902</v>
      </c>
      <c r="S346" s="54">
        <v>2418079.66</v>
      </c>
      <c r="T346" s="54">
        <v>1000</v>
      </c>
      <c r="U346" s="54">
        <v>9771</v>
      </c>
      <c r="V346" s="54">
        <v>764.73</v>
      </c>
    </row>
    <row r="347" spans="1:22" ht="9">
      <c r="A347" s="54">
        <v>5467</v>
      </c>
      <c r="B347" s="54" t="s">
        <v>354</v>
      </c>
      <c r="C347" s="54">
        <v>454010</v>
      </c>
      <c r="D347" s="54">
        <v>1930000</v>
      </c>
      <c r="E347" s="54">
        <v>1475990</v>
      </c>
      <c r="F347" s="54">
        <v>0.23523834</v>
      </c>
      <c r="G347" s="54">
        <v>0.76476166</v>
      </c>
      <c r="H347" s="54">
        <v>1563711</v>
      </c>
      <c r="I347" s="54">
        <v>1109701</v>
      </c>
      <c r="J347" s="54">
        <v>0.29034137</v>
      </c>
      <c r="K347" s="54">
        <v>0.70965863</v>
      </c>
      <c r="L347" s="54">
        <v>715267</v>
      </c>
      <c r="M347" s="54">
        <v>261257</v>
      </c>
      <c r="N347" s="54">
        <v>0.63474199</v>
      </c>
      <c r="O347" s="54">
        <v>0.36525801</v>
      </c>
      <c r="P347" s="54">
        <v>666</v>
      </c>
      <c r="Q347" s="54">
        <v>666000</v>
      </c>
      <c r="R347" s="54">
        <v>6507486</v>
      </c>
      <c r="S347" s="54">
        <v>1944988.38</v>
      </c>
      <c r="T347" s="54">
        <v>1000</v>
      </c>
      <c r="U347" s="54">
        <v>9771</v>
      </c>
      <c r="V347" s="54">
        <v>2920.4</v>
      </c>
    </row>
    <row r="348" spans="1:22" ht="9">
      <c r="A348" s="54">
        <v>5474</v>
      </c>
      <c r="B348" s="54" t="s">
        <v>355</v>
      </c>
      <c r="C348" s="54">
        <v>1482358</v>
      </c>
      <c r="D348" s="54">
        <v>1930000</v>
      </c>
      <c r="E348" s="54">
        <v>447642</v>
      </c>
      <c r="F348" s="54">
        <v>0.76806114</v>
      </c>
      <c r="G348" s="54">
        <v>0.23193886</v>
      </c>
      <c r="H348" s="54">
        <v>1563711</v>
      </c>
      <c r="I348" s="54">
        <v>81353</v>
      </c>
      <c r="J348" s="54">
        <v>0.9479744</v>
      </c>
      <c r="K348" s="54">
        <v>0.0520256</v>
      </c>
      <c r="L348" s="54">
        <v>715267</v>
      </c>
      <c r="M348" s="54">
        <v>-767091</v>
      </c>
      <c r="N348" s="54">
        <v>2.07245406</v>
      </c>
      <c r="O348" s="54">
        <v>-1.07245406</v>
      </c>
      <c r="P348" s="54">
        <v>1185</v>
      </c>
      <c r="Q348" s="54">
        <v>1185000</v>
      </c>
      <c r="R348" s="54">
        <v>11578635</v>
      </c>
      <c r="S348" s="54">
        <v>4112334.8</v>
      </c>
      <c r="T348" s="54">
        <v>1000</v>
      </c>
      <c r="U348" s="54">
        <v>9771</v>
      </c>
      <c r="V348" s="54">
        <v>3470.32</v>
      </c>
    </row>
    <row r="349" spans="1:22" ht="9">
      <c r="A349" s="54">
        <v>5586</v>
      </c>
      <c r="B349" s="54" t="s">
        <v>356</v>
      </c>
      <c r="C349" s="54">
        <v>489271</v>
      </c>
      <c r="D349" s="54">
        <v>1930000</v>
      </c>
      <c r="E349" s="54">
        <v>1440729</v>
      </c>
      <c r="F349" s="54">
        <v>0.25350829</v>
      </c>
      <c r="G349" s="54">
        <v>0.74649171</v>
      </c>
      <c r="H349" s="54">
        <v>1563711</v>
      </c>
      <c r="I349" s="54">
        <v>1074440</v>
      </c>
      <c r="J349" s="54">
        <v>0.31289094</v>
      </c>
      <c r="K349" s="54">
        <v>0.68710906</v>
      </c>
      <c r="L349" s="54">
        <v>715267</v>
      </c>
      <c r="M349" s="54">
        <v>225996</v>
      </c>
      <c r="N349" s="54">
        <v>0.68403967</v>
      </c>
      <c r="O349" s="54">
        <v>0.31596033</v>
      </c>
      <c r="P349" s="54">
        <v>708</v>
      </c>
      <c r="Q349" s="54">
        <v>708000</v>
      </c>
      <c r="R349" s="54">
        <v>6917868</v>
      </c>
      <c r="S349" s="54">
        <v>815723.9</v>
      </c>
      <c r="T349" s="54">
        <v>1000</v>
      </c>
      <c r="U349" s="54">
        <v>9771</v>
      </c>
      <c r="V349" s="54">
        <v>1152.15</v>
      </c>
    </row>
    <row r="350" spans="1:22" ht="9">
      <c r="A350" s="54">
        <v>5593</v>
      </c>
      <c r="B350" s="54" t="s">
        <v>357</v>
      </c>
      <c r="C350" s="54">
        <v>385500</v>
      </c>
      <c r="D350" s="54">
        <v>1930000</v>
      </c>
      <c r="E350" s="54">
        <v>1544500</v>
      </c>
      <c r="F350" s="54">
        <v>0.19974093</v>
      </c>
      <c r="G350" s="54">
        <v>0.80025907</v>
      </c>
      <c r="H350" s="54">
        <v>1563711</v>
      </c>
      <c r="I350" s="54">
        <v>1178211</v>
      </c>
      <c r="J350" s="54">
        <v>0.24652893</v>
      </c>
      <c r="K350" s="54">
        <v>0.75347107</v>
      </c>
      <c r="L350" s="54">
        <v>715267</v>
      </c>
      <c r="M350" s="54">
        <v>329767</v>
      </c>
      <c r="N350" s="54">
        <v>0.53895958</v>
      </c>
      <c r="O350" s="54">
        <v>0.46104042</v>
      </c>
      <c r="P350" s="54">
        <v>1078</v>
      </c>
      <c r="Q350" s="54">
        <v>1078000</v>
      </c>
      <c r="R350" s="54">
        <v>9722028.45</v>
      </c>
      <c r="S350" s="54">
        <v>0</v>
      </c>
      <c r="T350" s="54">
        <v>1000</v>
      </c>
      <c r="U350" s="54">
        <v>9018.58</v>
      </c>
      <c r="V350" s="54">
        <v>0</v>
      </c>
    </row>
    <row r="351" spans="1:22" ht="9">
      <c r="A351" s="54">
        <v>5607</v>
      </c>
      <c r="B351" s="54" t="s">
        <v>358</v>
      </c>
      <c r="C351" s="54">
        <v>687066</v>
      </c>
      <c r="D351" s="54">
        <v>1930000</v>
      </c>
      <c r="E351" s="54">
        <v>1242934</v>
      </c>
      <c r="F351" s="54">
        <v>0.35599275</v>
      </c>
      <c r="G351" s="54">
        <v>0.64400725</v>
      </c>
      <c r="H351" s="54">
        <v>1563711</v>
      </c>
      <c r="I351" s="54">
        <v>876645</v>
      </c>
      <c r="J351" s="54">
        <v>0.4393817</v>
      </c>
      <c r="K351" s="54">
        <v>0.5606183</v>
      </c>
      <c r="L351" s="54">
        <v>715267</v>
      </c>
      <c r="M351" s="54">
        <v>28201</v>
      </c>
      <c r="N351" s="54">
        <v>0.96057277</v>
      </c>
      <c r="O351" s="54">
        <v>0.03942723</v>
      </c>
      <c r="P351" s="54">
        <v>7264</v>
      </c>
      <c r="Q351" s="54">
        <v>7264000</v>
      </c>
      <c r="R351" s="54">
        <v>70976544</v>
      </c>
      <c r="S351" s="54">
        <v>3877390.76</v>
      </c>
      <c r="T351" s="54">
        <v>1000</v>
      </c>
      <c r="U351" s="54">
        <v>9771</v>
      </c>
      <c r="V351" s="54">
        <v>533.78</v>
      </c>
    </row>
    <row r="352" spans="1:22" ht="9">
      <c r="A352" s="54">
        <v>5614</v>
      </c>
      <c r="B352" s="54" t="s">
        <v>359</v>
      </c>
      <c r="C352" s="54">
        <v>946612</v>
      </c>
      <c r="D352" s="54">
        <v>1930000</v>
      </c>
      <c r="E352" s="54">
        <v>983388</v>
      </c>
      <c r="F352" s="54">
        <v>0.49047254</v>
      </c>
      <c r="G352" s="54">
        <v>0.50952746</v>
      </c>
      <c r="H352" s="54">
        <v>1563711</v>
      </c>
      <c r="I352" s="54">
        <v>617099</v>
      </c>
      <c r="J352" s="54">
        <v>0.6053625</v>
      </c>
      <c r="K352" s="54">
        <v>0.3946375</v>
      </c>
      <c r="L352" s="54">
        <v>715267</v>
      </c>
      <c r="M352" s="54">
        <v>-231345</v>
      </c>
      <c r="N352" s="54">
        <v>1.32343866</v>
      </c>
      <c r="O352" s="54">
        <v>-0.32343866</v>
      </c>
      <c r="P352" s="54">
        <v>241</v>
      </c>
      <c r="Q352" s="54">
        <v>241000</v>
      </c>
      <c r="R352" s="54">
        <v>2354811</v>
      </c>
      <c r="S352" s="54">
        <v>197502.88</v>
      </c>
      <c r="T352" s="54">
        <v>1000</v>
      </c>
      <c r="U352" s="54">
        <v>9771</v>
      </c>
      <c r="V352" s="54">
        <v>819.51</v>
      </c>
    </row>
    <row r="353" spans="1:22" ht="9">
      <c r="A353" s="54">
        <v>3542</v>
      </c>
      <c r="B353" s="54" t="s">
        <v>360</v>
      </c>
      <c r="C353" s="54">
        <v>2876842</v>
      </c>
      <c r="D353" s="54">
        <v>2895000</v>
      </c>
      <c r="E353" s="54">
        <v>18158</v>
      </c>
      <c r="F353" s="54">
        <v>0.99372781</v>
      </c>
      <c r="G353" s="54">
        <v>0.00627219</v>
      </c>
      <c r="H353" s="54">
        <v>2345566</v>
      </c>
      <c r="I353" s="54">
        <v>-531276</v>
      </c>
      <c r="J353" s="54">
        <v>1.22650226</v>
      </c>
      <c r="K353" s="54">
        <v>-0.22650226</v>
      </c>
      <c r="L353" s="54">
        <v>1072900</v>
      </c>
      <c r="M353" s="54">
        <v>-1803942</v>
      </c>
      <c r="N353" s="54">
        <v>2.68137012</v>
      </c>
      <c r="O353" s="54">
        <v>-1.68137012</v>
      </c>
      <c r="P353" s="54">
        <v>275</v>
      </c>
      <c r="Q353" s="54">
        <v>275000</v>
      </c>
      <c r="R353" s="54">
        <v>2687025</v>
      </c>
      <c r="S353" s="54">
        <v>383748.65</v>
      </c>
      <c r="T353" s="54">
        <v>1000</v>
      </c>
      <c r="U353" s="54">
        <v>9771</v>
      </c>
      <c r="V353" s="54">
        <v>1395.45</v>
      </c>
    </row>
    <row r="354" spans="1:22" ht="9">
      <c r="A354" s="54">
        <v>5621</v>
      </c>
      <c r="B354" s="54" t="s">
        <v>361</v>
      </c>
      <c r="C354" s="54">
        <v>871124</v>
      </c>
      <c r="D354" s="54">
        <v>1930000</v>
      </c>
      <c r="E354" s="54">
        <v>1058876</v>
      </c>
      <c r="F354" s="54">
        <v>0.45135959</v>
      </c>
      <c r="G354" s="54">
        <v>0.54864041</v>
      </c>
      <c r="H354" s="54">
        <v>1563711</v>
      </c>
      <c r="I354" s="54">
        <v>692587</v>
      </c>
      <c r="J354" s="54">
        <v>0.55708759</v>
      </c>
      <c r="K354" s="54">
        <v>0.44291241</v>
      </c>
      <c r="L354" s="54">
        <v>715267</v>
      </c>
      <c r="M354" s="54">
        <v>-155857</v>
      </c>
      <c r="N354" s="54">
        <v>1.21790045</v>
      </c>
      <c r="O354" s="54">
        <v>-0.21790045</v>
      </c>
      <c r="P354" s="54">
        <v>2834</v>
      </c>
      <c r="Q354" s="54">
        <v>2834000</v>
      </c>
      <c r="R354" s="54">
        <v>27691014</v>
      </c>
      <c r="S354" s="54">
        <v>6694297.56</v>
      </c>
      <c r="T354" s="54">
        <v>1000</v>
      </c>
      <c r="U354" s="54">
        <v>9771</v>
      </c>
      <c r="V354" s="54">
        <v>2362.14</v>
      </c>
    </row>
    <row r="355" spans="1:22" ht="9">
      <c r="A355" s="54">
        <v>5628</v>
      </c>
      <c r="B355" s="54" t="s">
        <v>362</v>
      </c>
      <c r="C355" s="54">
        <v>481178</v>
      </c>
      <c r="D355" s="54">
        <v>1930000</v>
      </c>
      <c r="E355" s="54">
        <v>1448822</v>
      </c>
      <c r="F355" s="54">
        <v>0.24931503</v>
      </c>
      <c r="G355" s="54">
        <v>0.75068497</v>
      </c>
      <c r="H355" s="54">
        <v>1563711</v>
      </c>
      <c r="I355" s="54">
        <v>1082533</v>
      </c>
      <c r="J355" s="54">
        <v>0.30771543</v>
      </c>
      <c r="K355" s="54">
        <v>0.69228457</v>
      </c>
      <c r="L355" s="54">
        <v>715267</v>
      </c>
      <c r="M355" s="54">
        <v>234089</v>
      </c>
      <c r="N355" s="54">
        <v>0.67272501</v>
      </c>
      <c r="O355" s="54">
        <v>0.32727499</v>
      </c>
      <c r="P355" s="54">
        <v>860</v>
      </c>
      <c r="Q355" s="54">
        <v>860000</v>
      </c>
      <c r="R355" s="54">
        <v>8403060</v>
      </c>
      <c r="S355" s="54">
        <v>882368.91</v>
      </c>
      <c r="T355" s="54">
        <v>1000</v>
      </c>
      <c r="U355" s="54">
        <v>9771</v>
      </c>
      <c r="V355" s="54">
        <v>1026.01</v>
      </c>
    </row>
    <row r="356" spans="1:22" ht="9">
      <c r="A356" s="54">
        <v>5642</v>
      </c>
      <c r="B356" s="54" t="s">
        <v>363</v>
      </c>
      <c r="C356" s="54">
        <v>840880</v>
      </c>
      <c r="D356" s="54">
        <v>1930000</v>
      </c>
      <c r="E356" s="54">
        <v>1089120</v>
      </c>
      <c r="F356" s="54">
        <v>0.43568912</v>
      </c>
      <c r="G356" s="54">
        <v>0.56431088</v>
      </c>
      <c r="H356" s="54">
        <v>1563711</v>
      </c>
      <c r="I356" s="54">
        <v>722831</v>
      </c>
      <c r="J356" s="54">
        <v>0.53774643</v>
      </c>
      <c r="K356" s="54">
        <v>0.46225357</v>
      </c>
      <c r="L356" s="54">
        <v>715267</v>
      </c>
      <c r="M356" s="54">
        <v>-125613</v>
      </c>
      <c r="N356" s="54">
        <v>1.17561694</v>
      </c>
      <c r="O356" s="54">
        <v>-0.17561694</v>
      </c>
      <c r="P356" s="54">
        <v>1105</v>
      </c>
      <c r="Q356" s="54">
        <v>1105000</v>
      </c>
      <c r="R356" s="54">
        <v>10796955</v>
      </c>
      <c r="S356" s="54">
        <v>2632568.71</v>
      </c>
      <c r="T356" s="54">
        <v>1000</v>
      </c>
      <c r="U356" s="54">
        <v>9771</v>
      </c>
      <c r="V356" s="54">
        <v>2382.42</v>
      </c>
    </row>
    <row r="357" spans="1:22" ht="9">
      <c r="A357" s="54">
        <v>5656</v>
      </c>
      <c r="B357" s="54" t="s">
        <v>364</v>
      </c>
      <c r="C357" s="54">
        <v>680284</v>
      </c>
      <c r="D357" s="54">
        <v>1930000</v>
      </c>
      <c r="E357" s="54">
        <v>1249716</v>
      </c>
      <c r="F357" s="54">
        <v>0.35247876</v>
      </c>
      <c r="G357" s="54">
        <v>0.64752124</v>
      </c>
      <c r="H357" s="54">
        <v>1563711</v>
      </c>
      <c r="I357" s="54">
        <v>883427</v>
      </c>
      <c r="J357" s="54">
        <v>0.43504458</v>
      </c>
      <c r="K357" s="54">
        <v>0.56495542</v>
      </c>
      <c r="L357" s="54">
        <v>715267</v>
      </c>
      <c r="M357" s="54">
        <v>34983</v>
      </c>
      <c r="N357" s="54">
        <v>0.95109099</v>
      </c>
      <c r="O357" s="54">
        <v>0.04890901</v>
      </c>
      <c r="P357" s="54">
        <v>8428</v>
      </c>
      <c r="Q357" s="54">
        <v>8428000</v>
      </c>
      <c r="R357" s="54">
        <v>82349988</v>
      </c>
      <c r="S357" s="54">
        <v>28578221.33</v>
      </c>
      <c r="T357" s="54">
        <v>1000</v>
      </c>
      <c r="U357" s="54">
        <v>9771</v>
      </c>
      <c r="V357" s="54">
        <v>3390.87</v>
      </c>
    </row>
    <row r="358" spans="1:22" ht="9">
      <c r="A358" s="54">
        <v>5663</v>
      </c>
      <c r="B358" s="54" t="s">
        <v>365</v>
      </c>
      <c r="C358" s="54">
        <v>551673</v>
      </c>
      <c r="D358" s="54">
        <v>1930000</v>
      </c>
      <c r="E358" s="54">
        <v>1378327</v>
      </c>
      <c r="F358" s="54">
        <v>0.28584093</v>
      </c>
      <c r="G358" s="54">
        <v>0.71415907</v>
      </c>
      <c r="H358" s="54">
        <v>1563711</v>
      </c>
      <c r="I358" s="54">
        <v>1012038</v>
      </c>
      <c r="J358" s="54">
        <v>0.35279729</v>
      </c>
      <c r="K358" s="54">
        <v>0.64720271</v>
      </c>
      <c r="L358" s="54">
        <v>715267</v>
      </c>
      <c r="M358" s="54">
        <v>163594</v>
      </c>
      <c r="N358" s="54">
        <v>0.77128261</v>
      </c>
      <c r="O358" s="54">
        <v>0.22871739</v>
      </c>
      <c r="P358" s="54">
        <v>4293</v>
      </c>
      <c r="Q358" s="54">
        <v>4293000</v>
      </c>
      <c r="R358" s="54">
        <v>41946903</v>
      </c>
      <c r="S358" s="54">
        <v>7858268.24</v>
      </c>
      <c r="T358" s="54">
        <v>1000</v>
      </c>
      <c r="U358" s="54">
        <v>9771</v>
      </c>
      <c r="V358" s="54">
        <v>1830.48</v>
      </c>
    </row>
    <row r="359" spans="1:22" ht="9">
      <c r="A359" s="54">
        <v>5670</v>
      </c>
      <c r="B359" s="54" t="s">
        <v>366</v>
      </c>
      <c r="C359" s="54">
        <v>1779628</v>
      </c>
      <c r="D359" s="54">
        <v>1930000</v>
      </c>
      <c r="E359" s="54">
        <v>150372</v>
      </c>
      <c r="F359" s="54">
        <v>0.92208705</v>
      </c>
      <c r="G359" s="54">
        <v>0.07791295</v>
      </c>
      <c r="H359" s="54">
        <v>1563711</v>
      </c>
      <c r="I359" s="54">
        <v>-215917</v>
      </c>
      <c r="J359" s="54">
        <v>1.13807986</v>
      </c>
      <c r="K359" s="54">
        <v>-0.13807986</v>
      </c>
      <c r="L359" s="54">
        <v>715267</v>
      </c>
      <c r="M359" s="54">
        <v>-1064361</v>
      </c>
      <c r="N359" s="54">
        <v>2.4880611</v>
      </c>
      <c r="O359" s="54">
        <v>-1.4880611</v>
      </c>
      <c r="P359" s="54">
        <v>367</v>
      </c>
      <c r="Q359" s="54">
        <v>367000</v>
      </c>
      <c r="R359" s="54">
        <v>3585957</v>
      </c>
      <c r="S359" s="54">
        <v>941845.37</v>
      </c>
      <c r="T359" s="54">
        <v>1000</v>
      </c>
      <c r="U359" s="54">
        <v>9771</v>
      </c>
      <c r="V359" s="54">
        <v>2566.34</v>
      </c>
    </row>
    <row r="360" spans="1:22" ht="9">
      <c r="A360" s="54">
        <v>3510</v>
      </c>
      <c r="B360" s="54" t="s">
        <v>367</v>
      </c>
      <c r="C360" s="54">
        <v>2315979</v>
      </c>
      <c r="D360" s="54">
        <v>2895000</v>
      </c>
      <c r="E360" s="54">
        <v>579021</v>
      </c>
      <c r="F360" s="54">
        <v>0.79999275</v>
      </c>
      <c r="G360" s="54">
        <v>0.20000725</v>
      </c>
      <c r="H360" s="54">
        <v>2345566</v>
      </c>
      <c r="I360" s="54">
        <v>29587</v>
      </c>
      <c r="J360" s="54">
        <v>0.98738599</v>
      </c>
      <c r="K360" s="54">
        <v>0.01261401</v>
      </c>
      <c r="L360" s="54">
        <v>1072900</v>
      </c>
      <c r="M360" s="54">
        <v>-1243079</v>
      </c>
      <c r="N360" s="54">
        <v>2.1586159</v>
      </c>
      <c r="O360" s="54">
        <v>-1.1586159</v>
      </c>
      <c r="P360" s="54">
        <v>408</v>
      </c>
      <c r="Q360" s="54">
        <v>408000</v>
      </c>
      <c r="R360" s="54">
        <v>3986568</v>
      </c>
      <c r="S360" s="54">
        <v>752445.66</v>
      </c>
      <c r="T360" s="54">
        <v>1000</v>
      </c>
      <c r="U360" s="54">
        <v>9771</v>
      </c>
      <c r="V360" s="54">
        <v>1844.23</v>
      </c>
    </row>
    <row r="361" spans="1:22" ht="9">
      <c r="A361" s="54">
        <v>5726</v>
      </c>
      <c r="B361" s="54" t="s">
        <v>368</v>
      </c>
      <c r="C361" s="54">
        <v>489199</v>
      </c>
      <c r="D361" s="54">
        <v>1930000</v>
      </c>
      <c r="E361" s="54">
        <v>1440801</v>
      </c>
      <c r="F361" s="54">
        <v>0.25347098</v>
      </c>
      <c r="G361" s="54">
        <v>0.74652902</v>
      </c>
      <c r="H361" s="54">
        <v>1563711</v>
      </c>
      <c r="I361" s="54">
        <v>1074512</v>
      </c>
      <c r="J361" s="54">
        <v>0.31284489</v>
      </c>
      <c r="K361" s="54">
        <v>0.68715511</v>
      </c>
      <c r="L361" s="54">
        <v>715267</v>
      </c>
      <c r="M361" s="54">
        <v>226068</v>
      </c>
      <c r="N361" s="54">
        <v>0.683939</v>
      </c>
      <c r="O361" s="54">
        <v>0.316061</v>
      </c>
      <c r="P361" s="54">
        <v>554</v>
      </c>
      <c r="Q361" s="54">
        <v>554000</v>
      </c>
      <c r="R361" s="54">
        <v>5413134</v>
      </c>
      <c r="S361" s="54">
        <v>473251.64</v>
      </c>
      <c r="T361" s="54">
        <v>1000</v>
      </c>
      <c r="U361" s="54">
        <v>9771</v>
      </c>
      <c r="V361" s="54">
        <v>854.24</v>
      </c>
    </row>
    <row r="362" spans="1:22" ht="9">
      <c r="A362" s="54">
        <v>5733</v>
      </c>
      <c r="B362" s="54" t="s">
        <v>369</v>
      </c>
      <c r="C362" s="54">
        <v>2868884</v>
      </c>
      <c r="D362" s="54">
        <v>1930000</v>
      </c>
      <c r="E362" s="54">
        <v>-938884</v>
      </c>
      <c r="F362" s="54">
        <v>1.48646839</v>
      </c>
      <c r="G362" s="54">
        <v>-0.48646839</v>
      </c>
      <c r="H362" s="54">
        <v>1563711</v>
      </c>
      <c r="I362" s="54">
        <v>-1305173</v>
      </c>
      <c r="J362" s="54">
        <v>1.83466382</v>
      </c>
      <c r="K362" s="54">
        <v>-0.83466382</v>
      </c>
      <c r="L362" s="54">
        <v>715267</v>
      </c>
      <c r="M362" s="54">
        <v>-2153617</v>
      </c>
      <c r="N362" s="54">
        <v>4.01092739</v>
      </c>
      <c r="O362" s="54">
        <v>-3.01092739</v>
      </c>
      <c r="P362" s="54">
        <v>507</v>
      </c>
      <c r="Q362" s="54">
        <v>507000</v>
      </c>
      <c r="R362" s="54">
        <v>4953897</v>
      </c>
      <c r="S362" s="54">
        <v>2839356.67</v>
      </c>
      <c r="T362" s="54">
        <v>1000</v>
      </c>
      <c r="U362" s="54">
        <v>9771</v>
      </c>
      <c r="V362" s="54">
        <v>5600.31</v>
      </c>
    </row>
    <row r="363" spans="1:22" ht="9">
      <c r="A363" s="54">
        <v>5740</v>
      </c>
      <c r="B363" s="54" t="s">
        <v>370</v>
      </c>
      <c r="C363" s="54">
        <v>599976</v>
      </c>
      <c r="D363" s="54">
        <v>1930000</v>
      </c>
      <c r="E363" s="54">
        <v>1330024</v>
      </c>
      <c r="F363" s="54">
        <v>0.31086839</v>
      </c>
      <c r="G363" s="54">
        <v>0.68913161</v>
      </c>
      <c r="H363" s="54">
        <v>1563711</v>
      </c>
      <c r="I363" s="54">
        <v>963735</v>
      </c>
      <c r="J363" s="54">
        <v>0.38368727</v>
      </c>
      <c r="K363" s="54">
        <v>0.61631273</v>
      </c>
      <c r="L363" s="54">
        <v>715267</v>
      </c>
      <c r="M363" s="54">
        <v>115291</v>
      </c>
      <c r="N363" s="54">
        <v>0.83881404</v>
      </c>
      <c r="O363" s="54">
        <v>0.16118596</v>
      </c>
      <c r="P363" s="54">
        <v>253</v>
      </c>
      <c r="Q363" s="54">
        <v>253000</v>
      </c>
      <c r="R363" s="54">
        <v>2472063</v>
      </c>
      <c r="S363" s="54">
        <v>709441.25</v>
      </c>
      <c r="T363" s="54">
        <v>1000</v>
      </c>
      <c r="U363" s="54">
        <v>9771</v>
      </c>
      <c r="V363" s="54">
        <v>2804.12</v>
      </c>
    </row>
    <row r="364" spans="1:22" ht="9">
      <c r="A364" s="54">
        <v>5747</v>
      </c>
      <c r="B364" s="54" t="s">
        <v>371</v>
      </c>
      <c r="C364" s="54">
        <v>581051</v>
      </c>
      <c r="D364" s="54">
        <v>1930000</v>
      </c>
      <c r="E364" s="54">
        <v>1348949</v>
      </c>
      <c r="F364" s="54">
        <v>0.30106269</v>
      </c>
      <c r="G364" s="54">
        <v>0.69893731</v>
      </c>
      <c r="H364" s="54">
        <v>1563711</v>
      </c>
      <c r="I364" s="54">
        <v>982660</v>
      </c>
      <c r="J364" s="54">
        <v>0.37158465</v>
      </c>
      <c r="K364" s="54">
        <v>0.62841535</v>
      </c>
      <c r="L364" s="54">
        <v>715267</v>
      </c>
      <c r="M364" s="54">
        <v>134216</v>
      </c>
      <c r="N364" s="54">
        <v>0.81235539</v>
      </c>
      <c r="O364" s="54">
        <v>0.18764461</v>
      </c>
      <c r="P364" s="54">
        <v>3119</v>
      </c>
      <c r="Q364" s="54">
        <v>3119000</v>
      </c>
      <c r="R364" s="54">
        <v>28937253.59</v>
      </c>
      <c r="S364" s="54">
        <v>0</v>
      </c>
      <c r="T364" s="54">
        <v>1000</v>
      </c>
      <c r="U364" s="54">
        <v>9277.73</v>
      </c>
      <c r="V364" s="54">
        <v>0</v>
      </c>
    </row>
    <row r="365" spans="1:22" ht="9">
      <c r="A365" s="54">
        <v>5754</v>
      </c>
      <c r="B365" s="54" t="s">
        <v>372</v>
      </c>
      <c r="C365" s="54">
        <v>1446651</v>
      </c>
      <c r="D365" s="54">
        <v>1930000</v>
      </c>
      <c r="E365" s="54">
        <v>483349</v>
      </c>
      <c r="F365" s="54">
        <v>0.7495601</v>
      </c>
      <c r="G365" s="54">
        <v>0.2504399</v>
      </c>
      <c r="H365" s="54">
        <v>1563711</v>
      </c>
      <c r="I365" s="54">
        <v>117060</v>
      </c>
      <c r="J365" s="54">
        <v>0.92513962</v>
      </c>
      <c r="K365" s="54">
        <v>0.07486038</v>
      </c>
      <c r="L365" s="54">
        <v>715267</v>
      </c>
      <c r="M365" s="54">
        <v>-731384</v>
      </c>
      <c r="N365" s="54">
        <v>2.02253284</v>
      </c>
      <c r="O365" s="54">
        <v>-1.02253284</v>
      </c>
      <c r="P365" s="54">
        <v>1103</v>
      </c>
      <c r="Q365" s="54">
        <v>1103000</v>
      </c>
      <c r="R365" s="54">
        <v>10777413</v>
      </c>
      <c r="S365" s="54">
        <v>2225569.52</v>
      </c>
      <c r="T365" s="54">
        <v>1000</v>
      </c>
      <c r="U365" s="54">
        <v>9771</v>
      </c>
      <c r="V365" s="54">
        <v>2017.74</v>
      </c>
    </row>
    <row r="366" spans="1:22" ht="9">
      <c r="A366" s="54">
        <v>126</v>
      </c>
      <c r="B366" s="54" t="s">
        <v>373</v>
      </c>
      <c r="C366" s="54">
        <v>546368</v>
      </c>
      <c r="D366" s="54">
        <v>1930000</v>
      </c>
      <c r="E366" s="54">
        <v>1383632</v>
      </c>
      <c r="F366" s="54">
        <v>0.28309223</v>
      </c>
      <c r="G366" s="54">
        <v>0.71690777</v>
      </c>
      <c r="H366" s="54">
        <v>1563711</v>
      </c>
      <c r="I366" s="54">
        <v>1017343</v>
      </c>
      <c r="J366" s="54">
        <v>0.34940472</v>
      </c>
      <c r="K366" s="54">
        <v>0.65059528</v>
      </c>
      <c r="L366" s="54">
        <v>715267</v>
      </c>
      <c r="M366" s="54">
        <v>168899</v>
      </c>
      <c r="N366" s="54">
        <v>0.7638658</v>
      </c>
      <c r="O366" s="54">
        <v>0.2361342</v>
      </c>
      <c r="P366" s="54">
        <v>908</v>
      </c>
      <c r="Q366" s="54">
        <v>908000</v>
      </c>
      <c r="R366" s="54">
        <v>8872068</v>
      </c>
      <c r="S366" s="54">
        <v>763803.18</v>
      </c>
      <c r="T366" s="54">
        <v>1000</v>
      </c>
      <c r="U366" s="54">
        <v>9771</v>
      </c>
      <c r="V366" s="54">
        <v>841.19</v>
      </c>
    </row>
    <row r="367" spans="1:22" ht="9">
      <c r="A367" s="54">
        <v>5780</v>
      </c>
      <c r="B367" s="54" t="s">
        <v>454</v>
      </c>
      <c r="C367" s="54">
        <v>900128</v>
      </c>
      <c r="D367" s="54">
        <v>2895000</v>
      </c>
      <c r="E367" s="54">
        <v>1994872</v>
      </c>
      <c r="F367" s="54">
        <v>0.31092504</v>
      </c>
      <c r="G367" s="54">
        <v>0.68907496</v>
      </c>
      <c r="H367" s="54">
        <v>2345566</v>
      </c>
      <c r="I367" s="54">
        <v>1445438</v>
      </c>
      <c r="J367" s="54">
        <v>0.38375727</v>
      </c>
      <c r="K367" s="54">
        <v>0.61624273</v>
      </c>
      <c r="L367" s="54">
        <v>1072900</v>
      </c>
      <c r="M367" s="54">
        <v>172772</v>
      </c>
      <c r="N367" s="54">
        <v>0.83896728</v>
      </c>
      <c r="O367" s="54">
        <v>0.16103272</v>
      </c>
      <c r="P367" s="54">
        <v>443</v>
      </c>
      <c r="Q367" s="54">
        <v>443000</v>
      </c>
      <c r="R367" s="54">
        <v>4328553</v>
      </c>
      <c r="S367" s="54">
        <v>2098751.74</v>
      </c>
      <c r="T367" s="54">
        <v>1000</v>
      </c>
      <c r="U367" s="54">
        <v>9771</v>
      </c>
      <c r="V367" s="54">
        <v>4737.59</v>
      </c>
    </row>
    <row r="368" spans="1:22" ht="9">
      <c r="A368" s="54">
        <v>4375</v>
      </c>
      <c r="B368" s="54" t="s">
        <v>374</v>
      </c>
      <c r="C368" s="54">
        <v>660910</v>
      </c>
      <c r="D368" s="54">
        <v>1930000</v>
      </c>
      <c r="E368" s="54">
        <v>1269090</v>
      </c>
      <c r="F368" s="54">
        <v>0.34244041</v>
      </c>
      <c r="G368" s="54">
        <v>0.65755959</v>
      </c>
      <c r="H368" s="54">
        <v>1563711</v>
      </c>
      <c r="I368" s="54">
        <v>902801</v>
      </c>
      <c r="J368" s="54">
        <v>0.42265483</v>
      </c>
      <c r="K368" s="54">
        <v>0.57734517</v>
      </c>
      <c r="L368" s="54">
        <v>715267</v>
      </c>
      <c r="M368" s="54">
        <v>54357</v>
      </c>
      <c r="N368" s="54">
        <v>0.9240046</v>
      </c>
      <c r="O368" s="54">
        <v>0.0759954</v>
      </c>
      <c r="P368" s="54">
        <v>607</v>
      </c>
      <c r="Q368" s="54">
        <v>607000</v>
      </c>
      <c r="R368" s="54">
        <v>5703966.76</v>
      </c>
      <c r="S368" s="54">
        <v>0</v>
      </c>
      <c r="T368" s="54">
        <v>1000</v>
      </c>
      <c r="U368" s="54">
        <v>9396.98</v>
      </c>
      <c r="V368" s="54">
        <v>0</v>
      </c>
    </row>
    <row r="369" spans="1:22" ht="9">
      <c r="A369" s="54">
        <v>5810</v>
      </c>
      <c r="B369" s="54" t="s">
        <v>375</v>
      </c>
      <c r="C369" s="54">
        <v>1160532</v>
      </c>
      <c r="D369" s="54">
        <v>1930000</v>
      </c>
      <c r="E369" s="54">
        <v>769468</v>
      </c>
      <c r="F369" s="54">
        <v>0.60131192</v>
      </c>
      <c r="G369" s="54">
        <v>0.39868808</v>
      </c>
      <c r="H369" s="54">
        <v>1563711</v>
      </c>
      <c r="I369" s="54">
        <v>403179</v>
      </c>
      <c r="J369" s="54">
        <v>0.74216527</v>
      </c>
      <c r="K369" s="54">
        <v>0.25783473</v>
      </c>
      <c r="L369" s="54">
        <v>715267</v>
      </c>
      <c r="M369" s="54">
        <v>-445265</v>
      </c>
      <c r="N369" s="54">
        <v>1.62251579</v>
      </c>
      <c r="O369" s="54">
        <v>-0.62251579</v>
      </c>
      <c r="P369" s="54">
        <v>487</v>
      </c>
      <c r="Q369" s="54">
        <v>487000</v>
      </c>
      <c r="R369" s="54">
        <v>4758477</v>
      </c>
      <c r="S369" s="54">
        <v>335022.93</v>
      </c>
      <c r="T369" s="54">
        <v>1000</v>
      </c>
      <c r="U369" s="54">
        <v>9771</v>
      </c>
      <c r="V369" s="54">
        <v>687.93</v>
      </c>
    </row>
    <row r="370" spans="1:22" ht="9">
      <c r="A370" s="54">
        <v>5817</v>
      </c>
      <c r="B370" s="54" t="s">
        <v>376</v>
      </c>
      <c r="C370" s="54">
        <v>1618381</v>
      </c>
      <c r="D370" s="54">
        <v>2895000</v>
      </c>
      <c r="E370" s="54">
        <v>1276619</v>
      </c>
      <c r="F370" s="54">
        <v>0.55902625</v>
      </c>
      <c r="G370" s="54">
        <v>0.44097375</v>
      </c>
      <c r="H370" s="54">
        <v>2345566</v>
      </c>
      <c r="I370" s="54">
        <v>727185</v>
      </c>
      <c r="J370" s="54">
        <v>0.68997462</v>
      </c>
      <c r="K370" s="54">
        <v>0.31002538</v>
      </c>
      <c r="L370" s="54">
        <v>1072900</v>
      </c>
      <c r="M370" s="54">
        <v>-545481</v>
      </c>
      <c r="N370" s="54">
        <v>1.50841737</v>
      </c>
      <c r="O370" s="54">
        <v>-0.50841737</v>
      </c>
      <c r="P370" s="54">
        <v>384</v>
      </c>
      <c r="Q370" s="54">
        <v>384000</v>
      </c>
      <c r="R370" s="54">
        <v>3752064</v>
      </c>
      <c r="S370" s="54">
        <v>1343638.67</v>
      </c>
      <c r="T370" s="54">
        <v>1000</v>
      </c>
      <c r="U370" s="54">
        <v>9771</v>
      </c>
      <c r="V370" s="54">
        <v>3499.06</v>
      </c>
    </row>
    <row r="371" spans="1:22" ht="9">
      <c r="A371" s="54">
        <v>5824</v>
      </c>
      <c r="B371" s="54" t="s">
        <v>377</v>
      </c>
      <c r="C371" s="54">
        <v>369129</v>
      </c>
      <c r="D371" s="54">
        <v>1930000</v>
      </c>
      <c r="E371" s="54">
        <v>1560871</v>
      </c>
      <c r="F371" s="54">
        <v>0.19125855</v>
      </c>
      <c r="G371" s="54">
        <v>0.80874145</v>
      </c>
      <c r="H371" s="54">
        <v>1563711</v>
      </c>
      <c r="I371" s="54">
        <v>1194582</v>
      </c>
      <c r="J371" s="54">
        <v>0.2360596</v>
      </c>
      <c r="K371" s="54">
        <v>0.7639404</v>
      </c>
      <c r="L371" s="54">
        <v>715267</v>
      </c>
      <c r="M371" s="54">
        <v>346138</v>
      </c>
      <c r="N371" s="54">
        <v>0.51607162</v>
      </c>
      <c r="O371" s="54">
        <v>0.48392838</v>
      </c>
      <c r="P371" s="54">
        <v>1689</v>
      </c>
      <c r="Q371" s="54">
        <v>1689000</v>
      </c>
      <c r="R371" s="54">
        <v>16503219</v>
      </c>
      <c r="S371" s="54">
        <v>189646.55</v>
      </c>
      <c r="T371" s="54">
        <v>1000</v>
      </c>
      <c r="U371" s="54">
        <v>9771</v>
      </c>
      <c r="V371" s="54">
        <v>112.28</v>
      </c>
    </row>
    <row r="372" spans="1:22" ht="9">
      <c r="A372" s="54">
        <v>5859</v>
      </c>
      <c r="B372" s="54" t="s">
        <v>378</v>
      </c>
      <c r="C372" s="54">
        <v>806851</v>
      </c>
      <c r="D372" s="54">
        <v>2895000</v>
      </c>
      <c r="E372" s="54">
        <v>2088149</v>
      </c>
      <c r="F372" s="54">
        <v>0.27870501</v>
      </c>
      <c r="G372" s="54">
        <v>0.72129499</v>
      </c>
      <c r="H372" s="54">
        <v>2345566</v>
      </c>
      <c r="I372" s="54">
        <v>1538715</v>
      </c>
      <c r="J372" s="54">
        <v>0.34398989</v>
      </c>
      <c r="K372" s="54">
        <v>0.65601011</v>
      </c>
      <c r="L372" s="54">
        <v>1072900</v>
      </c>
      <c r="M372" s="54">
        <v>266049</v>
      </c>
      <c r="N372" s="54">
        <v>0.75202815</v>
      </c>
      <c r="O372" s="54">
        <v>0.24797185</v>
      </c>
      <c r="P372" s="54">
        <v>560</v>
      </c>
      <c r="Q372" s="54">
        <v>560000</v>
      </c>
      <c r="R372" s="54">
        <v>5471760</v>
      </c>
      <c r="S372" s="54">
        <v>2095725.88</v>
      </c>
      <c r="T372" s="54">
        <v>1000</v>
      </c>
      <c r="U372" s="54">
        <v>9771</v>
      </c>
      <c r="V372" s="54">
        <v>3742.37</v>
      </c>
    </row>
    <row r="373" spans="1:22" ht="9">
      <c r="A373" s="54">
        <v>5852</v>
      </c>
      <c r="B373" s="54" t="s">
        <v>379</v>
      </c>
      <c r="C373" s="54">
        <v>2314099</v>
      </c>
      <c r="D373" s="54">
        <v>5790000</v>
      </c>
      <c r="E373" s="54">
        <v>3475901</v>
      </c>
      <c r="F373" s="54">
        <v>0.39967168</v>
      </c>
      <c r="G373" s="54">
        <v>0.60032832</v>
      </c>
      <c r="H373" s="54">
        <v>4691133</v>
      </c>
      <c r="I373" s="54">
        <v>2377034</v>
      </c>
      <c r="J373" s="54">
        <v>0.49329213</v>
      </c>
      <c r="K373" s="54">
        <v>0.50670787</v>
      </c>
      <c r="L373" s="54">
        <v>2145801</v>
      </c>
      <c r="M373" s="54">
        <v>-168298</v>
      </c>
      <c r="N373" s="54">
        <v>1.07843132</v>
      </c>
      <c r="O373" s="54">
        <v>-0.07843132</v>
      </c>
      <c r="P373" s="54">
        <v>709</v>
      </c>
      <c r="Q373" s="54">
        <v>709000</v>
      </c>
      <c r="R373" s="54">
        <v>6927639</v>
      </c>
      <c r="S373" s="54">
        <v>1508144.16</v>
      </c>
      <c r="T373" s="54">
        <v>1000</v>
      </c>
      <c r="U373" s="54">
        <v>9771</v>
      </c>
      <c r="V373" s="54">
        <v>2127.14</v>
      </c>
    </row>
    <row r="374" spans="1:22" ht="9">
      <c r="A374" s="54">
        <v>238</v>
      </c>
      <c r="B374" s="54" t="s">
        <v>380</v>
      </c>
      <c r="C374" s="54">
        <v>1219323</v>
      </c>
      <c r="D374" s="54">
        <v>1930000</v>
      </c>
      <c r="E374" s="54">
        <v>710677</v>
      </c>
      <c r="F374" s="54">
        <v>0.63177358</v>
      </c>
      <c r="G374" s="54">
        <v>0.36822642</v>
      </c>
      <c r="H374" s="54">
        <v>1563711</v>
      </c>
      <c r="I374" s="54">
        <v>344388</v>
      </c>
      <c r="J374" s="54">
        <v>0.77976237</v>
      </c>
      <c r="K374" s="54">
        <v>0.22023763</v>
      </c>
      <c r="L374" s="54">
        <v>715267</v>
      </c>
      <c r="M374" s="54">
        <v>-504056</v>
      </c>
      <c r="N374" s="54">
        <v>1.70471027</v>
      </c>
      <c r="O374" s="54">
        <v>-0.70471027</v>
      </c>
      <c r="P374" s="54">
        <v>1013</v>
      </c>
      <c r="Q374" s="54">
        <v>1013000</v>
      </c>
      <c r="R374" s="54">
        <v>9898023</v>
      </c>
      <c r="S374" s="54">
        <v>1393447.97</v>
      </c>
      <c r="T374" s="54">
        <v>1000</v>
      </c>
      <c r="U374" s="54">
        <v>9771</v>
      </c>
      <c r="V374" s="54">
        <v>1375.57</v>
      </c>
    </row>
    <row r="375" spans="1:22" ht="9">
      <c r="A375" s="54">
        <v>5866</v>
      </c>
      <c r="B375" s="54" t="s">
        <v>381</v>
      </c>
      <c r="C375" s="54">
        <v>695858</v>
      </c>
      <c r="D375" s="54">
        <v>1930000</v>
      </c>
      <c r="E375" s="54">
        <v>1234142</v>
      </c>
      <c r="F375" s="54">
        <v>0.36054819</v>
      </c>
      <c r="G375" s="54">
        <v>0.63945181</v>
      </c>
      <c r="H375" s="54">
        <v>1563711</v>
      </c>
      <c r="I375" s="54">
        <v>867853</v>
      </c>
      <c r="J375" s="54">
        <v>0.44500422</v>
      </c>
      <c r="K375" s="54">
        <v>0.55499578</v>
      </c>
      <c r="L375" s="54">
        <v>715267</v>
      </c>
      <c r="M375" s="54">
        <v>19409</v>
      </c>
      <c r="N375" s="54">
        <v>0.97286468</v>
      </c>
      <c r="O375" s="54">
        <v>0.02713532</v>
      </c>
      <c r="P375" s="54">
        <v>918</v>
      </c>
      <c r="Q375" s="54">
        <v>918000</v>
      </c>
      <c r="R375" s="54">
        <v>8969778</v>
      </c>
      <c r="S375" s="54">
        <v>853621.78</v>
      </c>
      <c r="T375" s="54">
        <v>1000</v>
      </c>
      <c r="U375" s="54">
        <v>9771</v>
      </c>
      <c r="V375" s="54">
        <v>929.87</v>
      </c>
    </row>
    <row r="376" spans="1:22" ht="9">
      <c r="A376" s="54">
        <v>5901</v>
      </c>
      <c r="B376" s="54" t="s">
        <v>382</v>
      </c>
      <c r="C376" s="54">
        <v>895911</v>
      </c>
      <c r="D376" s="54">
        <v>1930000</v>
      </c>
      <c r="E376" s="54">
        <v>1034089</v>
      </c>
      <c r="F376" s="54">
        <v>0.46420259</v>
      </c>
      <c r="G376" s="54">
        <v>0.53579741</v>
      </c>
      <c r="H376" s="54">
        <v>1563711</v>
      </c>
      <c r="I376" s="54">
        <v>667800</v>
      </c>
      <c r="J376" s="54">
        <v>0.57293899</v>
      </c>
      <c r="K376" s="54">
        <v>0.42706101</v>
      </c>
      <c r="L376" s="54">
        <v>715267</v>
      </c>
      <c r="M376" s="54">
        <v>-180644</v>
      </c>
      <c r="N376" s="54">
        <v>1.25255464</v>
      </c>
      <c r="O376" s="54">
        <v>-0.25255464</v>
      </c>
      <c r="P376" s="54">
        <v>5687</v>
      </c>
      <c r="Q376" s="54">
        <v>5687000</v>
      </c>
      <c r="R376" s="54">
        <v>55567677</v>
      </c>
      <c r="S376" s="54">
        <v>22079012.58</v>
      </c>
      <c r="T376" s="54">
        <v>1000</v>
      </c>
      <c r="U376" s="54">
        <v>9771</v>
      </c>
      <c r="V376" s="54">
        <v>3882.37</v>
      </c>
    </row>
    <row r="377" spans="1:22" ht="9">
      <c r="A377" s="54">
        <v>5985</v>
      </c>
      <c r="B377" s="54" t="s">
        <v>383</v>
      </c>
      <c r="C377" s="54">
        <v>605778</v>
      </c>
      <c r="D377" s="54">
        <v>1930000</v>
      </c>
      <c r="E377" s="54">
        <v>1324222</v>
      </c>
      <c r="F377" s="54">
        <v>0.31387461</v>
      </c>
      <c r="G377" s="54">
        <v>0.68612539</v>
      </c>
      <c r="H377" s="54">
        <v>1563711</v>
      </c>
      <c r="I377" s="54">
        <v>957933</v>
      </c>
      <c r="J377" s="54">
        <v>0.38739767</v>
      </c>
      <c r="K377" s="54">
        <v>0.61260233</v>
      </c>
      <c r="L377" s="54">
        <v>715267</v>
      </c>
      <c r="M377" s="54">
        <v>109489</v>
      </c>
      <c r="N377" s="54">
        <v>0.84692569</v>
      </c>
      <c r="O377" s="54">
        <v>0.15307431</v>
      </c>
      <c r="P377" s="54">
        <v>1065</v>
      </c>
      <c r="Q377" s="54">
        <v>1065000</v>
      </c>
      <c r="R377" s="54">
        <v>10406115</v>
      </c>
      <c r="S377" s="54">
        <v>882628.14</v>
      </c>
      <c r="T377" s="54">
        <v>1000</v>
      </c>
      <c r="U377" s="54">
        <v>9771</v>
      </c>
      <c r="V377" s="54">
        <v>828.76</v>
      </c>
    </row>
    <row r="378" spans="1:22" ht="9">
      <c r="A378" s="54">
        <v>5992</v>
      </c>
      <c r="B378" s="54" t="s">
        <v>384</v>
      </c>
      <c r="C378" s="54">
        <v>2365454</v>
      </c>
      <c r="D378" s="54">
        <v>1930000</v>
      </c>
      <c r="E378" s="54">
        <v>-435454</v>
      </c>
      <c r="F378" s="54">
        <v>1.22562383</v>
      </c>
      <c r="G378" s="54">
        <v>-0.22562383</v>
      </c>
      <c r="H378" s="54">
        <v>1563711</v>
      </c>
      <c r="I378" s="54">
        <v>-801743</v>
      </c>
      <c r="J378" s="54">
        <v>1.51271814</v>
      </c>
      <c r="K378" s="54">
        <v>-0.51271814</v>
      </c>
      <c r="L378" s="54">
        <v>715267</v>
      </c>
      <c r="M378" s="54">
        <v>-1650187</v>
      </c>
      <c r="N378" s="54">
        <v>3.30709232</v>
      </c>
      <c r="O378" s="54">
        <v>-2.30709232</v>
      </c>
      <c r="P378" s="54">
        <v>374</v>
      </c>
      <c r="Q378" s="54">
        <v>374000</v>
      </c>
      <c r="R378" s="54">
        <v>3654354</v>
      </c>
      <c r="S378" s="54">
        <v>866274.93</v>
      </c>
      <c r="T378" s="54">
        <v>1000</v>
      </c>
      <c r="U378" s="54">
        <v>9771</v>
      </c>
      <c r="V378" s="54">
        <v>2316.24</v>
      </c>
    </row>
    <row r="379" spans="1:22" ht="9">
      <c r="A379" s="54">
        <v>6022</v>
      </c>
      <c r="B379" s="54" t="s">
        <v>385</v>
      </c>
      <c r="C379" s="54">
        <v>1035698</v>
      </c>
      <c r="D379" s="54">
        <v>2895000</v>
      </c>
      <c r="E379" s="54">
        <v>1859302</v>
      </c>
      <c r="F379" s="54">
        <v>0.35775406</v>
      </c>
      <c r="G379" s="54">
        <v>0.64224594</v>
      </c>
      <c r="H379" s="54">
        <v>2345566</v>
      </c>
      <c r="I379" s="54">
        <v>1309868</v>
      </c>
      <c r="J379" s="54">
        <v>0.44155568</v>
      </c>
      <c r="K379" s="54">
        <v>0.55844432</v>
      </c>
      <c r="L379" s="54">
        <v>1072900</v>
      </c>
      <c r="M379" s="54">
        <v>37202</v>
      </c>
      <c r="N379" s="54">
        <v>0.96532575</v>
      </c>
      <c r="O379" s="54">
        <v>0.03467425</v>
      </c>
      <c r="P379" s="54">
        <v>417</v>
      </c>
      <c r="Q379" s="54">
        <v>417000</v>
      </c>
      <c r="R379" s="54">
        <v>4074507</v>
      </c>
      <c r="S379" s="54">
        <v>889857.28</v>
      </c>
      <c r="T379" s="54">
        <v>1000</v>
      </c>
      <c r="U379" s="54">
        <v>9771</v>
      </c>
      <c r="V379" s="54">
        <v>2133.95</v>
      </c>
    </row>
    <row r="380" spans="1:22" ht="9">
      <c r="A380" s="54">
        <v>6027</v>
      </c>
      <c r="B380" s="54" t="s">
        <v>386</v>
      </c>
      <c r="C380" s="54">
        <v>680507</v>
      </c>
      <c r="D380" s="54">
        <v>1930000</v>
      </c>
      <c r="E380" s="54">
        <v>1249493</v>
      </c>
      <c r="F380" s="54">
        <v>0.3525943</v>
      </c>
      <c r="G380" s="54">
        <v>0.6474057</v>
      </c>
      <c r="H380" s="54">
        <v>1563711</v>
      </c>
      <c r="I380" s="54">
        <v>883204</v>
      </c>
      <c r="J380" s="54">
        <v>0.43518719</v>
      </c>
      <c r="K380" s="54">
        <v>0.56481281</v>
      </c>
      <c r="L380" s="54">
        <v>715267</v>
      </c>
      <c r="M380" s="54">
        <v>34760</v>
      </c>
      <c r="N380" s="54">
        <v>0.95140276</v>
      </c>
      <c r="O380" s="54">
        <v>0.04859724</v>
      </c>
      <c r="P380" s="54">
        <v>505</v>
      </c>
      <c r="Q380" s="54">
        <v>505000</v>
      </c>
      <c r="R380" s="54">
        <v>4934355</v>
      </c>
      <c r="S380" s="54">
        <v>206759.9</v>
      </c>
      <c r="T380" s="54">
        <v>1000</v>
      </c>
      <c r="U380" s="54">
        <v>9771</v>
      </c>
      <c r="V380" s="54">
        <v>409.43</v>
      </c>
    </row>
    <row r="381" spans="1:22" ht="9">
      <c r="A381" s="54">
        <v>6069</v>
      </c>
      <c r="B381" s="54" t="s">
        <v>387</v>
      </c>
      <c r="C381" s="54">
        <v>5086353</v>
      </c>
      <c r="D381" s="54">
        <v>1930000</v>
      </c>
      <c r="E381" s="54">
        <v>-3156353</v>
      </c>
      <c r="F381" s="54">
        <v>2.63541606</v>
      </c>
      <c r="G381" s="54">
        <v>-1.63541606</v>
      </c>
      <c r="H381" s="54">
        <v>1563711</v>
      </c>
      <c r="I381" s="54">
        <v>-3522642</v>
      </c>
      <c r="J381" s="54">
        <v>3.25274491</v>
      </c>
      <c r="K381" s="54">
        <v>-2.25274491</v>
      </c>
      <c r="L381" s="54">
        <v>715267</v>
      </c>
      <c r="M381" s="54">
        <v>-4371086</v>
      </c>
      <c r="N381" s="54">
        <v>7.11112494</v>
      </c>
      <c r="O381" s="54">
        <v>-6.11112494</v>
      </c>
      <c r="P381" s="54">
        <v>58</v>
      </c>
      <c r="Q381" s="54">
        <v>58000</v>
      </c>
      <c r="R381" s="54">
        <v>566718</v>
      </c>
      <c r="S381" s="54">
        <v>703822.79</v>
      </c>
      <c r="T381" s="54">
        <v>1000</v>
      </c>
      <c r="U381" s="54">
        <v>9771</v>
      </c>
      <c r="V381" s="54">
        <v>12134.88</v>
      </c>
    </row>
    <row r="382" spans="1:22" ht="9">
      <c r="A382" s="54">
        <v>6104</v>
      </c>
      <c r="B382" s="54" t="s">
        <v>388</v>
      </c>
      <c r="C382" s="54">
        <v>1355456</v>
      </c>
      <c r="D382" s="54">
        <v>2895000</v>
      </c>
      <c r="E382" s="54">
        <v>1539544</v>
      </c>
      <c r="F382" s="54">
        <v>0.46820587</v>
      </c>
      <c r="G382" s="54">
        <v>0.53179413</v>
      </c>
      <c r="H382" s="54">
        <v>2345566</v>
      </c>
      <c r="I382" s="54">
        <v>990110</v>
      </c>
      <c r="J382" s="54">
        <v>0.57788014</v>
      </c>
      <c r="K382" s="54">
        <v>0.42211986</v>
      </c>
      <c r="L382" s="54">
        <v>1072900</v>
      </c>
      <c r="M382" s="54">
        <v>-282556</v>
      </c>
      <c r="N382" s="54">
        <v>1.26335726</v>
      </c>
      <c r="O382" s="54">
        <v>-0.26335726</v>
      </c>
      <c r="P382" s="54">
        <v>163</v>
      </c>
      <c r="Q382" s="54">
        <v>163000</v>
      </c>
      <c r="R382" s="54">
        <v>1592673</v>
      </c>
      <c r="S382" s="54">
        <v>199881.42</v>
      </c>
      <c r="T382" s="54">
        <v>1000</v>
      </c>
      <c r="U382" s="54">
        <v>9771</v>
      </c>
      <c r="V382" s="54">
        <v>1226.27</v>
      </c>
    </row>
    <row r="383" spans="1:22" ht="9">
      <c r="A383" s="54">
        <v>6113</v>
      </c>
      <c r="B383" s="54" t="s">
        <v>389</v>
      </c>
      <c r="C383" s="54">
        <v>1168301</v>
      </c>
      <c r="D383" s="54">
        <v>2895000</v>
      </c>
      <c r="E383" s="54">
        <v>1726699</v>
      </c>
      <c r="F383" s="54">
        <v>0.4035582</v>
      </c>
      <c r="G383" s="54">
        <v>0.5964418</v>
      </c>
      <c r="H383" s="54">
        <v>2345566</v>
      </c>
      <c r="I383" s="54">
        <v>1177265</v>
      </c>
      <c r="J383" s="54">
        <v>0.49808916</v>
      </c>
      <c r="K383" s="54">
        <v>0.50191084</v>
      </c>
      <c r="L383" s="54">
        <v>1072900</v>
      </c>
      <c r="M383" s="54">
        <v>-95401</v>
      </c>
      <c r="N383" s="54">
        <v>1.08891882</v>
      </c>
      <c r="O383" s="54">
        <v>-0.08891882</v>
      </c>
      <c r="P383" s="54">
        <v>1336</v>
      </c>
      <c r="Q383" s="54">
        <v>1336000</v>
      </c>
      <c r="R383" s="54">
        <v>13054056</v>
      </c>
      <c r="S383" s="54">
        <v>5794125.63</v>
      </c>
      <c r="T383" s="54">
        <v>1000</v>
      </c>
      <c r="U383" s="54">
        <v>9771</v>
      </c>
      <c r="V383" s="54">
        <v>4336.92</v>
      </c>
    </row>
    <row r="384" spans="1:22" ht="9">
      <c r="A384" s="54">
        <v>6083</v>
      </c>
      <c r="B384" s="54" t="s">
        <v>390</v>
      </c>
      <c r="C384" s="54">
        <v>2116426</v>
      </c>
      <c r="D384" s="54">
        <v>5790000</v>
      </c>
      <c r="E384" s="54">
        <v>3673574</v>
      </c>
      <c r="F384" s="54">
        <v>0.36553126</v>
      </c>
      <c r="G384" s="54">
        <v>0.63446874</v>
      </c>
      <c r="H384" s="54">
        <v>4691133</v>
      </c>
      <c r="I384" s="54">
        <v>2574707</v>
      </c>
      <c r="J384" s="54">
        <v>0.45115455</v>
      </c>
      <c r="K384" s="54">
        <v>0.54884545</v>
      </c>
      <c r="L384" s="54">
        <v>2145801</v>
      </c>
      <c r="M384" s="54">
        <v>29375</v>
      </c>
      <c r="N384" s="54">
        <v>0.98631047</v>
      </c>
      <c r="O384" s="54">
        <v>0.01368953</v>
      </c>
      <c r="P384" s="54">
        <v>1035</v>
      </c>
      <c r="Q384" s="54">
        <v>1035000</v>
      </c>
      <c r="R384" s="54">
        <v>10112985</v>
      </c>
      <c r="S384" s="54">
        <v>6369460.88</v>
      </c>
      <c r="T384" s="54">
        <v>1000</v>
      </c>
      <c r="U384" s="54">
        <v>9771</v>
      </c>
      <c r="V384" s="54">
        <v>6154.07</v>
      </c>
    </row>
    <row r="385" spans="1:22" ht="9">
      <c r="A385" s="54">
        <v>6118</v>
      </c>
      <c r="B385" s="54" t="s">
        <v>391</v>
      </c>
      <c r="C385" s="54">
        <v>581892</v>
      </c>
      <c r="D385" s="54">
        <v>1930000</v>
      </c>
      <c r="E385" s="54">
        <v>1348108</v>
      </c>
      <c r="F385" s="54">
        <v>0.30149845</v>
      </c>
      <c r="G385" s="54">
        <v>0.69850155</v>
      </c>
      <c r="H385" s="54">
        <v>1563711</v>
      </c>
      <c r="I385" s="54">
        <v>981819</v>
      </c>
      <c r="J385" s="54">
        <v>0.37212247</v>
      </c>
      <c r="K385" s="54">
        <v>0.62787753</v>
      </c>
      <c r="L385" s="54">
        <v>715267</v>
      </c>
      <c r="M385" s="54">
        <v>133375</v>
      </c>
      <c r="N385" s="54">
        <v>0.81353117</v>
      </c>
      <c r="O385" s="54">
        <v>0.18646883</v>
      </c>
      <c r="P385" s="54">
        <v>800</v>
      </c>
      <c r="Q385" s="54">
        <v>800000</v>
      </c>
      <c r="R385" s="54">
        <v>7816800</v>
      </c>
      <c r="S385" s="54">
        <v>981187.73</v>
      </c>
      <c r="T385" s="54">
        <v>1000</v>
      </c>
      <c r="U385" s="54">
        <v>9771</v>
      </c>
      <c r="V385" s="54">
        <v>1226.48</v>
      </c>
    </row>
    <row r="386" spans="1:22" ht="9">
      <c r="A386" s="54">
        <v>6125</v>
      </c>
      <c r="B386" s="54" t="s">
        <v>392</v>
      </c>
      <c r="C386" s="54">
        <v>623543</v>
      </c>
      <c r="D386" s="54">
        <v>1930000</v>
      </c>
      <c r="E386" s="54">
        <v>1306457</v>
      </c>
      <c r="F386" s="54">
        <v>0.32307927</v>
      </c>
      <c r="G386" s="54">
        <v>0.67692073</v>
      </c>
      <c r="H386" s="54">
        <v>1563711</v>
      </c>
      <c r="I386" s="54">
        <v>940168</v>
      </c>
      <c r="J386" s="54">
        <v>0.39875847</v>
      </c>
      <c r="K386" s="54">
        <v>0.60124153</v>
      </c>
      <c r="L386" s="54">
        <v>715267</v>
      </c>
      <c r="M386" s="54">
        <v>91724</v>
      </c>
      <c r="N386" s="54">
        <v>0.87176257</v>
      </c>
      <c r="O386" s="54">
        <v>0.12823743</v>
      </c>
      <c r="P386" s="54">
        <v>3703</v>
      </c>
      <c r="Q386" s="54">
        <v>3703000</v>
      </c>
      <c r="R386" s="54">
        <v>36131156.85</v>
      </c>
      <c r="S386" s="54">
        <v>0</v>
      </c>
      <c r="T386" s="54">
        <v>1000</v>
      </c>
      <c r="U386" s="54">
        <v>9757.27</v>
      </c>
      <c r="V386" s="54">
        <v>0</v>
      </c>
    </row>
    <row r="387" spans="1:22" ht="9">
      <c r="A387" s="54">
        <v>6174</v>
      </c>
      <c r="B387" s="54" t="s">
        <v>393</v>
      </c>
      <c r="C387" s="54">
        <v>924113</v>
      </c>
      <c r="D387" s="54">
        <v>1930000</v>
      </c>
      <c r="E387" s="54">
        <v>1005887</v>
      </c>
      <c r="F387" s="54">
        <v>0.47881503</v>
      </c>
      <c r="G387" s="54">
        <v>0.52118497</v>
      </c>
      <c r="H387" s="54">
        <v>1563711</v>
      </c>
      <c r="I387" s="54">
        <v>639598</v>
      </c>
      <c r="J387" s="54">
        <v>0.59097429</v>
      </c>
      <c r="K387" s="54">
        <v>0.40902571</v>
      </c>
      <c r="L387" s="54">
        <v>715267</v>
      </c>
      <c r="M387" s="54">
        <v>-208846</v>
      </c>
      <c r="N387" s="54">
        <v>1.29198327</v>
      </c>
      <c r="O387" s="54">
        <v>-0.29198327</v>
      </c>
      <c r="P387" s="54">
        <v>11959</v>
      </c>
      <c r="Q387" s="54">
        <v>11959000</v>
      </c>
      <c r="R387" s="54">
        <v>116851389</v>
      </c>
      <c r="S387" s="54">
        <v>6620082.67</v>
      </c>
      <c r="T387" s="54">
        <v>1000</v>
      </c>
      <c r="U387" s="54">
        <v>9771</v>
      </c>
      <c r="V387" s="54">
        <v>553.56</v>
      </c>
    </row>
    <row r="388" spans="1:22" ht="9">
      <c r="A388" s="54">
        <v>6181</v>
      </c>
      <c r="B388" s="54" t="s">
        <v>394</v>
      </c>
      <c r="C388" s="54">
        <v>765378</v>
      </c>
      <c r="D388" s="54">
        <v>1930000</v>
      </c>
      <c r="E388" s="54">
        <v>1164622</v>
      </c>
      <c r="F388" s="54">
        <v>0.39656891</v>
      </c>
      <c r="G388" s="54">
        <v>0.60343109</v>
      </c>
      <c r="H388" s="54">
        <v>1563711</v>
      </c>
      <c r="I388" s="54">
        <v>798333</v>
      </c>
      <c r="J388" s="54">
        <v>0.48946257</v>
      </c>
      <c r="K388" s="54">
        <v>0.51053743</v>
      </c>
      <c r="L388" s="54">
        <v>715267</v>
      </c>
      <c r="M388" s="54">
        <v>-50111</v>
      </c>
      <c r="N388" s="54">
        <v>1.07005915</v>
      </c>
      <c r="O388" s="54">
        <v>-0.07005915</v>
      </c>
      <c r="P388" s="54">
        <v>4162</v>
      </c>
      <c r="Q388" s="54">
        <v>4162000</v>
      </c>
      <c r="R388" s="54">
        <v>40666902</v>
      </c>
      <c r="S388" s="54">
        <v>8433851.73</v>
      </c>
      <c r="T388" s="54">
        <v>1000</v>
      </c>
      <c r="U388" s="54">
        <v>9771</v>
      </c>
      <c r="V388" s="54">
        <v>2026.39</v>
      </c>
    </row>
    <row r="389" spans="1:22" ht="9">
      <c r="A389" s="54">
        <v>6195</v>
      </c>
      <c r="B389" s="54" t="s">
        <v>395</v>
      </c>
      <c r="C389" s="54">
        <v>795308</v>
      </c>
      <c r="D389" s="54">
        <v>1930000</v>
      </c>
      <c r="E389" s="54">
        <v>1134692</v>
      </c>
      <c r="F389" s="54">
        <v>0.41207668</v>
      </c>
      <c r="G389" s="54">
        <v>0.58792332</v>
      </c>
      <c r="H389" s="54">
        <v>1563711</v>
      </c>
      <c r="I389" s="54">
        <v>768403</v>
      </c>
      <c r="J389" s="54">
        <v>0.50860293</v>
      </c>
      <c r="K389" s="54">
        <v>0.49139707</v>
      </c>
      <c r="L389" s="54">
        <v>715267</v>
      </c>
      <c r="M389" s="54">
        <v>-80041</v>
      </c>
      <c r="N389" s="54">
        <v>1.11190367</v>
      </c>
      <c r="O389" s="54">
        <v>-0.11190367</v>
      </c>
      <c r="P389" s="54">
        <v>2076</v>
      </c>
      <c r="Q389" s="54">
        <v>2076000</v>
      </c>
      <c r="R389" s="54">
        <v>19510403.45</v>
      </c>
      <c r="S389" s="54">
        <v>0</v>
      </c>
      <c r="T389" s="54">
        <v>1000</v>
      </c>
      <c r="U389" s="54">
        <v>9398.07</v>
      </c>
      <c r="V389" s="54">
        <v>0</v>
      </c>
    </row>
    <row r="390" spans="1:22" ht="9">
      <c r="A390" s="54">
        <v>6216</v>
      </c>
      <c r="B390" s="54" t="s">
        <v>396</v>
      </c>
      <c r="C390" s="54">
        <v>533504</v>
      </c>
      <c r="D390" s="54">
        <v>1930000</v>
      </c>
      <c r="E390" s="54">
        <v>1396496</v>
      </c>
      <c r="F390" s="54">
        <v>0.27642694</v>
      </c>
      <c r="G390" s="54">
        <v>0.72357306</v>
      </c>
      <c r="H390" s="54">
        <v>1563711</v>
      </c>
      <c r="I390" s="54">
        <v>1030207</v>
      </c>
      <c r="J390" s="54">
        <v>0.34117813</v>
      </c>
      <c r="K390" s="54">
        <v>0.65882187</v>
      </c>
      <c r="L390" s="54">
        <v>715267</v>
      </c>
      <c r="M390" s="54">
        <v>181763</v>
      </c>
      <c r="N390" s="54">
        <v>0.74588091</v>
      </c>
      <c r="O390" s="54">
        <v>0.25411909</v>
      </c>
      <c r="P390" s="54">
        <v>2111</v>
      </c>
      <c r="Q390" s="54">
        <v>2111000</v>
      </c>
      <c r="R390" s="54">
        <v>20626581</v>
      </c>
      <c r="S390" s="54">
        <v>726829.67</v>
      </c>
      <c r="T390" s="54">
        <v>1000</v>
      </c>
      <c r="U390" s="54">
        <v>9771</v>
      </c>
      <c r="V390" s="54">
        <v>344.31</v>
      </c>
    </row>
    <row r="391" spans="1:22" ht="9">
      <c r="A391" s="54">
        <v>6223</v>
      </c>
      <c r="B391" s="54" t="s">
        <v>397</v>
      </c>
      <c r="C391" s="54">
        <v>578320</v>
      </c>
      <c r="D391" s="54">
        <v>1930000</v>
      </c>
      <c r="E391" s="54">
        <v>1351680</v>
      </c>
      <c r="F391" s="54">
        <v>0.29964767</v>
      </c>
      <c r="G391" s="54">
        <v>0.70035233</v>
      </c>
      <c r="H391" s="54">
        <v>1563711</v>
      </c>
      <c r="I391" s="54">
        <v>985391</v>
      </c>
      <c r="J391" s="54">
        <v>0.36983816</v>
      </c>
      <c r="K391" s="54">
        <v>0.63016184</v>
      </c>
      <c r="L391" s="54">
        <v>715267</v>
      </c>
      <c r="M391" s="54">
        <v>136947</v>
      </c>
      <c r="N391" s="54">
        <v>0.80853723</v>
      </c>
      <c r="O391" s="54">
        <v>0.19146277</v>
      </c>
      <c r="P391" s="54">
        <v>8145</v>
      </c>
      <c r="Q391" s="54">
        <v>8145000</v>
      </c>
      <c r="R391" s="54">
        <v>79584795</v>
      </c>
      <c r="S391" s="54">
        <v>18922578.72</v>
      </c>
      <c r="T391" s="54">
        <v>1000</v>
      </c>
      <c r="U391" s="54">
        <v>9771</v>
      </c>
      <c r="V391" s="54">
        <v>2323.21</v>
      </c>
    </row>
    <row r="392" spans="1:22" ht="9">
      <c r="A392" s="54">
        <v>6230</v>
      </c>
      <c r="B392" s="54" t="s">
        <v>398</v>
      </c>
      <c r="C392" s="54">
        <v>1656635</v>
      </c>
      <c r="D392" s="54">
        <v>1930000</v>
      </c>
      <c r="E392" s="54">
        <v>273365</v>
      </c>
      <c r="F392" s="54">
        <v>0.8583601</v>
      </c>
      <c r="G392" s="54">
        <v>0.1416399</v>
      </c>
      <c r="H392" s="54">
        <v>1563711</v>
      </c>
      <c r="I392" s="54">
        <v>-92924</v>
      </c>
      <c r="J392" s="54">
        <v>1.0594253</v>
      </c>
      <c r="K392" s="54">
        <v>-0.0594253</v>
      </c>
      <c r="L392" s="54">
        <v>715267</v>
      </c>
      <c r="M392" s="54">
        <v>-941368</v>
      </c>
      <c r="N392" s="54">
        <v>2.31610713</v>
      </c>
      <c r="O392" s="54">
        <v>-1.31610713</v>
      </c>
      <c r="P392" s="54">
        <v>402</v>
      </c>
      <c r="Q392" s="54">
        <v>402000</v>
      </c>
      <c r="R392" s="54">
        <v>3927942</v>
      </c>
      <c r="S392" s="54">
        <v>84022.91</v>
      </c>
      <c r="T392" s="54">
        <v>1000</v>
      </c>
      <c r="U392" s="54">
        <v>9771</v>
      </c>
      <c r="V392" s="54">
        <v>209.01</v>
      </c>
    </row>
    <row r="393" spans="1:22" ht="9">
      <c r="A393" s="54">
        <v>6237</v>
      </c>
      <c r="B393" s="54" t="s">
        <v>399</v>
      </c>
      <c r="C393" s="54">
        <v>829421</v>
      </c>
      <c r="D393" s="54">
        <v>1930000</v>
      </c>
      <c r="E393" s="54">
        <v>1100579</v>
      </c>
      <c r="F393" s="54">
        <v>0.42975181</v>
      </c>
      <c r="G393" s="54">
        <v>0.57024819</v>
      </c>
      <c r="H393" s="54">
        <v>1563711</v>
      </c>
      <c r="I393" s="54">
        <v>734290</v>
      </c>
      <c r="J393" s="54">
        <v>0.53041834</v>
      </c>
      <c r="K393" s="54">
        <v>0.46958166</v>
      </c>
      <c r="L393" s="54">
        <v>715267</v>
      </c>
      <c r="M393" s="54">
        <v>-114154</v>
      </c>
      <c r="N393" s="54">
        <v>1.15959635</v>
      </c>
      <c r="O393" s="54">
        <v>-0.15959635</v>
      </c>
      <c r="P393" s="54">
        <v>1357</v>
      </c>
      <c r="Q393" s="54">
        <v>1357000</v>
      </c>
      <c r="R393" s="54">
        <v>12729080.19</v>
      </c>
      <c r="S393" s="54">
        <v>0</v>
      </c>
      <c r="T393" s="54">
        <v>1000</v>
      </c>
      <c r="U393" s="54">
        <v>9380.31</v>
      </c>
      <c r="V393" s="54">
        <v>0</v>
      </c>
    </row>
    <row r="394" spans="1:22" ht="9">
      <c r="A394" s="54">
        <v>6244</v>
      </c>
      <c r="B394" s="54" t="s">
        <v>400</v>
      </c>
      <c r="C394" s="54">
        <v>1091716</v>
      </c>
      <c r="D394" s="54">
        <v>1930000</v>
      </c>
      <c r="E394" s="54">
        <v>838284</v>
      </c>
      <c r="F394" s="54">
        <v>0.56565596</v>
      </c>
      <c r="G394" s="54">
        <v>0.43434404</v>
      </c>
      <c r="H394" s="54">
        <v>1563711</v>
      </c>
      <c r="I394" s="54">
        <v>471995</v>
      </c>
      <c r="J394" s="54">
        <v>0.69815714</v>
      </c>
      <c r="K394" s="54">
        <v>0.30184286</v>
      </c>
      <c r="L394" s="54">
        <v>715267</v>
      </c>
      <c r="M394" s="54">
        <v>-376449</v>
      </c>
      <c r="N394" s="54">
        <v>1.52630556</v>
      </c>
      <c r="O394" s="54">
        <v>-0.52630556</v>
      </c>
      <c r="P394" s="54">
        <v>6080</v>
      </c>
      <c r="Q394" s="54">
        <v>6080000</v>
      </c>
      <c r="R394" s="54">
        <v>59407680</v>
      </c>
      <c r="S394" s="54">
        <v>24451763.34</v>
      </c>
      <c r="T394" s="54">
        <v>1000</v>
      </c>
      <c r="U394" s="54">
        <v>9771</v>
      </c>
      <c r="V394" s="54">
        <v>4021.67</v>
      </c>
    </row>
    <row r="395" spans="1:22" ht="9">
      <c r="A395" s="54">
        <v>6251</v>
      </c>
      <c r="B395" s="54" t="s">
        <v>401</v>
      </c>
      <c r="C395" s="54">
        <v>379752</v>
      </c>
      <c r="D395" s="54">
        <v>1930000</v>
      </c>
      <c r="E395" s="54">
        <v>1550248</v>
      </c>
      <c r="F395" s="54">
        <v>0.19676269</v>
      </c>
      <c r="G395" s="54">
        <v>0.80323731</v>
      </c>
      <c r="H395" s="54">
        <v>1563711</v>
      </c>
      <c r="I395" s="54">
        <v>1183959</v>
      </c>
      <c r="J395" s="54">
        <v>0.24285306</v>
      </c>
      <c r="K395" s="54">
        <v>0.75714694</v>
      </c>
      <c r="L395" s="54">
        <v>715267</v>
      </c>
      <c r="M395" s="54">
        <v>335515</v>
      </c>
      <c r="N395" s="54">
        <v>0.53092342</v>
      </c>
      <c r="O395" s="54">
        <v>0.46907658</v>
      </c>
      <c r="P395" s="54">
        <v>239</v>
      </c>
      <c r="Q395" s="54">
        <v>239000</v>
      </c>
      <c r="R395" s="54">
        <v>2335269</v>
      </c>
      <c r="S395" s="54">
        <v>880084.34</v>
      </c>
      <c r="T395" s="54">
        <v>1000</v>
      </c>
      <c r="U395" s="54">
        <v>9771</v>
      </c>
      <c r="V395" s="54">
        <v>3682.36</v>
      </c>
    </row>
    <row r="396" spans="1:22" ht="9">
      <c r="A396" s="54">
        <v>6293</v>
      </c>
      <c r="B396" s="54" t="s">
        <v>402</v>
      </c>
      <c r="C396" s="54">
        <v>2496385</v>
      </c>
      <c r="D396" s="54">
        <v>1930000</v>
      </c>
      <c r="E396" s="54">
        <v>-566385</v>
      </c>
      <c r="F396" s="54">
        <v>1.29346373</v>
      </c>
      <c r="G396" s="54">
        <v>-0.29346373</v>
      </c>
      <c r="H396" s="54">
        <v>1563711</v>
      </c>
      <c r="I396" s="54">
        <v>-932674</v>
      </c>
      <c r="J396" s="54">
        <v>1.59644909</v>
      </c>
      <c r="K396" s="54">
        <v>-0.59644909</v>
      </c>
      <c r="L396" s="54">
        <v>715267</v>
      </c>
      <c r="M396" s="54">
        <v>-1781118</v>
      </c>
      <c r="N396" s="54">
        <v>3.49014424</v>
      </c>
      <c r="O396" s="54">
        <v>-2.49014424</v>
      </c>
      <c r="P396" s="54">
        <v>593</v>
      </c>
      <c r="Q396" s="54">
        <v>593000</v>
      </c>
      <c r="R396" s="54">
        <v>5794203</v>
      </c>
      <c r="S396" s="54">
        <v>1472861.24</v>
      </c>
      <c r="T396" s="54">
        <v>1000</v>
      </c>
      <c r="U396" s="54">
        <v>9771</v>
      </c>
      <c r="V396" s="54">
        <v>2483.75</v>
      </c>
    </row>
    <row r="397" spans="1:22" ht="9">
      <c r="A397" s="54">
        <v>6300</v>
      </c>
      <c r="B397" s="54" t="s">
        <v>403</v>
      </c>
      <c r="C397" s="54">
        <v>605020</v>
      </c>
      <c r="D397" s="54">
        <v>1930000</v>
      </c>
      <c r="E397" s="54">
        <v>1324980</v>
      </c>
      <c r="F397" s="54">
        <v>0.31348187</v>
      </c>
      <c r="G397" s="54">
        <v>0.68651813</v>
      </c>
      <c r="H397" s="54">
        <v>1563711</v>
      </c>
      <c r="I397" s="54">
        <v>958691</v>
      </c>
      <c r="J397" s="54">
        <v>0.38691293</v>
      </c>
      <c r="K397" s="54">
        <v>0.61308707</v>
      </c>
      <c r="L397" s="54">
        <v>715267</v>
      </c>
      <c r="M397" s="54">
        <v>110247</v>
      </c>
      <c r="N397" s="54">
        <v>0.84586595</v>
      </c>
      <c r="O397" s="54">
        <v>0.15413405</v>
      </c>
      <c r="P397" s="54">
        <v>8135</v>
      </c>
      <c r="Q397" s="54">
        <v>8135000</v>
      </c>
      <c r="R397" s="54">
        <v>79487085</v>
      </c>
      <c r="S397" s="54">
        <v>1080834.47</v>
      </c>
      <c r="T397" s="54">
        <v>1000</v>
      </c>
      <c r="U397" s="54">
        <v>9771</v>
      </c>
      <c r="V397" s="54">
        <v>132.86</v>
      </c>
    </row>
    <row r="398" spans="1:22" ht="9">
      <c r="A398" s="54">
        <v>6307</v>
      </c>
      <c r="B398" s="54" t="s">
        <v>404</v>
      </c>
      <c r="C398" s="54">
        <v>885385</v>
      </c>
      <c r="D398" s="54">
        <v>1930000</v>
      </c>
      <c r="E398" s="54">
        <v>1044615</v>
      </c>
      <c r="F398" s="54">
        <v>0.4587487</v>
      </c>
      <c r="G398" s="54">
        <v>0.5412513</v>
      </c>
      <c r="H398" s="54">
        <v>1563711</v>
      </c>
      <c r="I398" s="54">
        <v>678326</v>
      </c>
      <c r="J398" s="54">
        <v>0.56620757</v>
      </c>
      <c r="K398" s="54">
        <v>0.43379243</v>
      </c>
      <c r="L398" s="54">
        <v>715267</v>
      </c>
      <c r="M398" s="54">
        <v>-170118</v>
      </c>
      <c r="N398" s="54">
        <v>1.23783846</v>
      </c>
      <c r="O398" s="54">
        <v>-0.23783846</v>
      </c>
      <c r="P398" s="54">
        <v>6332</v>
      </c>
      <c r="Q398" s="54">
        <v>6332000</v>
      </c>
      <c r="R398" s="54">
        <v>61869972</v>
      </c>
      <c r="S398" s="54">
        <v>2511381.19</v>
      </c>
      <c r="T398" s="54">
        <v>1000</v>
      </c>
      <c r="U398" s="54">
        <v>9771</v>
      </c>
      <c r="V398" s="54">
        <v>396.62</v>
      </c>
    </row>
    <row r="399" spans="1:22" ht="9">
      <c r="A399" s="54">
        <v>6328</v>
      </c>
      <c r="B399" s="54" t="s">
        <v>405</v>
      </c>
      <c r="C399" s="54">
        <v>604924</v>
      </c>
      <c r="D399" s="54">
        <v>1930000</v>
      </c>
      <c r="E399" s="54">
        <v>1325076</v>
      </c>
      <c r="F399" s="54">
        <v>0.31343212</v>
      </c>
      <c r="G399" s="54">
        <v>0.68656788</v>
      </c>
      <c r="H399" s="54">
        <v>1563711</v>
      </c>
      <c r="I399" s="54">
        <v>958787</v>
      </c>
      <c r="J399" s="54">
        <v>0.38685153</v>
      </c>
      <c r="K399" s="54">
        <v>0.61314847</v>
      </c>
      <c r="L399" s="54">
        <v>715267</v>
      </c>
      <c r="M399" s="54">
        <v>110343</v>
      </c>
      <c r="N399" s="54">
        <v>0.84573173</v>
      </c>
      <c r="O399" s="54">
        <v>0.15426827</v>
      </c>
      <c r="P399" s="54">
        <v>3805</v>
      </c>
      <c r="Q399" s="54">
        <v>3805000</v>
      </c>
      <c r="R399" s="54">
        <v>37178655</v>
      </c>
      <c r="S399" s="54">
        <v>6128099.29</v>
      </c>
      <c r="T399" s="54">
        <v>1000</v>
      </c>
      <c r="U399" s="54">
        <v>9771</v>
      </c>
      <c r="V399" s="54">
        <v>1610.54</v>
      </c>
    </row>
    <row r="400" spans="1:22" ht="9">
      <c r="A400" s="54">
        <v>6370</v>
      </c>
      <c r="B400" s="54" t="s">
        <v>406</v>
      </c>
      <c r="C400" s="54">
        <v>575172</v>
      </c>
      <c r="D400" s="54">
        <v>1930000</v>
      </c>
      <c r="E400" s="54">
        <v>1354828</v>
      </c>
      <c r="F400" s="54">
        <v>0.29801658</v>
      </c>
      <c r="G400" s="54">
        <v>0.70198342</v>
      </c>
      <c r="H400" s="54">
        <v>1563711</v>
      </c>
      <c r="I400" s="54">
        <v>988539</v>
      </c>
      <c r="J400" s="54">
        <v>0.367825</v>
      </c>
      <c r="K400" s="54">
        <v>0.632175</v>
      </c>
      <c r="L400" s="54">
        <v>715267</v>
      </c>
      <c r="M400" s="54">
        <v>140095</v>
      </c>
      <c r="N400" s="54">
        <v>0.80413608</v>
      </c>
      <c r="O400" s="54">
        <v>0.19586392</v>
      </c>
      <c r="P400" s="54">
        <v>1742</v>
      </c>
      <c r="Q400" s="54">
        <v>1742000</v>
      </c>
      <c r="R400" s="54">
        <v>17021082</v>
      </c>
      <c r="S400" s="54">
        <v>1894962.07</v>
      </c>
      <c r="T400" s="54">
        <v>1000</v>
      </c>
      <c r="U400" s="54">
        <v>9771</v>
      </c>
      <c r="V400" s="54">
        <v>1087.81</v>
      </c>
    </row>
    <row r="401" spans="1:22" ht="9">
      <c r="A401" s="54">
        <v>6321</v>
      </c>
      <c r="B401" s="54" t="s">
        <v>407</v>
      </c>
      <c r="C401" s="54">
        <v>499048</v>
      </c>
      <c r="D401" s="54">
        <v>1930000</v>
      </c>
      <c r="E401" s="54">
        <v>1430952</v>
      </c>
      <c r="F401" s="54">
        <v>0.25857409</v>
      </c>
      <c r="G401" s="54">
        <v>0.74142591</v>
      </c>
      <c r="H401" s="54">
        <v>1563711</v>
      </c>
      <c r="I401" s="54">
        <v>1064663</v>
      </c>
      <c r="J401" s="54">
        <v>0.31914337</v>
      </c>
      <c r="K401" s="54">
        <v>0.68085663</v>
      </c>
      <c r="L401" s="54">
        <v>715267</v>
      </c>
      <c r="M401" s="54">
        <v>216219</v>
      </c>
      <c r="N401" s="54">
        <v>0.69770869</v>
      </c>
      <c r="O401" s="54">
        <v>0.30229131</v>
      </c>
      <c r="P401" s="54">
        <v>1129</v>
      </c>
      <c r="Q401" s="54">
        <v>1129000</v>
      </c>
      <c r="R401" s="54">
        <v>11031459</v>
      </c>
      <c r="S401" s="54">
        <v>2721315.35</v>
      </c>
      <c r="T401" s="54">
        <v>1000</v>
      </c>
      <c r="U401" s="54">
        <v>9771</v>
      </c>
      <c r="V401" s="54">
        <v>2410.38</v>
      </c>
    </row>
    <row r="402" spans="1:22" ht="9">
      <c r="A402" s="54">
        <v>6335</v>
      </c>
      <c r="B402" s="54" t="s">
        <v>408</v>
      </c>
      <c r="C402" s="54">
        <v>992810</v>
      </c>
      <c r="D402" s="54">
        <v>1930000</v>
      </c>
      <c r="E402" s="54">
        <v>937190</v>
      </c>
      <c r="F402" s="54">
        <v>0.51440933</v>
      </c>
      <c r="G402" s="54">
        <v>0.48559067</v>
      </c>
      <c r="H402" s="54">
        <v>1563711</v>
      </c>
      <c r="I402" s="54">
        <v>570901</v>
      </c>
      <c r="J402" s="54">
        <v>0.63490632</v>
      </c>
      <c r="K402" s="54">
        <v>0.36509368</v>
      </c>
      <c r="L402" s="54">
        <v>715267</v>
      </c>
      <c r="M402" s="54">
        <v>-277543</v>
      </c>
      <c r="N402" s="54">
        <v>1.38802713</v>
      </c>
      <c r="O402" s="54">
        <v>-0.38802713</v>
      </c>
      <c r="P402" s="54">
        <v>1146</v>
      </c>
      <c r="Q402" s="54">
        <v>1146000</v>
      </c>
      <c r="R402" s="54">
        <v>10222417.91</v>
      </c>
      <c r="S402" s="54">
        <v>0</v>
      </c>
      <c r="T402" s="54">
        <v>1000</v>
      </c>
      <c r="U402" s="54">
        <v>8920.09</v>
      </c>
      <c r="V402" s="54">
        <v>0</v>
      </c>
    </row>
    <row r="403" spans="1:22" ht="9">
      <c r="A403" s="54">
        <v>6354</v>
      </c>
      <c r="B403" s="54" t="s">
        <v>409</v>
      </c>
      <c r="C403" s="54">
        <v>611594</v>
      </c>
      <c r="D403" s="54">
        <v>1930000</v>
      </c>
      <c r="E403" s="54">
        <v>1318406</v>
      </c>
      <c r="F403" s="54">
        <v>0.31688808</v>
      </c>
      <c r="G403" s="54">
        <v>0.68311192</v>
      </c>
      <c r="H403" s="54">
        <v>1563711</v>
      </c>
      <c r="I403" s="54">
        <v>952117</v>
      </c>
      <c r="J403" s="54">
        <v>0.39111703</v>
      </c>
      <c r="K403" s="54">
        <v>0.60888297</v>
      </c>
      <c r="L403" s="54">
        <v>715267</v>
      </c>
      <c r="M403" s="54">
        <v>103673</v>
      </c>
      <c r="N403" s="54">
        <v>0.85505692</v>
      </c>
      <c r="O403" s="54">
        <v>0.14494308</v>
      </c>
      <c r="P403" s="54">
        <v>293</v>
      </c>
      <c r="Q403" s="54">
        <v>293000</v>
      </c>
      <c r="R403" s="54">
        <v>2862903</v>
      </c>
      <c r="S403" s="54">
        <v>149048.16</v>
      </c>
      <c r="T403" s="54">
        <v>1000</v>
      </c>
      <c r="U403" s="54">
        <v>9771</v>
      </c>
      <c r="V403" s="54">
        <v>508.7</v>
      </c>
    </row>
    <row r="404" spans="1:22" ht="9">
      <c r="A404" s="54">
        <v>6384</v>
      </c>
      <c r="B404" s="54" t="s">
        <v>410</v>
      </c>
      <c r="C404" s="54">
        <v>878449</v>
      </c>
      <c r="D404" s="54">
        <v>1930000</v>
      </c>
      <c r="E404" s="54">
        <v>1051551</v>
      </c>
      <c r="F404" s="54">
        <v>0.45515492</v>
      </c>
      <c r="G404" s="54">
        <v>0.54484508</v>
      </c>
      <c r="H404" s="54">
        <v>1563711</v>
      </c>
      <c r="I404" s="54">
        <v>685262</v>
      </c>
      <c r="J404" s="54">
        <v>0.56177196</v>
      </c>
      <c r="K404" s="54">
        <v>0.43822804</v>
      </c>
      <c r="L404" s="54">
        <v>715267</v>
      </c>
      <c r="M404" s="54">
        <v>-163182</v>
      </c>
      <c r="N404" s="54">
        <v>1.22814138</v>
      </c>
      <c r="O404" s="54">
        <v>-0.22814138</v>
      </c>
      <c r="P404" s="54">
        <v>812</v>
      </c>
      <c r="Q404" s="54">
        <v>812000</v>
      </c>
      <c r="R404" s="54">
        <v>7934052</v>
      </c>
      <c r="S404" s="54">
        <v>983619.88</v>
      </c>
      <c r="T404" s="54">
        <v>1000</v>
      </c>
      <c r="U404" s="54">
        <v>9771</v>
      </c>
      <c r="V404" s="54">
        <v>1211.35</v>
      </c>
    </row>
    <row r="405" spans="1:22" ht="9">
      <c r="A405" s="54">
        <v>6412</v>
      </c>
      <c r="B405" s="54" t="s">
        <v>411</v>
      </c>
      <c r="C405" s="54">
        <v>1120273</v>
      </c>
      <c r="D405" s="54">
        <v>2895000</v>
      </c>
      <c r="E405" s="54">
        <v>1774727</v>
      </c>
      <c r="F405" s="54">
        <v>0.38696822</v>
      </c>
      <c r="G405" s="54">
        <v>0.61303178</v>
      </c>
      <c r="H405" s="54">
        <v>2345566</v>
      </c>
      <c r="I405" s="54">
        <v>1225293</v>
      </c>
      <c r="J405" s="54">
        <v>0.47761308</v>
      </c>
      <c r="K405" s="54">
        <v>0.52238692</v>
      </c>
      <c r="L405" s="54">
        <v>1072900</v>
      </c>
      <c r="M405" s="54">
        <v>-47373</v>
      </c>
      <c r="N405" s="54">
        <v>1.04415416</v>
      </c>
      <c r="O405" s="54">
        <v>-0.04415416</v>
      </c>
      <c r="P405" s="54">
        <v>438</v>
      </c>
      <c r="Q405" s="54">
        <v>438000</v>
      </c>
      <c r="R405" s="54">
        <v>4279698</v>
      </c>
      <c r="S405" s="54">
        <v>897375.2</v>
      </c>
      <c r="T405" s="54">
        <v>1000</v>
      </c>
      <c r="U405" s="54">
        <v>9771</v>
      </c>
      <c r="V405" s="54">
        <v>2048.8</v>
      </c>
    </row>
    <row r="406" spans="1:22" ht="9">
      <c r="A406" s="54">
        <v>6440</v>
      </c>
      <c r="B406" s="54" t="s">
        <v>412</v>
      </c>
      <c r="C406" s="54">
        <v>1166798</v>
      </c>
      <c r="D406" s="54">
        <v>1930000</v>
      </c>
      <c r="E406" s="54">
        <v>763202</v>
      </c>
      <c r="F406" s="54">
        <v>0.60455855</v>
      </c>
      <c r="G406" s="54">
        <v>0.39544145</v>
      </c>
      <c r="H406" s="54">
        <v>1563711</v>
      </c>
      <c r="I406" s="54">
        <v>396913</v>
      </c>
      <c r="J406" s="54">
        <v>0.74617241</v>
      </c>
      <c r="K406" s="54">
        <v>0.25382759</v>
      </c>
      <c r="L406" s="54">
        <v>715267</v>
      </c>
      <c r="M406" s="54">
        <v>-451531</v>
      </c>
      <c r="N406" s="54">
        <v>1.63127615</v>
      </c>
      <c r="O406" s="54">
        <v>-0.63127615</v>
      </c>
      <c r="P406" s="54">
        <v>163</v>
      </c>
      <c r="Q406" s="54">
        <v>163000</v>
      </c>
      <c r="R406" s="54">
        <v>1592673</v>
      </c>
      <c r="S406" s="54">
        <v>752020.76</v>
      </c>
      <c r="T406" s="54">
        <v>1000</v>
      </c>
      <c r="U406" s="54">
        <v>9771</v>
      </c>
      <c r="V406" s="54">
        <v>4613.62</v>
      </c>
    </row>
    <row r="407" spans="1:22" ht="9">
      <c r="A407" s="54">
        <v>6419</v>
      </c>
      <c r="B407" s="54" t="s">
        <v>413</v>
      </c>
      <c r="C407" s="54">
        <v>893615</v>
      </c>
      <c r="D407" s="54">
        <v>1930000</v>
      </c>
      <c r="E407" s="54">
        <v>1036385</v>
      </c>
      <c r="F407" s="54">
        <v>0.46301295</v>
      </c>
      <c r="G407" s="54">
        <v>0.53698705</v>
      </c>
      <c r="H407" s="54">
        <v>1563711</v>
      </c>
      <c r="I407" s="54">
        <v>670096</v>
      </c>
      <c r="J407" s="54">
        <v>0.57147069</v>
      </c>
      <c r="K407" s="54">
        <v>0.42852931</v>
      </c>
      <c r="L407" s="54">
        <v>715267</v>
      </c>
      <c r="M407" s="54">
        <v>-178348</v>
      </c>
      <c r="N407" s="54">
        <v>1.24934465</v>
      </c>
      <c r="O407" s="54">
        <v>-0.24934465</v>
      </c>
      <c r="P407" s="54">
        <v>2721</v>
      </c>
      <c r="Q407" s="54">
        <v>2721000</v>
      </c>
      <c r="R407" s="54">
        <v>26586891</v>
      </c>
      <c r="S407" s="54">
        <v>856896.58</v>
      </c>
      <c r="T407" s="54">
        <v>1000</v>
      </c>
      <c r="U407" s="54">
        <v>9771</v>
      </c>
      <c r="V407" s="54">
        <v>314.92</v>
      </c>
    </row>
    <row r="408" spans="1:22" ht="9">
      <c r="A408" s="54">
        <v>6426</v>
      </c>
      <c r="B408" s="54" t="s">
        <v>414</v>
      </c>
      <c r="C408" s="54">
        <v>456369</v>
      </c>
      <c r="D408" s="54">
        <v>1930000</v>
      </c>
      <c r="E408" s="54">
        <v>1473631</v>
      </c>
      <c r="F408" s="54">
        <v>0.23646062</v>
      </c>
      <c r="G408" s="54">
        <v>0.76353938</v>
      </c>
      <c r="H408" s="54">
        <v>1563711</v>
      </c>
      <c r="I408" s="54">
        <v>1107342</v>
      </c>
      <c r="J408" s="54">
        <v>0.29184996</v>
      </c>
      <c r="K408" s="54">
        <v>0.70815004</v>
      </c>
      <c r="L408" s="54">
        <v>715267</v>
      </c>
      <c r="M408" s="54">
        <v>258898</v>
      </c>
      <c r="N408" s="54">
        <v>0.63804006</v>
      </c>
      <c r="O408" s="54">
        <v>0.36195994</v>
      </c>
      <c r="P408" s="54">
        <v>727</v>
      </c>
      <c r="Q408" s="54">
        <v>727000</v>
      </c>
      <c r="R408" s="54">
        <v>7103517</v>
      </c>
      <c r="S408" s="54">
        <v>834489.35</v>
      </c>
      <c r="T408" s="54">
        <v>1000</v>
      </c>
      <c r="U408" s="54">
        <v>9771</v>
      </c>
      <c r="V408" s="54">
        <v>1147.85</v>
      </c>
    </row>
    <row r="409" spans="1:22" ht="9">
      <c r="A409" s="54">
        <v>6461</v>
      </c>
      <c r="B409" s="54" t="s">
        <v>415</v>
      </c>
      <c r="C409" s="54">
        <v>762625</v>
      </c>
      <c r="D409" s="54">
        <v>1930000</v>
      </c>
      <c r="E409" s="54">
        <v>1167375</v>
      </c>
      <c r="F409" s="54">
        <v>0.39514249</v>
      </c>
      <c r="G409" s="54">
        <v>0.60485751</v>
      </c>
      <c r="H409" s="54">
        <v>1563711</v>
      </c>
      <c r="I409" s="54">
        <v>801086</v>
      </c>
      <c r="J409" s="54">
        <v>0.48770201</v>
      </c>
      <c r="K409" s="54">
        <v>0.51229799</v>
      </c>
      <c r="L409" s="54">
        <v>715267</v>
      </c>
      <c r="M409" s="54">
        <v>-47358</v>
      </c>
      <c r="N409" s="54">
        <v>1.06621024</v>
      </c>
      <c r="O409" s="54">
        <v>-0.06621024</v>
      </c>
      <c r="P409" s="54">
        <v>2023</v>
      </c>
      <c r="Q409" s="54">
        <v>2023000</v>
      </c>
      <c r="R409" s="54">
        <v>19766733</v>
      </c>
      <c r="S409" s="54">
        <v>3979477.29</v>
      </c>
      <c r="T409" s="54">
        <v>1000</v>
      </c>
      <c r="U409" s="54">
        <v>9771</v>
      </c>
      <c r="V409" s="54">
        <v>1967.12</v>
      </c>
    </row>
    <row r="410" spans="1:22" ht="9">
      <c r="A410" s="54">
        <v>6470</v>
      </c>
      <c r="B410" s="54" t="s">
        <v>416</v>
      </c>
      <c r="C410" s="54">
        <v>876329</v>
      </c>
      <c r="D410" s="54">
        <v>1930000</v>
      </c>
      <c r="E410" s="54">
        <v>1053671</v>
      </c>
      <c r="F410" s="54">
        <v>0.45405648</v>
      </c>
      <c r="G410" s="54">
        <v>0.54594352</v>
      </c>
      <c r="H410" s="54">
        <v>1563711</v>
      </c>
      <c r="I410" s="54">
        <v>687382</v>
      </c>
      <c r="J410" s="54">
        <v>0.56041622</v>
      </c>
      <c r="K410" s="54">
        <v>0.43958378</v>
      </c>
      <c r="L410" s="54">
        <v>715267</v>
      </c>
      <c r="M410" s="54">
        <v>-161062</v>
      </c>
      <c r="N410" s="54">
        <v>1.22517745</v>
      </c>
      <c r="O410" s="54">
        <v>-0.22517745</v>
      </c>
      <c r="P410" s="54">
        <v>2165</v>
      </c>
      <c r="Q410" s="54">
        <v>2165000</v>
      </c>
      <c r="R410" s="54">
        <v>21154215</v>
      </c>
      <c r="S410" s="54">
        <v>1586662.96</v>
      </c>
      <c r="T410" s="54">
        <v>1000</v>
      </c>
      <c r="U410" s="54">
        <v>9771</v>
      </c>
      <c r="V410" s="54">
        <v>732.87</v>
      </c>
    </row>
    <row r="411" spans="1:22" ht="9">
      <c r="A411" s="54">
        <v>6475</v>
      </c>
      <c r="B411" s="54" t="s">
        <v>417</v>
      </c>
      <c r="C411" s="54">
        <v>1491075</v>
      </c>
      <c r="D411" s="54">
        <v>1930000</v>
      </c>
      <c r="E411" s="54">
        <v>438925</v>
      </c>
      <c r="F411" s="54">
        <v>0.77257772</v>
      </c>
      <c r="G411" s="54">
        <v>0.22742228</v>
      </c>
      <c r="H411" s="54">
        <v>1563711</v>
      </c>
      <c r="I411" s="54">
        <v>72636</v>
      </c>
      <c r="J411" s="54">
        <v>0.95354896</v>
      </c>
      <c r="K411" s="54">
        <v>0.04645104</v>
      </c>
      <c r="L411" s="54">
        <v>715267</v>
      </c>
      <c r="M411" s="54">
        <v>-775808</v>
      </c>
      <c r="N411" s="54">
        <v>2.08464112</v>
      </c>
      <c r="O411" s="54">
        <v>-1.08464112</v>
      </c>
      <c r="P411" s="54">
        <v>551</v>
      </c>
      <c r="Q411" s="54">
        <v>551000</v>
      </c>
      <c r="R411" s="54">
        <v>5383821</v>
      </c>
      <c r="S411" s="54">
        <v>947481.98</v>
      </c>
      <c r="T411" s="54">
        <v>1000</v>
      </c>
      <c r="U411" s="54">
        <v>9771</v>
      </c>
      <c r="V411" s="54">
        <v>1719.57</v>
      </c>
    </row>
    <row r="412" spans="1:22" ht="9">
      <c r="A412" s="54">
        <v>6482</v>
      </c>
      <c r="B412" s="54" t="s">
        <v>418</v>
      </c>
      <c r="C412" s="54">
        <v>2087608</v>
      </c>
      <c r="D412" s="54">
        <v>1930000</v>
      </c>
      <c r="E412" s="54">
        <v>-157608</v>
      </c>
      <c r="F412" s="54">
        <v>1.08166218</v>
      </c>
      <c r="G412" s="54">
        <v>-0.08166218</v>
      </c>
      <c r="H412" s="54">
        <v>1563711</v>
      </c>
      <c r="I412" s="54">
        <v>-523897</v>
      </c>
      <c r="J412" s="54">
        <v>1.33503441</v>
      </c>
      <c r="K412" s="54">
        <v>-0.33503441</v>
      </c>
      <c r="L412" s="54">
        <v>715267</v>
      </c>
      <c r="M412" s="54">
        <v>-1372341</v>
      </c>
      <c r="N412" s="54">
        <v>2.91864157</v>
      </c>
      <c r="O412" s="54">
        <v>-1.91864157</v>
      </c>
      <c r="P412" s="54">
        <v>590</v>
      </c>
      <c r="Q412" s="54">
        <v>590000</v>
      </c>
      <c r="R412" s="54">
        <v>5764890</v>
      </c>
      <c r="S412" s="54">
        <v>2616940.65</v>
      </c>
      <c r="T412" s="54">
        <v>1000</v>
      </c>
      <c r="U412" s="54">
        <v>9771</v>
      </c>
      <c r="V412" s="54">
        <v>4435.49</v>
      </c>
    </row>
    <row r="413" spans="1:22" ht="9">
      <c r="A413" s="54">
        <v>6545</v>
      </c>
      <c r="B413" s="54" t="s">
        <v>419</v>
      </c>
      <c r="C413" s="54">
        <v>2633141</v>
      </c>
      <c r="D413" s="54">
        <v>5790000</v>
      </c>
      <c r="E413" s="54">
        <v>3156859</v>
      </c>
      <c r="F413" s="54">
        <v>0.45477392</v>
      </c>
      <c r="G413" s="54">
        <v>0.54522608</v>
      </c>
      <c r="H413" s="54">
        <v>4691133</v>
      </c>
      <c r="I413" s="54">
        <v>2057992</v>
      </c>
      <c r="J413" s="54">
        <v>0.56130172</v>
      </c>
      <c r="K413" s="54">
        <v>0.43869828</v>
      </c>
      <c r="L413" s="54">
        <v>2145801</v>
      </c>
      <c r="M413" s="54">
        <v>-487340</v>
      </c>
      <c r="N413" s="54">
        <v>1.22711333</v>
      </c>
      <c r="O413" s="54">
        <v>-0.22711333</v>
      </c>
      <c r="P413" s="54">
        <v>963</v>
      </c>
      <c r="Q413" s="54">
        <v>963000</v>
      </c>
      <c r="R413" s="54">
        <v>9409473</v>
      </c>
      <c r="S413" s="54">
        <v>6687924.02</v>
      </c>
      <c r="T413" s="54">
        <v>1000</v>
      </c>
      <c r="U413" s="54">
        <v>9771</v>
      </c>
      <c r="V413" s="54">
        <v>6944.88</v>
      </c>
    </row>
    <row r="414" spans="1:22" ht="9">
      <c r="A414" s="54">
        <v>6608</v>
      </c>
      <c r="B414" s="54" t="s">
        <v>420</v>
      </c>
      <c r="C414" s="54">
        <v>827129</v>
      </c>
      <c r="D414" s="54">
        <v>1930000</v>
      </c>
      <c r="E414" s="54">
        <v>1102871</v>
      </c>
      <c r="F414" s="54">
        <v>0.42856425</v>
      </c>
      <c r="G414" s="54">
        <v>0.57143575</v>
      </c>
      <c r="H414" s="54">
        <v>1563711</v>
      </c>
      <c r="I414" s="54">
        <v>736582</v>
      </c>
      <c r="J414" s="54">
        <v>0.5289526</v>
      </c>
      <c r="K414" s="54">
        <v>0.4710474</v>
      </c>
      <c r="L414" s="54">
        <v>715267</v>
      </c>
      <c r="M414" s="54">
        <v>-111862</v>
      </c>
      <c r="N414" s="54">
        <v>1.15639195</v>
      </c>
      <c r="O414" s="54">
        <v>-0.15639195</v>
      </c>
      <c r="P414" s="54">
        <v>1527</v>
      </c>
      <c r="Q414" s="54">
        <v>1527000</v>
      </c>
      <c r="R414" s="54">
        <v>14902287.41</v>
      </c>
      <c r="S414" s="54">
        <v>0</v>
      </c>
      <c r="T414" s="54">
        <v>1000</v>
      </c>
      <c r="U414" s="54">
        <v>9759.19</v>
      </c>
      <c r="V414" s="54">
        <v>0</v>
      </c>
    </row>
    <row r="415" spans="1:22" ht="9">
      <c r="A415" s="54">
        <v>6615</v>
      </c>
      <c r="B415" s="54" t="s">
        <v>421</v>
      </c>
      <c r="C415" s="54">
        <v>1843321</v>
      </c>
      <c r="D415" s="54">
        <v>1930000</v>
      </c>
      <c r="E415" s="54">
        <v>86679</v>
      </c>
      <c r="F415" s="54">
        <v>0.9550886</v>
      </c>
      <c r="G415" s="54">
        <v>0.0449114</v>
      </c>
      <c r="H415" s="54">
        <v>1563711</v>
      </c>
      <c r="I415" s="54">
        <v>-279610</v>
      </c>
      <c r="J415" s="54">
        <v>1.17881181</v>
      </c>
      <c r="K415" s="54">
        <v>-0.17881181</v>
      </c>
      <c r="L415" s="54">
        <v>715267</v>
      </c>
      <c r="M415" s="54">
        <v>-1128054</v>
      </c>
      <c r="N415" s="54">
        <v>2.57710897</v>
      </c>
      <c r="O415" s="54">
        <v>-1.57710897</v>
      </c>
      <c r="P415" s="54">
        <v>258</v>
      </c>
      <c r="Q415" s="54">
        <v>258000</v>
      </c>
      <c r="R415" s="54">
        <v>2520918</v>
      </c>
      <c r="S415" s="54">
        <v>324052.74</v>
      </c>
      <c r="T415" s="54">
        <v>1000</v>
      </c>
      <c r="U415" s="54">
        <v>9771</v>
      </c>
      <c r="V415" s="54">
        <v>1256.02</v>
      </c>
    </row>
    <row r="416" spans="1:22" ht="9">
      <c r="A416" s="54">
        <v>6678</v>
      </c>
      <c r="B416" s="54" t="s">
        <v>422</v>
      </c>
      <c r="C416" s="54">
        <v>1429793</v>
      </c>
      <c r="D416" s="54">
        <v>1930000</v>
      </c>
      <c r="E416" s="54">
        <v>500207</v>
      </c>
      <c r="F416" s="54">
        <v>0.74082539</v>
      </c>
      <c r="G416" s="54">
        <v>0.25917461</v>
      </c>
      <c r="H416" s="54">
        <v>1563711</v>
      </c>
      <c r="I416" s="54">
        <v>133918</v>
      </c>
      <c r="J416" s="54">
        <v>0.91435886</v>
      </c>
      <c r="K416" s="54">
        <v>0.08564114</v>
      </c>
      <c r="L416" s="54">
        <v>715267</v>
      </c>
      <c r="M416" s="54">
        <v>-714526</v>
      </c>
      <c r="N416" s="54">
        <v>1.99896402</v>
      </c>
      <c r="O416" s="54">
        <v>-0.99896402</v>
      </c>
      <c r="P416" s="54">
        <v>1723</v>
      </c>
      <c r="Q416" s="54">
        <v>1723000</v>
      </c>
      <c r="R416" s="54">
        <v>16835433</v>
      </c>
      <c r="S416" s="54">
        <v>1385055.63</v>
      </c>
      <c r="T416" s="54">
        <v>1000</v>
      </c>
      <c r="U416" s="54">
        <v>9771</v>
      </c>
      <c r="V416" s="54">
        <v>803.86</v>
      </c>
    </row>
    <row r="417" spans="1:22" ht="9">
      <c r="A417" s="54">
        <v>469</v>
      </c>
      <c r="B417" s="54" t="s">
        <v>423</v>
      </c>
      <c r="C417" s="54">
        <v>1016569</v>
      </c>
      <c r="D417" s="54">
        <v>1930000</v>
      </c>
      <c r="E417" s="54">
        <v>913431</v>
      </c>
      <c r="F417" s="54">
        <v>0.52671969</v>
      </c>
      <c r="G417" s="54">
        <v>0.47328031</v>
      </c>
      <c r="H417" s="54">
        <v>1563711</v>
      </c>
      <c r="I417" s="54">
        <v>547142</v>
      </c>
      <c r="J417" s="54">
        <v>0.65010031</v>
      </c>
      <c r="K417" s="54">
        <v>0.34989969</v>
      </c>
      <c r="L417" s="54">
        <v>715267</v>
      </c>
      <c r="M417" s="54">
        <v>-301302</v>
      </c>
      <c r="N417" s="54">
        <v>1.42124409</v>
      </c>
      <c r="O417" s="54">
        <v>-0.42124409</v>
      </c>
      <c r="P417" s="54">
        <v>767</v>
      </c>
      <c r="Q417" s="54">
        <v>767000</v>
      </c>
      <c r="R417" s="54">
        <v>7494357</v>
      </c>
      <c r="S417" s="54">
        <v>2852936.6</v>
      </c>
      <c r="T417" s="54">
        <v>1000</v>
      </c>
      <c r="U417" s="54">
        <v>9771</v>
      </c>
      <c r="V417" s="54">
        <v>3719.6</v>
      </c>
    </row>
    <row r="418" spans="1:22" ht="9">
      <c r="A418" s="54">
        <v>6685</v>
      </c>
      <c r="B418" s="54" t="s">
        <v>424</v>
      </c>
      <c r="C418" s="54">
        <v>496400</v>
      </c>
      <c r="D418" s="54">
        <v>1930000</v>
      </c>
      <c r="E418" s="54">
        <v>1433600</v>
      </c>
      <c r="F418" s="54">
        <v>0.25720207</v>
      </c>
      <c r="G418" s="54">
        <v>0.74279793</v>
      </c>
      <c r="H418" s="54">
        <v>1563711</v>
      </c>
      <c r="I418" s="54">
        <v>1067311</v>
      </c>
      <c r="J418" s="54">
        <v>0.31744996</v>
      </c>
      <c r="K418" s="54">
        <v>0.68255004</v>
      </c>
      <c r="L418" s="54">
        <v>715267</v>
      </c>
      <c r="M418" s="54">
        <v>218867</v>
      </c>
      <c r="N418" s="54">
        <v>0.69400657</v>
      </c>
      <c r="O418" s="54">
        <v>0.30599343</v>
      </c>
      <c r="P418" s="54">
        <v>5091</v>
      </c>
      <c r="Q418" s="54">
        <v>5091000</v>
      </c>
      <c r="R418" s="54">
        <v>49744161</v>
      </c>
      <c r="S418" s="54">
        <v>3193417.5</v>
      </c>
      <c r="T418" s="54">
        <v>1000</v>
      </c>
      <c r="U418" s="54">
        <v>9771</v>
      </c>
      <c r="V418" s="54">
        <v>627.27</v>
      </c>
    </row>
    <row r="419" spans="1:22" ht="9">
      <c r="A419" s="54">
        <v>6692</v>
      </c>
      <c r="B419" s="54" t="s">
        <v>425</v>
      </c>
      <c r="C419" s="54">
        <v>525562</v>
      </c>
      <c r="D419" s="54">
        <v>1930000</v>
      </c>
      <c r="E419" s="54">
        <v>1404438</v>
      </c>
      <c r="F419" s="54">
        <v>0.27231192</v>
      </c>
      <c r="G419" s="54">
        <v>0.72768808</v>
      </c>
      <c r="H419" s="54">
        <v>1563711</v>
      </c>
      <c r="I419" s="54">
        <v>1038149</v>
      </c>
      <c r="J419" s="54">
        <v>0.33609919</v>
      </c>
      <c r="K419" s="54">
        <v>0.66390081</v>
      </c>
      <c r="L419" s="54">
        <v>715267</v>
      </c>
      <c r="M419" s="54">
        <v>189705</v>
      </c>
      <c r="N419" s="54">
        <v>0.73477736</v>
      </c>
      <c r="O419" s="54">
        <v>0.26522264</v>
      </c>
      <c r="P419" s="54">
        <v>1086</v>
      </c>
      <c r="Q419" s="54">
        <v>1086000</v>
      </c>
      <c r="R419" s="54">
        <v>10611306</v>
      </c>
      <c r="S419" s="54">
        <v>198235.26</v>
      </c>
      <c r="T419" s="54">
        <v>1000</v>
      </c>
      <c r="U419" s="54">
        <v>9771</v>
      </c>
      <c r="V419" s="54">
        <v>182.54</v>
      </c>
    </row>
    <row r="420" spans="1:22" ht="9">
      <c r="A420" s="54">
        <v>6713</v>
      </c>
      <c r="B420" s="54" t="s">
        <v>426</v>
      </c>
      <c r="C420" s="54">
        <v>742578</v>
      </c>
      <c r="D420" s="54">
        <v>1930000</v>
      </c>
      <c r="E420" s="54">
        <v>1187422</v>
      </c>
      <c r="F420" s="54">
        <v>0.38475544</v>
      </c>
      <c r="G420" s="54">
        <v>0.61524456</v>
      </c>
      <c r="H420" s="54">
        <v>1563711</v>
      </c>
      <c r="I420" s="54">
        <v>821133</v>
      </c>
      <c r="J420" s="54">
        <v>0.47488187</v>
      </c>
      <c r="K420" s="54">
        <v>0.52511813</v>
      </c>
      <c r="L420" s="54">
        <v>715267</v>
      </c>
      <c r="M420" s="54">
        <v>-27311</v>
      </c>
      <c r="N420" s="54">
        <v>1.03818294</v>
      </c>
      <c r="O420" s="54">
        <v>-0.03818294</v>
      </c>
      <c r="P420" s="54">
        <v>374</v>
      </c>
      <c r="Q420" s="54">
        <v>374000</v>
      </c>
      <c r="R420" s="54">
        <v>3654354</v>
      </c>
      <c r="S420" s="54">
        <v>395470.42</v>
      </c>
      <c r="T420" s="54">
        <v>1000</v>
      </c>
      <c r="U420" s="54">
        <v>9771</v>
      </c>
      <c r="V420" s="54">
        <v>1057.41</v>
      </c>
    </row>
    <row r="421" spans="1:22" ht="9">
      <c r="A421" s="54">
        <v>6720</v>
      </c>
      <c r="B421" s="54" t="s">
        <v>427</v>
      </c>
      <c r="C421" s="54">
        <v>2179014</v>
      </c>
      <c r="D421" s="54">
        <v>2895000</v>
      </c>
      <c r="E421" s="54">
        <v>715986</v>
      </c>
      <c r="F421" s="54">
        <v>0.75268187</v>
      </c>
      <c r="G421" s="54">
        <v>0.24731813</v>
      </c>
      <c r="H421" s="54">
        <v>2345566</v>
      </c>
      <c r="I421" s="54">
        <v>166552</v>
      </c>
      <c r="J421" s="54">
        <v>0.92899283</v>
      </c>
      <c r="K421" s="54">
        <v>0.07100717</v>
      </c>
      <c r="L421" s="54">
        <v>1072900</v>
      </c>
      <c r="M421" s="54">
        <v>-1106114</v>
      </c>
      <c r="N421" s="54">
        <v>2.03095722</v>
      </c>
      <c r="O421" s="54">
        <v>-1.03095722</v>
      </c>
      <c r="P421" s="54">
        <v>449</v>
      </c>
      <c r="Q421" s="54">
        <v>449000</v>
      </c>
      <c r="R421" s="54">
        <v>4387179</v>
      </c>
      <c r="S421" s="54">
        <v>216031.13</v>
      </c>
      <c r="T421" s="54">
        <v>1000</v>
      </c>
      <c r="U421" s="54">
        <v>9771</v>
      </c>
      <c r="V421" s="54">
        <v>481.14</v>
      </c>
    </row>
    <row r="422" spans="1:22" ht="9">
      <c r="A422" s="54">
        <v>6734</v>
      </c>
      <c r="B422" s="54" t="s">
        <v>428</v>
      </c>
      <c r="C422" s="54">
        <v>587887</v>
      </c>
      <c r="D422" s="54">
        <v>1930000</v>
      </c>
      <c r="E422" s="54">
        <v>1342113</v>
      </c>
      <c r="F422" s="54">
        <v>0.30460466</v>
      </c>
      <c r="G422" s="54">
        <v>0.69539534</v>
      </c>
      <c r="H422" s="54">
        <v>1563711</v>
      </c>
      <c r="I422" s="54">
        <v>975824</v>
      </c>
      <c r="J422" s="54">
        <v>0.3759563</v>
      </c>
      <c r="K422" s="54">
        <v>0.6240437</v>
      </c>
      <c r="L422" s="54">
        <v>715267</v>
      </c>
      <c r="M422" s="54">
        <v>127380</v>
      </c>
      <c r="N422" s="54">
        <v>0.82191266</v>
      </c>
      <c r="O422" s="54">
        <v>0.17808734</v>
      </c>
      <c r="P422" s="54">
        <v>1375</v>
      </c>
      <c r="Q422" s="54">
        <v>1375000</v>
      </c>
      <c r="R422" s="54">
        <v>13435125</v>
      </c>
      <c r="S422" s="54">
        <v>584852.16</v>
      </c>
      <c r="T422" s="54">
        <v>1000</v>
      </c>
      <c r="U422" s="54">
        <v>9771</v>
      </c>
      <c r="V422" s="54">
        <v>425.35</v>
      </c>
    </row>
    <row r="423" spans="1:22" ht="9">
      <c r="A423" s="54">
        <v>6748</v>
      </c>
      <c r="B423" s="54" t="s">
        <v>429</v>
      </c>
      <c r="C423" s="54">
        <v>1648723</v>
      </c>
      <c r="D423" s="54">
        <v>2895000</v>
      </c>
      <c r="E423" s="54">
        <v>1246277</v>
      </c>
      <c r="F423" s="54">
        <v>0.56950708</v>
      </c>
      <c r="G423" s="54">
        <v>0.43049292</v>
      </c>
      <c r="H423" s="54">
        <v>2345566</v>
      </c>
      <c r="I423" s="54">
        <v>696843</v>
      </c>
      <c r="J423" s="54">
        <v>0.70291051</v>
      </c>
      <c r="K423" s="54">
        <v>0.29708949</v>
      </c>
      <c r="L423" s="54">
        <v>1072900</v>
      </c>
      <c r="M423" s="54">
        <v>-575823</v>
      </c>
      <c r="N423" s="54">
        <v>1.53669774</v>
      </c>
      <c r="O423" s="54">
        <v>-0.53669774</v>
      </c>
      <c r="P423" s="54">
        <v>343</v>
      </c>
      <c r="Q423" s="54">
        <v>343000</v>
      </c>
      <c r="R423" s="54">
        <v>3351453</v>
      </c>
      <c r="S423" s="54">
        <v>1744282.22</v>
      </c>
      <c r="T423" s="54">
        <v>1000</v>
      </c>
      <c r="U423" s="54">
        <v>9771</v>
      </c>
      <c r="V423" s="54">
        <v>5085.37</v>
      </c>
    </row>
    <row r="424" spans="3:22" ht="9">
      <c r="C424" s="49"/>
      <c r="D424" s="49"/>
      <c r="E424" s="49"/>
      <c r="F424" s="49"/>
      <c r="G424" s="49"/>
      <c r="H424" s="49"/>
      <c r="I424" s="49"/>
      <c r="J424" s="49"/>
      <c r="K424" s="49"/>
      <c r="L424" s="49"/>
      <c r="M424" s="49"/>
      <c r="N424" s="49"/>
      <c r="O424" s="49"/>
      <c r="P424" s="49"/>
      <c r="Q424" s="49"/>
      <c r="R424" s="49"/>
      <c r="S424" s="49"/>
      <c r="T424" s="49"/>
      <c r="U424" s="49"/>
      <c r="V424" s="49"/>
    </row>
    <row r="425" spans="1:22" ht="9">
      <c r="A425" s="50"/>
      <c r="B425" s="50"/>
      <c r="C425" s="50"/>
      <c r="D425" s="50"/>
      <c r="E425" s="50"/>
      <c r="F425" s="50"/>
      <c r="G425" s="50"/>
      <c r="H425" s="50"/>
      <c r="I425" s="50"/>
      <c r="J425" s="50"/>
      <c r="K425" s="50"/>
      <c r="L425" s="50"/>
      <c r="M425" s="50"/>
      <c r="N425" s="50"/>
      <c r="O425" s="50"/>
      <c r="P425" s="55">
        <f>SUM(P2:P424)</f>
        <v>823852</v>
      </c>
      <c r="Q425" s="55">
        <f>SUM(Q2:Q424)</f>
        <v>823927750</v>
      </c>
      <c r="R425" s="55">
        <f>SUM(R2:R424)</f>
        <v>8029020741.77</v>
      </c>
      <c r="S425" s="55">
        <f>SUM(S2:S424)</f>
        <v>1006770299.3699988</v>
      </c>
      <c r="T425" s="50"/>
      <c r="U425" s="50"/>
      <c r="V425" s="50"/>
    </row>
    <row r="426" spans="1:22" ht="9">
      <c r="A426" s="50"/>
      <c r="B426" s="50"/>
      <c r="C426" s="50"/>
      <c r="D426" s="50"/>
      <c r="E426" s="50"/>
      <c r="F426" s="50"/>
      <c r="G426" s="50"/>
      <c r="H426" s="50"/>
      <c r="I426" s="50"/>
      <c r="J426" s="50"/>
      <c r="K426" s="50"/>
      <c r="L426" s="50"/>
      <c r="M426" s="50"/>
      <c r="N426" s="50"/>
      <c r="O426" s="50"/>
      <c r="P426" s="50"/>
      <c r="Q426" s="50"/>
      <c r="R426" s="50"/>
      <c r="S426" s="50"/>
      <c r="T426" s="50"/>
      <c r="U426" s="50"/>
      <c r="V426" s="50"/>
    </row>
    <row r="428" spans="1:22" ht="9">
      <c r="A428" s="50" t="s">
        <v>14</v>
      </c>
      <c r="B428" s="50" t="s">
        <v>15</v>
      </c>
      <c r="C428" s="50" t="s">
        <v>464</v>
      </c>
      <c r="D428" s="50" t="s">
        <v>465</v>
      </c>
      <c r="E428" s="50" t="s">
        <v>466</v>
      </c>
      <c r="F428" s="50" t="s">
        <v>16</v>
      </c>
      <c r="G428" s="50" t="s">
        <v>17</v>
      </c>
      <c r="H428" s="50" t="s">
        <v>467</v>
      </c>
      <c r="I428" s="50" t="s">
        <v>468</v>
      </c>
      <c r="J428" s="50" t="s">
        <v>18</v>
      </c>
      <c r="K428" s="50" t="s">
        <v>19</v>
      </c>
      <c r="L428" s="50" t="s">
        <v>469</v>
      </c>
      <c r="M428" s="50" t="s">
        <v>470</v>
      </c>
      <c r="N428" s="50" t="s">
        <v>20</v>
      </c>
      <c r="O428" s="50" t="s">
        <v>21</v>
      </c>
      <c r="P428" s="50" t="s">
        <v>471</v>
      </c>
      <c r="Q428" s="50" t="s">
        <v>472</v>
      </c>
      <c r="R428" s="50" t="s">
        <v>473</v>
      </c>
      <c r="S428" s="50" t="s">
        <v>474</v>
      </c>
      <c r="T428" s="50" t="s">
        <v>437</v>
      </c>
      <c r="U428" s="50" t="s">
        <v>438</v>
      </c>
      <c r="V428" s="50" t="s">
        <v>439</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2006-07 October Equalization Aid Computation</dc:title>
  <dc:subject>2006-07 October Equalization Aid Computation</dc:subject>
  <dc:creator>School Financial Services</dc:creator>
  <cp:keywords>equalization aid, equalization, aid formula, percentage method</cp:keywords>
  <dc:description>This is a district-specific excel worksheet displaying the October 15 Equalzation Aid computation in the "Percentage Method" form.</dc:description>
  <cp:lastModifiedBy>Ben Kopitzke</cp:lastModifiedBy>
  <cp:lastPrinted>2013-12-01T16:27:52Z</cp:lastPrinted>
  <dcterms:created xsi:type="dcterms:W3CDTF">2007-01-18T19:43:56Z</dcterms:created>
  <dcterms:modified xsi:type="dcterms:W3CDTF">2022-04-14T21:19:12Z</dcterms:modified>
  <cp:category>school finance</cp:category>
  <cp:version/>
  <cp:contentType/>
  <cp:contentStatus/>
</cp:coreProperties>
</file>