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60" activeTab="0"/>
  </bookViews>
  <sheets>
    <sheet name="Simple Percent Method" sheetId="1" r:id="rId1"/>
    <sheet name="DATA" sheetId="2" r:id="rId2"/>
  </sheets>
  <definedNames>
    <definedName name="_xlfn.SINGLE" hidden="1">#NAME?</definedName>
    <definedName name="EQVALM10">'DATA'!$C$2:$C$426</definedName>
    <definedName name="MEMBER10">'DATA'!$P$2:$P$426</definedName>
    <definedName name="NAME">'DATA'!$B$2:$B$426</definedName>
    <definedName name="P10_TOTAL">'DATA'!$D$2:$D$426</definedName>
    <definedName name="P10S">'DATA'!$E$2:$E$426</definedName>
    <definedName name="PRICSTM">'DATA'!$T$2:$T$426</definedName>
    <definedName name="PRIDPC">'DATA'!$F$2:$F$426</definedName>
    <definedName name="PRIMAR10">'DATA'!$Q$2:$Q$426</definedName>
    <definedName name="_xlnm.Print_Area" localSheetId="0">'Simple Percent Method'!$A$1:$L$51</definedName>
    <definedName name="PRISPC">'DATA'!$G$2:$G$426</definedName>
    <definedName name="S10_TOTAL">'DATA'!$H$2:$H$426</definedName>
    <definedName name="S10S">'DATA'!$I$2:$I$426</definedName>
    <definedName name="SECCSTM">'DATA'!$U$2:$U$426</definedName>
    <definedName name="SECDPC">'DATA'!$J$2:$J$426</definedName>
    <definedName name="SECOND10">'DATA'!$R$2:$R$426</definedName>
    <definedName name="SECSPC">'DATA'!$K$2:$K$426</definedName>
    <definedName name="T10_TOTAL">'DATA'!$L$2:$L$426</definedName>
    <definedName name="T10S">'DATA'!$M$2:$M$426</definedName>
    <definedName name="TERCSTM">'DATA'!$V$2:$V$426</definedName>
    <definedName name="TERDPC">'DATA'!$N$2:$N$426</definedName>
    <definedName name="TERSPC">'DATA'!$O$2:$O$426</definedName>
    <definedName name="TERTIA10">'DATA'!$S$2:$S$426</definedName>
  </definedNames>
  <calcPr fullCalcOnLoad="1"/>
</workbook>
</file>

<file path=xl/sharedStrings.xml><?xml version="1.0" encoding="utf-8"?>
<sst xmlns="http://schemas.openxmlformats.org/spreadsheetml/2006/main" count="580" uniqueCount="483">
  <si>
    <t>Primary Tier</t>
  </si>
  <si>
    <t>Value Per</t>
  </si>
  <si>
    <t>Member</t>
  </si>
  <si>
    <t>Primary</t>
  </si>
  <si>
    <t>Guarantee</t>
  </si>
  <si>
    <t>=</t>
  </si>
  <si>
    <t>x</t>
  </si>
  <si>
    <t>Membership</t>
  </si>
  <si>
    <t>Shared Cost</t>
  </si>
  <si>
    <t>District Aid</t>
  </si>
  <si>
    <t>Primary Guarantee</t>
  </si>
  <si>
    <t>Per Member</t>
  </si>
  <si>
    <t>Percent of</t>
  </si>
  <si>
    <t>Equal Aid</t>
  </si>
  <si>
    <t>CODE</t>
  </si>
  <si>
    <t>NAME</t>
  </si>
  <si>
    <t>PRIDPC</t>
  </si>
  <si>
    <t>PRISPC</t>
  </si>
  <si>
    <t>SECDPC</t>
  </si>
  <si>
    <t>SECSPC</t>
  </si>
  <si>
    <t>TERDPC</t>
  </si>
  <si>
    <t>TERSPC</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</si>
  <si>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</si>
  <si>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</si>
  <si>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</si>
  <si>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</si>
  <si>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</si>
  <si>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</si>
  <si>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</si>
  <si>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</si>
  <si>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</si>
  <si>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</si>
  <si>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</si>
  <si>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</si>
  <si>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</si>
  <si>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</si>
  <si>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</si>
  <si>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</si>
  <si>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</si>
  <si>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</si>
  <si>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</si>
  <si>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</si>
  <si>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</si>
  <si>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</si>
  <si>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</si>
  <si>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</si>
  <si>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</si>
  <si>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</si>
  <si>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</si>
  <si>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</si>
  <si>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</si>
  <si>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</si>
  <si>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</si>
  <si>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</si>
  <si>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</si>
  <si>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</si>
  <si>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</si>
  <si>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</si>
  <si>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</si>
  <si>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</si>
  <si>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</si>
  <si>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</si>
  <si>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</si>
  <si>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</si>
  <si>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</si>
  <si>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</si>
  <si>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</si>
  <si>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</si>
  <si>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</si>
  <si>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</si>
  <si>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</si>
  <si>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</si>
  <si>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</si>
  <si>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</si>
  <si>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</si>
  <si>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</si>
  <si>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</si>
  <si>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</si>
  <si>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</si>
  <si>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</si>
  <si>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</si>
  <si>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</si>
  <si>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</si>
  <si>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</si>
  <si>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</si>
  <si>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</si>
  <si>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</si>
  <si>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</si>
  <si>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</si>
  <si>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</si>
  <si>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</si>
  <si>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</si>
  <si>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</si>
  <si>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</si>
  <si>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</si>
  <si>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</si>
  <si>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</si>
  <si>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</si>
  <si>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</si>
  <si>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</si>
  <si>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</si>
  <si>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</si>
  <si>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</si>
  <si>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</si>
  <si>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</si>
  <si>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</si>
  <si>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</si>
  <si>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</si>
  <si>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</si>
  <si>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</si>
  <si>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</si>
  <si>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</si>
  <si>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</si>
  <si>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</si>
  <si>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</si>
  <si>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</si>
  <si>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</si>
  <si>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</si>
  <si>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</si>
  <si>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</si>
  <si>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</si>
  <si>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</si>
  <si>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</si>
  <si>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</si>
  <si>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</si>
  <si>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</si>
  <si>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</si>
  <si>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</si>
  <si>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</si>
  <si>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</si>
  <si>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</si>
  <si>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</si>
  <si>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</si>
  <si>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</si>
  <si>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</si>
  <si>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</si>
  <si>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</si>
  <si>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</si>
  <si>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</si>
  <si>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</si>
  <si>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</si>
  <si>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</si>
  <si>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</si>
  <si>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</si>
  <si>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</si>
  <si>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</si>
  <si>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</si>
  <si>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</si>
  <si>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</si>
  <si>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</si>
  <si>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</si>
  <si>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</si>
  <si>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</si>
  <si>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</si>
  <si>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</si>
  <si>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Hamilton</t>
  </si>
  <si>
    <t>Hartford J1</t>
  </si>
  <si>
    <t>Hartford UHS</t>
  </si>
  <si>
    <t>Hartland-Lakeside J3</t>
  </si>
  <si>
    <t>Hayward Community</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</si>
  <si>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</si>
  <si>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</si>
  <si>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</si>
  <si>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</si>
  <si>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</si>
  <si>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</si>
  <si>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</si>
  <si>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</si>
  <si>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</si>
  <si>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</si>
  <si>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</si>
  <si>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</si>
  <si>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</si>
  <si>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</si>
  <si>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</si>
  <si>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</si>
  <si>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</si>
  <si>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</si>
  <si>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</si>
  <si>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</si>
  <si>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</si>
  <si>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</si>
  <si>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</si>
  <si>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</si>
  <si>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</si>
  <si>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</si>
  <si>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</si>
  <si>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</si>
  <si>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</si>
  <si>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</si>
  <si>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</si>
  <si>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</si>
  <si>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</si>
  <si>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</si>
  <si>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</si>
  <si>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</si>
  <si>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</si>
  <si>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</si>
  <si>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</si>
  <si>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</si>
  <si>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</si>
  <si>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</si>
  <si>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</si>
  <si>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</si>
  <si>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</si>
  <si>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</si>
  <si>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</si>
  <si>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</si>
  <si>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</si>
  <si>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</si>
  <si>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</si>
  <si>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</si>
  <si>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</si>
  <si>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</si>
  <si>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</si>
  <si>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</si>
  <si>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</si>
  <si>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</si>
  <si>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</si>
  <si>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</si>
  <si>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</si>
  <si>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</si>
  <si>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</si>
  <si>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</si>
  <si>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</si>
  <si>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</si>
  <si>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</si>
  <si>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</si>
  <si>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</si>
  <si>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</si>
  <si>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</si>
  <si>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</si>
  <si>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</si>
  <si>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</si>
  <si>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</si>
  <si>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</si>
  <si>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</si>
  <si>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</si>
  <si>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</si>
  <si>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</si>
  <si>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</si>
  <si>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</si>
  <si>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</si>
  <si>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</si>
  <si>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</si>
  <si>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</si>
  <si>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</si>
  <si>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</si>
  <si>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</si>
  <si>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</si>
  <si>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</si>
  <si>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</si>
  <si>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</si>
  <si>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</si>
  <si>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</si>
  <si>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</si>
  <si>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</si>
  <si>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</si>
  <si>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</si>
  <si>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</si>
  <si>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</si>
  <si>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</si>
  <si>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</si>
  <si>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</si>
  <si>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</si>
  <si>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</si>
  <si>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</si>
  <si>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</si>
  <si>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</si>
  <si>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</si>
  <si>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</si>
  <si>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</si>
  <si>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</si>
  <si>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</si>
  <si>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</si>
  <si>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</si>
  <si>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</si>
  <si>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</si>
  <si>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</si>
  <si>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</si>
  <si>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</si>
  <si>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</si>
  <si>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</si>
  <si>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</si>
  <si>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</si>
  <si>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</si>
  <si>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</si>
  <si>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</si>
  <si>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</si>
  <si>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</si>
  <si>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</si>
  <si>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</si>
  <si>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</si>
  <si>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</si>
  <si>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</si>
  <si>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</si>
  <si>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</si>
  <si>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</si>
  <si>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</si>
  <si>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</si>
  <si>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</si>
  <si>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</si>
  <si>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</si>
  <si>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</si>
  <si>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</si>
  <si>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</si>
  <si>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</si>
  <si>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</si>
  <si>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</si>
  <si>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</si>
  <si>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</si>
  <si>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</si>
  <si>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</si>
  <si>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</si>
  <si>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</si>
  <si>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</si>
  <si>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</si>
  <si>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</si>
  <si>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</si>
  <si>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</si>
  <si>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</si>
  <si>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</si>
  <si>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</si>
  <si>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</si>
  <si>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</si>
  <si>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</si>
  <si>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</si>
  <si>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</si>
  <si>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</si>
  <si>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</si>
  <si>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</si>
  <si>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</si>
  <si>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</si>
  <si>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</si>
  <si>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</si>
  <si>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</si>
  <si>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</si>
  <si>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</si>
  <si>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</si>
  <si>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</si>
  <si>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</si>
  <si>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</si>
  <si>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</si>
  <si>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</si>
  <si>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</si>
  <si>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</si>
  <si>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</si>
  <si>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</si>
  <si>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</si>
  <si>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</si>
  <si>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</si>
  <si>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</si>
  <si>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</si>
  <si>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</si>
  <si>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</si>
  <si>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</si>
  <si>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</si>
  <si>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</si>
  <si>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</si>
  <si>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t>
  </si>
  <si>
    <t>Stoughton Area</t>
  </si>
  <si>
    <t>Stratford</t>
  </si>
  <si>
    <t>Sturgeon Bay</t>
  </si>
  <si>
    <t>Sun Prairie Area</t>
  </si>
  <si>
    <t>Superior</t>
  </si>
  <si>
    <t>Suring</t>
  </si>
  <si>
    <t>Swallow</t>
  </si>
  <si>
    <t>Thorp</t>
  </si>
  <si>
    <t>Three Lakes</t>
  </si>
  <si>
    <t>Tigerton</t>
  </si>
  <si>
    <t>Tomah Area</t>
  </si>
  <si>
    <t>Tomahawk</t>
  </si>
  <si>
    <t>Tomorrow River</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</si>
  <si>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</si>
  <si>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</si>
  <si>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</si>
  <si>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</si>
  <si>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</si>
  <si>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</si>
  <si>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</si>
  <si>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</si>
  <si>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</si>
  <si>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</si>
  <si>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</si>
  <si>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</si>
  <si>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</si>
  <si>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</si>
  <si>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</si>
  <si>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</si>
  <si>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</si>
  <si>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</si>
  <si>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</si>
  <si>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</si>
  <si>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</si>
  <si>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</si>
  <si>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</si>
  <si>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</si>
  <si>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</si>
  <si>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</si>
  <si>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</si>
  <si>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</si>
  <si>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</si>
  <si>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</si>
  <si>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</si>
  <si>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</si>
  <si>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</si>
  <si>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</si>
  <si>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</si>
  <si>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</si>
  <si>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</si>
  <si>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</si>
  <si>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</si>
  <si>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</si>
  <si>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</si>
  <si>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</si>
  <si>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</si>
  <si>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</si>
  <si>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</si>
  <si>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</si>
  <si>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</si>
  <si>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</si>
  <si>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</si>
  <si>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</si>
  <si>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</si>
  <si>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</si>
  <si>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</si>
  <si>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</si>
  <si>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</si>
  <si>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</si>
  <si>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Use arrow at right to select district.</t>
  </si>
  <si>
    <t xml:space="preserve"> </t>
  </si>
  <si>
    <t>Aid</t>
  </si>
  <si>
    <t>Secondary Tier</t>
  </si>
  <si>
    <t>Secondary</t>
  </si>
  <si>
    <t>Tertiary Tier</t>
  </si>
  <si>
    <t>Tertiary</t>
  </si>
  <si>
    <t>PRICSTM</t>
  </si>
  <si>
    <t>SECCSTM</t>
  </si>
  <si>
    <t>TERCSTM</t>
  </si>
  <si>
    <t>District Portion</t>
  </si>
  <si>
    <t>State Portion</t>
  </si>
  <si>
    <t>Total Shared Cost for This District:</t>
  </si>
  <si>
    <t xml:space="preserve">     (Sum of the per-member cost at each level, multiplied by membership.)</t>
  </si>
  <si>
    <t xml:space="preserve">     (Sum of the "State Portion" amount at each level.)</t>
  </si>
  <si>
    <t>Aid Percentage for This District:</t>
  </si>
  <si>
    <t xml:space="preserve">     (Equalization Aid ÷ Shared Cost)</t>
  </si>
  <si>
    <t xml:space="preserve">     (Certain exceptions apply for certain districts generating negative aid amounts.)</t>
  </si>
  <si>
    <t>Tertiary Tier**</t>
  </si>
  <si>
    <t>Secondary Guarantee</t>
  </si>
  <si>
    <t>Tertiary Guarantee</t>
  </si>
  <si>
    <t xml:space="preserve">   value per member is 125% of the Tertiary Guarantee, every dollar of tertiary cost in the formula would cost the taxpayers </t>
  </si>
  <si>
    <t xml:space="preserve">   $1.25.</t>
  </si>
  <si>
    <t>North Lakeland</t>
  </si>
  <si>
    <t>Trevor-Wilmot Consolidat</t>
  </si>
  <si>
    <t>Gresham</t>
  </si>
  <si>
    <t>Shawano</t>
  </si>
  <si>
    <t>** Negative aid is generated when a district's value per member exceeds the state guarantee at any tier. So, if the district's</t>
  </si>
  <si>
    <t>Chequamegon</t>
  </si>
  <si>
    <t>Ladysmith</t>
  </si>
  <si>
    <t>Ripon Area</t>
  </si>
  <si>
    <t>Total Equalization Aid for This District:**</t>
  </si>
  <si>
    <t>* Aid amounts and shared cost calculated here may differ slightly from the amount shown on the October 15 certification (seems to be exacerbated the larger the district). The "percentage" method of calculating Equalization Aid is not the official method prescribed in statute; however, this exercise/calculation can be a valuable tool in gaining a conceptual understanding about how the formula works.</t>
  </si>
  <si>
    <t>Chetek-Weyerhaeuser</t>
  </si>
  <si>
    <t>EQVALM</t>
  </si>
  <si>
    <t>P_TOTAL</t>
  </si>
  <si>
    <t>PS</t>
  </si>
  <si>
    <t>S_TOTAL</t>
  </si>
  <si>
    <t>SS</t>
  </si>
  <si>
    <t>T_TOTAL</t>
  </si>
  <si>
    <t>TS</t>
  </si>
  <si>
    <t>MEMBER</t>
  </si>
  <si>
    <t>PRIMAR</t>
  </si>
  <si>
    <t>SECOND</t>
  </si>
  <si>
    <t>TERTIA</t>
  </si>
  <si>
    <t>Simplified Percentage Method*</t>
  </si>
  <si>
    <r>
      <t xml:space="preserve">** The Milwaukee Parental Choice Program and the Milwaukee [Independent] Charter School Programs are funded through lapses from the general school aid appropriation. All districts' official October 15 Aid Certification worksheets will show a "below-the-line" reduction on their worksheets as part of the Independent Charter Program lapse (MPS will show an additional reduction for the Milwaukee Parental Choice Program). Aid numbers appearing on this sheet DO NOT include those reductions, as this tool is meant to show the intricacies of the tiers in the formula; that is, the amounts in this worksheet reflect </t>
    </r>
    <r>
      <rPr>
        <u val="single"/>
        <sz val="10"/>
        <rFont val="Arial"/>
        <family val="2"/>
      </rPr>
      <t>gross</t>
    </r>
    <r>
      <rPr>
        <sz val="10"/>
        <rFont val="Arial"/>
        <family val="2"/>
      </rPr>
      <t xml:space="preserve"> equalization aid eligibility.</t>
    </r>
  </si>
  <si>
    <t>Durand-Arkansaw</t>
  </si>
  <si>
    <t>Herman-Neosho-Rubicon</t>
  </si>
  <si>
    <t>De Soto Area</t>
  </si>
  <si>
    <t>Gale-Ettrick-Trempealeau</t>
  </si>
  <si>
    <t>Holy Hill Area</t>
  </si>
  <si>
    <t>October 15 Certification of 2022-23 Equalization Aid</t>
  </si>
  <si>
    <t>La Crosse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</si>
</sst>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0.000%"/>
    <numFmt numFmtId="168" formatCode="0.0000%"/>
    <numFmt numFmtId="169" formatCode="&quot;$&quot;#,##0.000"/>
    <numFmt numFmtId="170" formatCode="&quot;$&quot;#,##0.0000"/>
    <numFmt numFmtId="171" formatCode="0.0%"/>
  </numFmts>
  <fonts count="51">
    <font>
      <sz val="10"/>
      <name val="Arial"/>
      <family val="0"/>
    </font>
    <font>
      <sz val="8"/>
      <name val="Arial"/>
      <family val="2"/>
    </font>
    <font>
      <b/>
      <sz val="14"/>
      <name val="Arial"/>
      <family val="2"/>
    </font>
    <font>
      <u val="single"/>
      <sz val="10"/>
      <color indexed="12"/>
      <name val="Arial"/>
      <family val="2"/>
    </font>
    <font>
      <u val="single"/>
      <sz val="10"/>
      <color indexed="36"/>
      <name val="Arial"/>
      <family val="2"/>
    </font>
    <font>
      <b/>
      <sz val="10"/>
      <name val="Arial"/>
      <family val="2"/>
    </font>
    <font>
      <sz val="11"/>
      <name val="Arial"/>
      <family val="2"/>
    </font>
    <font>
      <b/>
      <u val="single"/>
      <sz val="10"/>
      <name val="Arial"/>
      <family val="2"/>
    </font>
    <font>
      <u val="single"/>
      <sz val="10"/>
      <name val="Arial"/>
      <family val="2"/>
    </font>
    <font>
      <b/>
      <sz val="11"/>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sz val="7"/>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3">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3" fontId="0" fillId="0" borderId="0" xfId="0" applyNumberFormat="1" applyBorder="1" applyAlignment="1">
      <alignment/>
    </xf>
    <xf numFmtId="0" fontId="0" fillId="0" borderId="0" xfId="0" applyBorder="1" applyAlignment="1" quotePrefix="1">
      <alignment horizontal="center"/>
    </xf>
    <xf numFmtId="10" fontId="0" fillId="0" borderId="0" xfId="0" applyNumberFormat="1" applyBorder="1" applyAlignment="1">
      <alignment/>
    </xf>
    <xf numFmtId="164" fontId="0" fillId="0" borderId="0" xfId="0" applyNumberFormat="1" applyBorder="1" applyAlignment="1">
      <alignment/>
    </xf>
    <xf numFmtId="165" fontId="0" fillId="0" borderId="0" xfId="0" applyNumberFormat="1" applyBorder="1" applyAlignment="1">
      <alignment/>
    </xf>
    <xf numFmtId="164" fontId="0" fillId="0" borderId="13" xfId="0" applyNumberFormat="1" applyBorder="1" applyAlignment="1">
      <alignment/>
    </xf>
    <xf numFmtId="0" fontId="0" fillId="0" borderId="14" xfId="0" applyBorder="1" applyAlignment="1">
      <alignment/>
    </xf>
    <xf numFmtId="3" fontId="0" fillId="0" borderId="15" xfId="0" applyNumberFormat="1" applyBorder="1" applyAlignment="1">
      <alignment/>
    </xf>
    <xf numFmtId="0" fontId="0" fillId="0" borderId="15" xfId="0" applyBorder="1" applyAlignment="1" quotePrefix="1">
      <alignment horizontal="center"/>
    </xf>
    <xf numFmtId="10" fontId="0" fillId="0" borderId="15" xfId="0" applyNumberFormat="1" applyBorder="1" applyAlignment="1">
      <alignment/>
    </xf>
    <xf numFmtId="164" fontId="0" fillId="0" borderId="15" xfId="0" applyNumberFormat="1" applyBorder="1" applyAlignment="1">
      <alignment/>
    </xf>
    <xf numFmtId="165" fontId="0" fillId="0" borderId="15" xfId="0" applyNumberFormat="1" applyBorder="1" applyAlignment="1">
      <alignment/>
    </xf>
    <xf numFmtId="164" fontId="0" fillId="0" borderId="16" xfId="0" applyNumberFormat="1" applyBorder="1" applyAlignment="1">
      <alignment/>
    </xf>
    <xf numFmtId="0" fontId="0" fillId="0" borderId="10" xfId="0" applyBorder="1" applyAlignment="1">
      <alignment horizontal="center"/>
    </xf>
    <xf numFmtId="164" fontId="0" fillId="33" borderId="13" xfId="0" applyNumberFormat="1" applyFill="1" applyBorder="1" applyAlignment="1">
      <alignment/>
    </xf>
    <xf numFmtId="0" fontId="2" fillId="0" borderId="17" xfId="0" applyFont="1" applyBorder="1" applyAlignment="1">
      <alignment/>
    </xf>
    <xf numFmtId="0" fontId="2" fillId="0" borderId="18" xfId="0" applyFont="1" applyBorder="1" applyAlignment="1">
      <alignment/>
    </xf>
    <xf numFmtId="0" fontId="0" fillId="0" borderId="19" xfId="0" applyBorder="1" applyAlignment="1">
      <alignment/>
    </xf>
    <xf numFmtId="3" fontId="0" fillId="0" borderId="0" xfId="0" applyNumberFormat="1" applyAlignment="1">
      <alignment/>
    </xf>
    <xf numFmtId="164" fontId="0" fillId="0" borderId="0" xfId="0" applyNumberFormat="1" applyAlignment="1">
      <alignment/>
    </xf>
    <xf numFmtId="0" fontId="0" fillId="0" borderId="0" xfId="0" applyAlignment="1" quotePrefix="1">
      <alignment/>
    </xf>
    <xf numFmtId="164" fontId="5" fillId="0" borderId="0" xfId="0" applyNumberFormat="1" applyFont="1" applyAlignment="1">
      <alignment horizontal="center"/>
    </xf>
    <xf numFmtId="0" fontId="0" fillId="33" borderId="12" xfId="0" applyFill="1" applyBorder="1" applyAlignment="1">
      <alignment/>
    </xf>
    <xf numFmtId="3" fontId="0" fillId="33" borderId="0" xfId="0" applyNumberFormat="1" applyFill="1" applyBorder="1" applyAlignment="1">
      <alignment/>
    </xf>
    <xf numFmtId="0" fontId="0" fillId="33" borderId="0" xfId="0" applyFill="1" applyBorder="1" applyAlignment="1" quotePrefix="1">
      <alignment horizontal="center"/>
    </xf>
    <xf numFmtId="10" fontId="0" fillId="33" borderId="0" xfId="0" applyNumberFormat="1" applyFill="1" applyBorder="1" applyAlignment="1">
      <alignment/>
    </xf>
    <xf numFmtId="164" fontId="0" fillId="33" borderId="0" xfId="0" applyNumberFormat="1" applyFill="1" applyBorder="1" applyAlignment="1">
      <alignment/>
    </xf>
    <xf numFmtId="165" fontId="0" fillId="33" borderId="0" xfId="0" applyNumberFormat="1" applyFill="1" applyBorder="1" applyAlignment="1">
      <alignment/>
    </xf>
    <xf numFmtId="0" fontId="6" fillId="0" borderId="0" xfId="0" applyFont="1" applyAlignment="1">
      <alignment vertical="top" wrapText="1"/>
    </xf>
    <xf numFmtId="0" fontId="0" fillId="0" borderId="20" xfId="0" applyBorder="1" applyAlignment="1">
      <alignment/>
    </xf>
    <xf numFmtId="0" fontId="7" fillId="0" borderId="0" xfId="0" applyFont="1" applyAlignment="1">
      <alignment/>
    </xf>
    <xf numFmtId="0" fontId="0" fillId="0" borderId="0" xfId="0" applyFill="1" applyAlignment="1">
      <alignment/>
    </xf>
    <xf numFmtId="0" fontId="0" fillId="0" borderId="0" xfId="0" applyNumberFormat="1" applyFill="1" applyAlignment="1" quotePrefix="1">
      <alignment/>
    </xf>
    <xf numFmtId="0" fontId="0" fillId="0" borderId="0" xfId="0" applyFont="1" applyAlignment="1">
      <alignment horizontal="center"/>
    </xf>
    <xf numFmtId="165" fontId="0" fillId="0" borderId="0" xfId="0" applyNumberFormat="1" applyAlignment="1">
      <alignment/>
    </xf>
    <xf numFmtId="0" fontId="49" fillId="0" borderId="0" xfId="0" applyFont="1" applyAlignment="1">
      <alignment/>
    </xf>
    <xf numFmtId="164" fontId="49" fillId="0" borderId="0" xfId="0" applyNumberFormat="1" applyFont="1" applyAlignment="1">
      <alignment/>
    </xf>
    <xf numFmtId="164" fontId="50" fillId="0" borderId="0" xfId="0" applyNumberFormat="1" applyFont="1" applyAlignment="1">
      <alignment horizontal="center"/>
    </xf>
    <xf numFmtId="171" fontId="9" fillId="0" borderId="0" xfId="0" applyNumberFormat="1" applyFont="1" applyAlignment="1">
      <alignment horizontal="center"/>
    </xf>
    <xf numFmtId="0" fontId="30" fillId="0" borderId="0" xfId="0" applyFont="1" applyAlignment="1">
      <alignment/>
    </xf>
    <xf numFmtId="0" fontId="30" fillId="0" borderId="0" xfId="0" applyNumberFormat="1" applyFont="1" applyAlignment="1" quotePrefix="1">
      <alignment/>
    </xf>
    <xf numFmtId="3" fontId="30" fillId="0" borderId="0" xfId="0" applyNumberFormat="1" applyFont="1" applyAlignment="1" quotePrefix="1">
      <alignment horizontal="center"/>
    </xf>
    <xf numFmtId="10" fontId="30" fillId="0" borderId="0" xfId="0" applyNumberFormat="1" applyFont="1" applyAlignment="1" quotePrefix="1">
      <alignment horizontal="center"/>
    </xf>
    <xf numFmtId="1" fontId="30" fillId="0" borderId="0" xfId="0" applyNumberFormat="1" applyFont="1" applyAlignment="1">
      <alignment/>
    </xf>
    <xf numFmtId="0" fontId="10" fillId="0" borderId="0" xfId="0" applyFont="1" applyAlignment="1">
      <alignment/>
    </xf>
    <xf numFmtId="1" fontId="30" fillId="0" borderId="0" xfId="0" applyNumberFormat="1" applyFont="1" applyAlignment="1" quotePrefix="1">
      <alignment/>
    </xf>
    <xf numFmtId="3" fontId="30" fillId="0" borderId="0" xfId="0" applyNumberFormat="1" applyFont="1" applyAlignment="1">
      <alignment/>
    </xf>
    <xf numFmtId="10" fontId="30" fillId="0" borderId="0" xfId="0" applyNumberFormat="1" applyFont="1" applyAlignment="1">
      <alignment/>
    </xf>
    <xf numFmtId="0" fontId="2" fillId="0" borderId="0" xfId="0" applyFont="1" applyAlignment="1">
      <alignment horizontal="center"/>
    </xf>
    <xf numFmtId="0" fontId="0" fillId="0" borderId="18" xfId="0" applyFont="1" applyBorder="1" applyAlignment="1">
      <alignment horizontal="left" vertical="top" wrapText="1"/>
    </xf>
    <xf numFmtId="0" fontId="0" fillId="0" borderId="21" xfId="0" applyFont="1" applyBorder="1" applyAlignment="1">
      <alignment horizontal="left" vertical="top" wrapText="1"/>
    </xf>
    <xf numFmtId="0" fontId="0" fillId="0" borderId="19" xfId="0" applyFont="1" applyBorder="1" applyAlignment="1">
      <alignment horizontal="left" vertical="top" wrapText="1"/>
    </xf>
    <xf numFmtId="0" fontId="0"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51"/>
  <sheetViews>
    <sheetView tabSelected="1" zoomScale="80" zoomScaleNormal="80" zoomScalePageLayoutView="75" workbookViewId="0" topLeftCell="A1">
      <pane ySplit="5" topLeftCell="A6" activePane="bottomLeft" state="frozen"/>
      <selection pane="topLeft" activeCell="A1" sqref="A1"/>
      <selection pane="bottomLeft" activeCell="M4" sqref="M4"/>
    </sheetView>
  </sheetViews>
  <sheetFormatPr defaultColWidth="9.140625" defaultRowHeight="12.75"/>
  <cols>
    <col min="1" max="1" width="19.7109375" style="0" customWidth="1"/>
    <col min="2" max="2" width="10.7109375" style="0" bestFit="1" customWidth="1"/>
    <col min="3" max="3" width="2.140625" style="0" bestFit="1" customWidth="1"/>
    <col min="4" max="4" width="10.57421875" style="0" bestFit="1" customWidth="1"/>
    <col min="5" max="5" width="2.00390625" style="0" bestFit="1" customWidth="1"/>
    <col min="6" max="6" width="11.421875" style="0" bestFit="1" customWidth="1"/>
    <col min="7" max="7" width="2.140625" style="0" bestFit="1" customWidth="1"/>
    <col min="8" max="8" width="11.7109375" style="0" bestFit="1" customWidth="1"/>
    <col min="9" max="9" width="2.00390625" style="0" bestFit="1" customWidth="1"/>
    <col min="10" max="10" width="14.421875" style="0" customWidth="1"/>
    <col min="11" max="11" width="2.140625" style="0" bestFit="1" customWidth="1"/>
    <col min="12" max="12" width="16.28125" style="0" customWidth="1"/>
    <col min="13" max="13" width="9.00390625" style="0" customWidth="1"/>
    <col min="14" max="14" width="21.57421875" style="0" customWidth="1"/>
    <col min="15" max="15" width="9.00390625" style="0" customWidth="1"/>
    <col min="16" max="16" width="11.00390625" style="0" bestFit="1" customWidth="1"/>
    <col min="17" max="17" width="9.28125" style="41" bestFit="1" customWidth="1"/>
    <col min="18" max="18" width="14.8515625" style="41" bestFit="1" customWidth="1"/>
  </cols>
  <sheetData>
    <row r="1" spans="1:12" ht="18">
      <c r="A1" s="58" t="s">
        <v>481</v>
      </c>
      <c r="B1" s="58"/>
      <c r="C1" s="58"/>
      <c r="D1" s="58"/>
      <c r="E1" s="58"/>
      <c r="F1" s="58"/>
      <c r="G1" s="58"/>
      <c r="H1" s="58"/>
      <c r="I1" s="58"/>
      <c r="J1" s="58"/>
      <c r="K1" s="58"/>
      <c r="L1" s="58"/>
    </row>
    <row r="2" spans="1:12" ht="18">
      <c r="A2" s="58" t="s">
        <v>474</v>
      </c>
      <c r="B2" s="58"/>
      <c r="C2" s="58"/>
      <c r="D2" s="58"/>
      <c r="E2" s="58"/>
      <c r="F2" s="58"/>
      <c r="G2" s="58"/>
      <c r="H2" s="58"/>
      <c r="I2" s="58"/>
      <c r="J2" s="58"/>
      <c r="K2" s="58"/>
      <c r="L2" s="58"/>
    </row>
    <row r="3" spans="1:12" ht="18">
      <c r="A3" s="58" t="str">
        <f>INDEX(NAME,DATA!A1)</f>
        <v>Abbotsford</v>
      </c>
      <c r="B3" s="58"/>
      <c r="C3" s="58"/>
      <c r="D3" s="58"/>
      <c r="E3" s="58"/>
      <c r="F3" s="58"/>
      <c r="G3" s="58"/>
      <c r="H3" s="58"/>
      <c r="I3" s="58"/>
      <c r="J3" s="58"/>
      <c r="K3" s="58"/>
      <c r="L3" s="58"/>
    </row>
    <row r="4" ht="12.75"/>
    <row r="5" ht="13.5" thickBot="1"/>
    <row r="6" spans="1:17" ht="18" thickBot="1">
      <c r="A6" s="25" t="s">
        <v>0</v>
      </c>
      <c r="B6" s="2"/>
      <c r="C6" s="2"/>
      <c r="D6" s="2"/>
      <c r="E6" s="2"/>
      <c r="F6" s="2"/>
      <c r="G6" s="2"/>
      <c r="H6" s="2"/>
      <c r="I6" s="2"/>
      <c r="J6" s="2"/>
      <c r="K6" s="2"/>
      <c r="L6" s="3"/>
      <c r="Q6" s="42"/>
    </row>
    <row r="7" spans="1:19" s="1" customFormat="1" ht="12">
      <c r="A7" s="4"/>
      <c r="B7" s="5"/>
      <c r="C7" s="5"/>
      <c r="D7" s="5"/>
      <c r="E7" s="5"/>
      <c r="F7" s="5" t="s">
        <v>3</v>
      </c>
      <c r="G7" s="5"/>
      <c r="H7" s="5"/>
      <c r="I7" s="5"/>
      <c r="J7" s="5"/>
      <c r="K7" s="5"/>
      <c r="L7" s="6" t="s">
        <v>430</v>
      </c>
      <c r="Q7" s="42"/>
      <c r="R7" s="42"/>
      <c r="S7" s="43"/>
    </row>
    <row r="8" spans="1:19" s="1" customFormat="1" ht="12">
      <c r="A8" s="4"/>
      <c r="B8" s="5" t="s">
        <v>1</v>
      </c>
      <c r="C8" s="5"/>
      <c r="D8" s="5" t="s">
        <v>12</v>
      </c>
      <c r="E8" s="5"/>
      <c r="F8" s="5" t="s">
        <v>8</v>
      </c>
      <c r="G8" s="5"/>
      <c r="H8" s="5" t="s">
        <v>13</v>
      </c>
      <c r="I8" s="5"/>
      <c r="J8" s="5" t="s">
        <v>9</v>
      </c>
      <c r="K8" s="5"/>
      <c r="L8" s="6" t="s">
        <v>0</v>
      </c>
      <c r="Q8" s="42"/>
      <c r="R8" s="42"/>
      <c r="S8" s="43"/>
    </row>
    <row r="9" spans="1:19" s="1" customFormat="1" ht="12">
      <c r="A9" s="4"/>
      <c r="B9" s="5" t="s">
        <v>2</v>
      </c>
      <c r="C9" s="5"/>
      <c r="D9" s="5" t="s">
        <v>4</v>
      </c>
      <c r="E9" s="5"/>
      <c r="F9" s="5" t="s">
        <v>11</v>
      </c>
      <c r="G9" s="5"/>
      <c r="H9" s="5" t="s">
        <v>11</v>
      </c>
      <c r="I9" s="5"/>
      <c r="J9" s="5" t="s">
        <v>7</v>
      </c>
      <c r="K9" s="5"/>
      <c r="L9" s="6" t="s">
        <v>431</v>
      </c>
      <c r="Q9" s="42"/>
      <c r="R9" s="42"/>
      <c r="S9" s="43"/>
    </row>
    <row r="10" spans="1:19" ht="12">
      <c r="A10" s="7"/>
      <c r="B10" s="8"/>
      <c r="C10" s="8"/>
      <c r="D10" s="8"/>
      <c r="E10" s="8"/>
      <c r="F10" s="8"/>
      <c r="G10" s="8"/>
      <c r="H10" s="8"/>
      <c r="I10" s="8"/>
      <c r="J10" s="8"/>
      <c r="K10" s="8"/>
      <c r="L10" s="9"/>
      <c r="Q10" s="42"/>
      <c r="R10" s="42"/>
      <c r="S10" s="43"/>
    </row>
    <row r="11" spans="1:19" ht="12">
      <c r="A11" s="7" t="s">
        <v>439</v>
      </c>
      <c r="B11" s="10">
        <f>INDEX(DATA!C$2:C$426,DATA!$A$1)</f>
        <v>282065</v>
      </c>
      <c r="C11" s="11" t="s">
        <v>5</v>
      </c>
      <c r="D11" s="12">
        <f>INDEX(DATA!F$2:F$426,DATA!$A$1)</f>
        <v>0.14614767</v>
      </c>
      <c r="E11" s="11" t="s">
        <v>6</v>
      </c>
      <c r="F11" s="13">
        <f>INDEX(DATA!T$2:T$426,DATA!$A$1)</f>
        <v>1000</v>
      </c>
      <c r="G11" s="11" t="s">
        <v>5</v>
      </c>
      <c r="H11" s="14">
        <f>F11*D11</f>
        <v>146.14767</v>
      </c>
      <c r="I11" s="11" t="s">
        <v>6</v>
      </c>
      <c r="J11" s="10">
        <f>INDEX(DATA!P$2:P$426,DATA!$A$1)</f>
        <v>809</v>
      </c>
      <c r="K11" s="11" t="s">
        <v>5</v>
      </c>
      <c r="L11" s="15">
        <f>ROUND(H11*J11,0)</f>
        <v>118233</v>
      </c>
      <c r="M11" s="44"/>
      <c r="P11" s="28"/>
      <c r="Q11" s="42"/>
      <c r="R11" s="42"/>
      <c r="S11" s="43"/>
    </row>
    <row r="12" spans="1:19" ht="12">
      <c r="A12" s="32" t="s">
        <v>440</v>
      </c>
      <c r="B12" s="33">
        <f>INDEX(DATA!E$2:E$426,DATA!$A$1)</f>
        <v>1647935</v>
      </c>
      <c r="C12" s="34" t="s">
        <v>5</v>
      </c>
      <c r="D12" s="35">
        <f>INDEX(DATA!G$2:G$426,DATA!$A$1)</f>
        <v>0.85385233</v>
      </c>
      <c r="E12" s="34" t="s">
        <v>6</v>
      </c>
      <c r="F12" s="36">
        <f>INDEX(DATA!T$2:T$426,DATA!$A$1)</f>
        <v>1000</v>
      </c>
      <c r="G12" s="34" t="s">
        <v>5</v>
      </c>
      <c r="H12" s="37">
        <f>F12*D12</f>
        <v>853.85233</v>
      </c>
      <c r="I12" s="34" t="s">
        <v>6</v>
      </c>
      <c r="J12" s="33">
        <f>INDEX(DATA!P$2:P$426,DATA!$A$1)</f>
        <v>809</v>
      </c>
      <c r="K12" s="34" t="s">
        <v>5</v>
      </c>
      <c r="L12" s="24">
        <f>ROUND(H12*J12,0)</f>
        <v>690767</v>
      </c>
      <c r="M12" s="44"/>
      <c r="P12" s="28"/>
      <c r="Q12" s="42"/>
      <c r="R12" s="42"/>
      <c r="S12" s="43"/>
    </row>
    <row r="13" spans="1:19" ht="12.75" thickBot="1">
      <c r="A13" s="16" t="s">
        <v>10</v>
      </c>
      <c r="B13" s="17">
        <f>INDEX(DATA!D$2:D$426,DATA!$A$1)</f>
        <v>1930000</v>
      </c>
      <c r="C13" s="18" t="s">
        <v>5</v>
      </c>
      <c r="D13" s="19">
        <f>SUM(D11:D12)</f>
        <v>1</v>
      </c>
      <c r="E13" s="18" t="s">
        <v>6</v>
      </c>
      <c r="F13" s="20">
        <f>INDEX(DATA!T$2:T$426,DATA!$A$1)</f>
        <v>1000</v>
      </c>
      <c r="G13" s="18" t="s">
        <v>5</v>
      </c>
      <c r="H13" s="21">
        <f>SUM(H11:H12)</f>
        <v>1000</v>
      </c>
      <c r="I13" s="18" t="s">
        <v>6</v>
      </c>
      <c r="J13" s="17">
        <f>INDEX(DATA!P$2:P$426,DATA!$A$1)</f>
        <v>809</v>
      </c>
      <c r="K13" s="18" t="s">
        <v>5</v>
      </c>
      <c r="L13" s="22">
        <f>ROUND(H13*J13,0)</f>
        <v>809000</v>
      </c>
      <c r="M13" s="44"/>
      <c r="P13" s="28"/>
      <c r="Q13" s="42"/>
      <c r="R13" s="42"/>
      <c r="S13" s="43"/>
    </row>
    <row r="14" spans="11:19" ht="12.75" thickBot="1">
      <c r="K14" s="1"/>
      <c r="P14" s="28"/>
      <c r="Q14" s="42"/>
      <c r="R14" s="42"/>
      <c r="S14" s="43"/>
    </row>
    <row r="15" spans="1:19" ht="18" thickBot="1">
      <c r="A15" s="26" t="s">
        <v>432</v>
      </c>
      <c r="B15" s="27"/>
      <c r="C15" s="2"/>
      <c r="D15" s="2"/>
      <c r="E15" s="2"/>
      <c r="F15" s="2"/>
      <c r="G15" s="2"/>
      <c r="H15" s="2"/>
      <c r="I15" s="2"/>
      <c r="J15" s="2"/>
      <c r="K15" s="23"/>
      <c r="L15" s="3"/>
      <c r="P15" s="28"/>
      <c r="Q15" s="42"/>
      <c r="R15" s="42"/>
      <c r="S15" s="43"/>
    </row>
    <row r="16" spans="1:19" ht="12">
      <c r="A16" s="4"/>
      <c r="B16" s="5"/>
      <c r="C16" s="5"/>
      <c r="D16" s="5"/>
      <c r="E16" s="5"/>
      <c r="F16" s="5" t="s">
        <v>433</v>
      </c>
      <c r="G16" s="5"/>
      <c r="H16" s="5"/>
      <c r="I16" s="5"/>
      <c r="J16" s="5"/>
      <c r="K16" s="5"/>
      <c r="L16" s="6" t="s">
        <v>430</v>
      </c>
      <c r="Q16" s="42"/>
      <c r="R16" s="42"/>
      <c r="S16" s="43"/>
    </row>
    <row r="17" spans="1:19" ht="12">
      <c r="A17" s="4"/>
      <c r="B17" s="5" t="s">
        <v>1</v>
      </c>
      <c r="C17" s="5"/>
      <c r="D17" s="5" t="s">
        <v>12</v>
      </c>
      <c r="E17" s="5"/>
      <c r="F17" s="5" t="s">
        <v>8</v>
      </c>
      <c r="G17" s="5"/>
      <c r="H17" s="5" t="s">
        <v>13</v>
      </c>
      <c r="I17" s="5"/>
      <c r="J17" s="5" t="s">
        <v>9</v>
      </c>
      <c r="K17" s="5"/>
      <c r="L17" s="6" t="s">
        <v>432</v>
      </c>
      <c r="Q17" s="42"/>
      <c r="R17" s="42"/>
      <c r="S17" s="43"/>
    </row>
    <row r="18" spans="1:19" ht="12">
      <c r="A18" s="4"/>
      <c r="B18" s="5" t="s">
        <v>2</v>
      </c>
      <c r="C18" s="5"/>
      <c r="D18" s="5" t="s">
        <v>4</v>
      </c>
      <c r="E18" s="5"/>
      <c r="F18" s="5" t="s">
        <v>11</v>
      </c>
      <c r="G18" s="5"/>
      <c r="H18" s="5" t="s">
        <v>11</v>
      </c>
      <c r="I18" s="5"/>
      <c r="J18" s="5" t="s">
        <v>7</v>
      </c>
      <c r="K18" s="5"/>
      <c r="L18" s="6" t="s">
        <v>431</v>
      </c>
      <c r="Q18" s="42"/>
      <c r="R18" s="42"/>
      <c r="S18" s="43"/>
    </row>
    <row r="19" spans="1:19" ht="12">
      <c r="A19" s="7"/>
      <c r="B19" s="8"/>
      <c r="C19" s="8"/>
      <c r="D19" s="8"/>
      <c r="E19" s="8"/>
      <c r="F19" s="8"/>
      <c r="G19" s="8"/>
      <c r="H19" s="8"/>
      <c r="I19" s="8"/>
      <c r="J19" s="8"/>
      <c r="K19" s="5"/>
      <c r="L19" s="9"/>
      <c r="Q19" s="42"/>
      <c r="R19" s="42"/>
      <c r="S19" s="43"/>
    </row>
    <row r="20" spans="1:19" ht="12">
      <c r="A20" s="7" t="s">
        <v>439</v>
      </c>
      <c r="B20" s="10">
        <f>INDEX(DATA!C$2:C$426,DATA!$A$1)</f>
        <v>282065</v>
      </c>
      <c r="C20" s="11" t="s">
        <v>5</v>
      </c>
      <c r="D20" s="12">
        <f>INDEX(DATA!J$2:J$426,DATA!$A$1)</f>
        <v>0.16373901</v>
      </c>
      <c r="E20" s="11" t="s">
        <v>6</v>
      </c>
      <c r="F20" s="13">
        <f>INDEX(DATA!U$2:U$426,DATA!$A$1)</f>
        <v>9832</v>
      </c>
      <c r="G20" s="11" t="s">
        <v>5</v>
      </c>
      <c r="H20" s="14">
        <f>F20*D20</f>
        <v>1609.88194632</v>
      </c>
      <c r="I20" s="11" t="s">
        <v>6</v>
      </c>
      <c r="J20" s="10">
        <f>INDEX(DATA!P$2:P$426,DATA!$A$1)</f>
        <v>809</v>
      </c>
      <c r="K20" s="11" t="s">
        <v>5</v>
      </c>
      <c r="L20" s="15">
        <f>ROUND(H20*J20,0)</f>
        <v>1302394</v>
      </c>
      <c r="Q20" s="42"/>
      <c r="R20" s="42"/>
      <c r="S20" s="43"/>
    </row>
    <row r="21" spans="1:19" ht="12">
      <c r="A21" s="32" t="s">
        <v>440</v>
      </c>
      <c r="B21" s="33">
        <f>INDEX(DATA!I$2:I$426,DATA!$A$1)</f>
        <v>1440585</v>
      </c>
      <c r="C21" s="34" t="s">
        <v>5</v>
      </c>
      <c r="D21" s="35">
        <f>INDEX(DATA!K$2:K$426,DATA!$A$1)</f>
        <v>0.83626099</v>
      </c>
      <c r="E21" s="34" t="s">
        <v>6</v>
      </c>
      <c r="F21" s="36">
        <f>INDEX(DATA!U$2:U$426,DATA!$A$1)</f>
        <v>9832</v>
      </c>
      <c r="G21" s="34" t="s">
        <v>5</v>
      </c>
      <c r="H21" s="37">
        <f>F21*D21</f>
        <v>8222.11805368</v>
      </c>
      <c r="I21" s="34" t="s">
        <v>6</v>
      </c>
      <c r="J21" s="33">
        <f>INDEX(DATA!P$2:P$426,DATA!$A$1)</f>
        <v>809</v>
      </c>
      <c r="K21" s="34" t="s">
        <v>5</v>
      </c>
      <c r="L21" s="24">
        <f>ROUND(H21*J21,0)</f>
        <v>6651694</v>
      </c>
      <c r="P21" s="28"/>
      <c r="R21" s="42"/>
      <c r="S21" s="43"/>
    </row>
    <row r="22" spans="1:19" ht="12.75" thickBot="1">
      <c r="A22" s="16" t="s">
        <v>448</v>
      </c>
      <c r="B22" s="17">
        <f>INDEX(DATA!H$2:H$426,DATA!$A$1)</f>
        <v>1722650</v>
      </c>
      <c r="C22" s="18" t="s">
        <v>5</v>
      </c>
      <c r="D22" s="19">
        <f>SUM(D20:D21)</f>
        <v>1</v>
      </c>
      <c r="E22" s="18" t="s">
        <v>6</v>
      </c>
      <c r="F22" s="20">
        <f>INDEX(DATA!U$2:U$426,DATA!$A$1)</f>
        <v>9832</v>
      </c>
      <c r="G22" s="18" t="s">
        <v>5</v>
      </c>
      <c r="H22" s="21">
        <f>SUM(H20:H21)</f>
        <v>9832</v>
      </c>
      <c r="I22" s="18" t="s">
        <v>6</v>
      </c>
      <c r="J22" s="17">
        <f>INDEX(DATA!P$2:P$426,DATA!$A$1)</f>
        <v>809</v>
      </c>
      <c r="K22" s="18" t="s">
        <v>5</v>
      </c>
      <c r="L22" s="22">
        <f>ROUND(H22*J22,0)</f>
        <v>7954088</v>
      </c>
      <c r="Q22" s="42"/>
      <c r="R22" s="42"/>
      <c r="S22" s="43"/>
    </row>
    <row r="23" spans="11:19" ht="12.75" thickBot="1">
      <c r="K23" s="1"/>
      <c r="N23" s="45"/>
      <c r="Q23" s="42"/>
      <c r="R23" s="42"/>
      <c r="S23" s="43"/>
    </row>
    <row r="24" spans="1:19" ht="18" thickBot="1">
      <c r="A24" s="26" t="s">
        <v>447</v>
      </c>
      <c r="B24" s="27"/>
      <c r="C24" s="39"/>
      <c r="D24" s="2"/>
      <c r="E24" s="2"/>
      <c r="F24" s="2"/>
      <c r="G24" s="2"/>
      <c r="H24" s="2"/>
      <c r="I24" s="2"/>
      <c r="J24" s="2"/>
      <c r="K24" s="23"/>
      <c r="L24" s="3"/>
      <c r="N24" s="45"/>
      <c r="Q24" s="42"/>
      <c r="R24" s="42"/>
      <c r="S24" s="43"/>
    </row>
    <row r="25" spans="1:19" ht="12">
      <c r="A25" s="4"/>
      <c r="B25" s="5"/>
      <c r="C25" s="5"/>
      <c r="D25" s="5"/>
      <c r="E25" s="5"/>
      <c r="F25" s="5" t="s">
        <v>435</v>
      </c>
      <c r="G25" s="5"/>
      <c r="H25" s="5"/>
      <c r="I25" s="5"/>
      <c r="J25" s="5"/>
      <c r="K25" s="5"/>
      <c r="L25" s="6" t="s">
        <v>430</v>
      </c>
      <c r="N25" s="45">
        <f>IF(AND($L$12&gt;0,$L$21&gt;0,$L$30&lt;0),1,IF(AND(L12&gt;0,L21&gt;0,L30&gt;0),2,IF(AND(L12&gt;0,L21&gt;0,L30=0),3,IF(AND(L12&gt;0,L21&lt;0,L30&lt;=0),4,5))))</f>
        <v>2</v>
      </c>
      <c r="Q25" s="42"/>
      <c r="R25" s="42"/>
      <c r="S25" s="43"/>
    </row>
    <row r="26" spans="1:19" ht="12">
      <c r="A26" s="4"/>
      <c r="B26" s="5" t="s">
        <v>1</v>
      </c>
      <c r="C26" s="5"/>
      <c r="D26" s="5" t="s">
        <v>12</v>
      </c>
      <c r="E26" s="5"/>
      <c r="F26" s="5" t="s">
        <v>8</v>
      </c>
      <c r="G26" s="5"/>
      <c r="H26" s="5" t="s">
        <v>13</v>
      </c>
      <c r="I26" s="5"/>
      <c r="J26" s="5" t="s">
        <v>9</v>
      </c>
      <c r="K26" s="5"/>
      <c r="L26" s="6" t="s">
        <v>434</v>
      </c>
      <c r="N26" s="45"/>
      <c r="Q26" s="42"/>
      <c r="R26" s="42"/>
      <c r="S26" s="43"/>
    </row>
    <row r="27" spans="1:14" ht="12">
      <c r="A27" s="4"/>
      <c r="B27" s="5" t="s">
        <v>2</v>
      </c>
      <c r="C27" s="5"/>
      <c r="D27" s="5" t="s">
        <v>4</v>
      </c>
      <c r="E27" s="5"/>
      <c r="F27" s="5" t="s">
        <v>11</v>
      </c>
      <c r="G27" s="5"/>
      <c r="H27" s="5" t="s">
        <v>11</v>
      </c>
      <c r="I27" s="5"/>
      <c r="J27" s="5" t="s">
        <v>7</v>
      </c>
      <c r="K27" s="5"/>
      <c r="L27" s="6" t="s">
        <v>431</v>
      </c>
      <c r="N27" s="45"/>
    </row>
    <row r="28" spans="1:14" ht="12">
      <c r="A28" s="7"/>
      <c r="B28" s="8"/>
      <c r="C28" s="8"/>
      <c r="D28" s="8"/>
      <c r="E28" s="8"/>
      <c r="F28" s="8"/>
      <c r="G28" s="8"/>
      <c r="H28" s="8"/>
      <c r="I28" s="8"/>
      <c r="J28" s="8"/>
      <c r="K28" s="5"/>
      <c r="L28" s="9"/>
      <c r="N28" s="45" t="s">
        <v>430</v>
      </c>
    </row>
    <row r="29" spans="1:17" ht="12">
      <c r="A29" s="7" t="s">
        <v>439</v>
      </c>
      <c r="B29" s="10">
        <f>INDEX(DATA!C$2:C$426,DATA!$A$1)</f>
        <v>282065</v>
      </c>
      <c r="C29" s="11" t="s">
        <v>5</v>
      </c>
      <c r="D29" s="12">
        <f>INDEX(DATA!N$2:N$426,DATA!$A$1)</f>
        <v>0.37368363</v>
      </c>
      <c r="E29" s="11" t="s">
        <v>6</v>
      </c>
      <c r="F29" s="13">
        <f>INDEX(DATA!V$2:V$426,DATA!$A$1)</f>
        <v>751.79</v>
      </c>
      <c r="G29" s="11" t="s">
        <v>5</v>
      </c>
      <c r="H29" s="14">
        <f>F29*D29</f>
        <v>280.93161619769995</v>
      </c>
      <c r="I29" s="11" t="s">
        <v>6</v>
      </c>
      <c r="J29" s="10">
        <f>INDEX(DATA!P$2:P$426,DATA!$A$1)</f>
        <v>809</v>
      </c>
      <c r="K29" s="11" t="s">
        <v>5</v>
      </c>
      <c r="L29" s="15">
        <f>ROUND(H29*J29,0)</f>
        <v>227274</v>
      </c>
      <c r="N29" s="45"/>
      <c r="Q29" s="42"/>
    </row>
    <row r="30" spans="1:16" ht="12">
      <c r="A30" s="32" t="s">
        <v>440</v>
      </c>
      <c r="B30" s="33">
        <f>INDEX(DATA!M$2:M$426,DATA!$A$1)</f>
        <v>472758</v>
      </c>
      <c r="C30" s="34" t="s">
        <v>5</v>
      </c>
      <c r="D30" s="35">
        <f>INDEX(DATA!O$2:O$426,DATA!$A$1)</f>
        <v>0.62631637</v>
      </c>
      <c r="E30" s="34" t="s">
        <v>6</v>
      </c>
      <c r="F30" s="36">
        <f>INDEX(DATA!V$2:V$426,DATA!$A$1)</f>
        <v>751.79</v>
      </c>
      <c r="G30" s="34" t="s">
        <v>5</v>
      </c>
      <c r="H30" s="37">
        <f>F30*D30</f>
        <v>470.85838380229995</v>
      </c>
      <c r="I30" s="34" t="s">
        <v>6</v>
      </c>
      <c r="J30" s="33">
        <f>INDEX(DATA!P$2:P$426,DATA!$A$1)</f>
        <v>809</v>
      </c>
      <c r="K30" s="34" t="s">
        <v>5</v>
      </c>
      <c r="L30" s="24">
        <f>ROUND(H30*J30,0)</f>
        <v>380924</v>
      </c>
      <c r="N30" s="45"/>
      <c r="P30" s="28"/>
    </row>
    <row r="31" spans="1:14" ht="12.75" thickBot="1">
      <c r="A31" s="16" t="s">
        <v>449</v>
      </c>
      <c r="B31" s="17">
        <f>INDEX(DATA!L$2:L$426,DATA!$A$1)</f>
        <v>754823</v>
      </c>
      <c r="C31" s="18" t="s">
        <v>5</v>
      </c>
      <c r="D31" s="19">
        <f>SUM(D29:D30)</f>
        <v>1</v>
      </c>
      <c r="E31" s="18" t="s">
        <v>6</v>
      </c>
      <c r="F31" s="20">
        <f>INDEX(DATA!V$2:V$426,DATA!$A$1)</f>
        <v>751.79</v>
      </c>
      <c r="G31" s="18" t="s">
        <v>5</v>
      </c>
      <c r="H31" s="21">
        <f>SUM(H29:H30)</f>
        <v>751.79</v>
      </c>
      <c r="I31" s="18" t="s">
        <v>6</v>
      </c>
      <c r="J31" s="17">
        <f>INDEX(DATA!P$2:P$426,DATA!$A$1)</f>
        <v>809</v>
      </c>
      <c r="K31" s="18" t="s">
        <v>5</v>
      </c>
      <c r="L31" s="22">
        <f>ROUND(H31*J31,0)</f>
        <v>608198</v>
      </c>
      <c r="N31" s="45"/>
    </row>
    <row r="32" spans="6:16" ht="12">
      <c r="F32" s="44"/>
      <c r="N32" s="45"/>
      <c r="P32" s="29"/>
    </row>
    <row r="33" spans="1:14" ht="12">
      <c r="A33" t="s">
        <v>456</v>
      </c>
      <c r="N33" s="45"/>
    </row>
    <row r="34" spans="1:14" ht="12">
      <c r="A34" t="s">
        <v>450</v>
      </c>
      <c r="N34" s="45"/>
    </row>
    <row r="35" spans="1:14" ht="12">
      <c r="A35" t="s">
        <v>451</v>
      </c>
      <c r="N35" s="46">
        <f>N37-J38</f>
        <v>0</v>
      </c>
    </row>
    <row r="36" ht="12">
      <c r="N36" s="45"/>
    </row>
    <row r="37" spans="13:16" ht="12.75">
      <c r="M37" s="29"/>
      <c r="N37" s="47">
        <f>IF((AND(L12+L21+L30&lt;0,L12&gt;0)),L12,IF(L12&lt;0,0,L12+L21+L30))</f>
        <v>7723385</v>
      </c>
      <c r="P37" s="29"/>
    </row>
    <row r="38" spans="1:14" ht="12.75">
      <c r="A38" s="40" t="s">
        <v>460</v>
      </c>
      <c r="J38" s="31">
        <f>IF(N25=5,"This district receives no Equalization Aid.",IF(N25=3,L12+L21+L30,IF(N25=2,L12+L21+L30,IF(AND(N25=4,L21+L30&lt;L12),L12,IF(AND(N25=1,(ABS(L30)&gt;L12+L21)),L12,IF(AND(N25=1,(L21+L30&lt;L12)),L12+L21+L30,IF(AND(N25=1,(L21+L30&gt;L12)),L12+L21+L30)))))))</f>
        <v>7723385</v>
      </c>
      <c r="N38" s="45"/>
    </row>
    <row r="39" spans="1:14" ht="12">
      <c r="A39" t="s">
        <v>443</v>
      </c>
      <c r="F39" s="29"/>
      <c r="H39" s="30"/>
      <c r="N39" s="45"/>
    </row>
    <row r="40" spans="1:8" ht="12">
      <c r="A40" t="s">
        <v>446</v>
      </c>
      <c r="F40" s="29"/>
      <c r="H40" s="30"/>
    </row>
    <row r="41" spans="1:10" ht="12.75">
      <c r="A41" s="40" t="s">
        <v>441</v>
      </c>
      <c r="D41" s="28"/>
      <c r="J41" s="31">
        <f>(F13+F22+F31)*J31</f>
        <v>9371286.110000001</v>
      </c>
    </row>
    <row r="42" ht="12">
      <c r="A42" t="s">
        <v>442</v>
      </c>
    </row>
    <row r="43" spans="1:10" ht="13.5">
      <c r="A43" s="40" t="s">
        <v>444</v>
      </c>
      <c r="J43" s="48">
        <f>IF(L12&lt;0,0,J38/J41)</f>
        <v>0.8241542205992897</v>
      </c>
    </row>
    <row r="44" ht="12">
      <c r="A44" t="s">
        <v>445</v>
      </c>
    </row>
    <row r="47" ht="12.75" thickBot="1"/>
    <row r="48" spans="1:12" ht="55.5" customHeight="1" thickBot="1">
      <c r="A48" s="59" t="s">
        <v>461</v>
      </c>
      <c r="B48" s="60"/>
      <c r="C48" s="60"/>
      <c r="D48" s="60"/>
      <c r="E48" s="60"/>
      <c r="F48" s="60"/>
      <c r="G48" s="60"/>
      <c r="H48" s="60"/>
      <c r="I48" s="60"/>
      <c r="J48" s="60"/>
      <c r="K48" s="60"/>
      <c r="L48" s="61"/>
    </row>
    <row r="49" spans="1:12" ht="12.75" customHeight="1">
      <c r="A49" s="38"/>
      <c r="B49" s="38"/>
      <c r="C49" s="38"/>
      <c r="D49" s="38"/>
      <c r="E49" s="38"/>
      <c r="F49" s="38"/>
      <c r="G49" s="38"/>
      <c r="H49" s="38"/>
      <c r="I49" s="38"/>
      <c r="J49" s="38"/>
      <c r="K49" s="38"/>
      <c r="L49" s="38"/>
    </row>
    <row r="50" ht="12.75" thickBot="1"/>
    <row r="51" spans="1:12" ht="81" customHeight="1" thickBot="1">
      <c r="A51" s="62" t="s">
        <v>475</v>
      </c>
      <c r="B51" s="60"/>
      <c r="C51" s="60"/>
      <c r="D51" s="60"/>
      <c r="E51" s="60"/>
      <c r="F51" s="60"/>
      <c r="G51" s="60"/>
      <c r="H51" s="60"/>
      <c r="I51" s="60"/>
      <c r="J51" s="60"/>
      <c r="K51" s="60"/>
      <c r="L51" s="61"/>
    </row>
  </sheetData>
  <sheetProtection/>
  <mergeCells count="5">
    <mergeCell ref="A1:L1"/>
    <mergeCell ref="A2:L2"/>
    <mergeCell ref="A3:L3"/>
    <mergeCell ref="A48:L48"/>
    <mergeCell ref="A51:L51"/>
  </mergeCells>
  <printOptions/>
  <pageMargins left="0.33" right="0.16" top="0.49" bottom="0.49" header="0.24" footer="0.24"/>
  <pageSetup fitToHeight="1" fitToWidth="1" horizontalDpi="600" verticalDpi="600" orientation="portrait" scale="92" r:id="rId2"/>
  <legacyDrawing r:id="rId1"/>
</worksheet>
</file>

<file path=xl/worksheets/sheet2.xml><?xml version="1.0" encoding="utf-8"?>
<worksheet xmlns="http://schemas.openxmlformats.org/spreadsheetml/2006/main" xmlns:r="http://schemas.openxmlformats.org/officeDocument/2006/relationships">
  <dimension ref="A1:V428"/>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3" sqref="A3:V423"/>
    </sheetView>
  </sheetViews>
  <sheetFormatPr defaultColWidth="9.140625" defaultRowHeight="12.75"/>
  <cols>
    <col min="1" max="1" width="6.28125" style="49" bestFit="1" customWidth="1"/>
    <col min="2" max="2" width="30.7109375" style="49" bestFit="1" customWidth="1"/>
    <col min="3" max="3" width="11.00390625" style="56" bestFit="1" customWidth="1"/>
    <col min="4" max="4" width="11.140625" style="56" bestFit="1" customWidth="1"/>
    <col min="5" max="5" width="10.7109375" style="56" bestFit="1" customWidth="1"/>
    <col min="6" max="6" width="10.8515625" style="57" customWidth="1"/>
    <col min="7" max="7" width="8.8515625" style="57" bestFit="1" customWidth="1"/>
    <col min="8" max="8" width="11.140625" style="56" bestFit="1" customWidth="1"/>
    <col min="9" max="9" width="10.7109375" style="56" bestFit="1" customWidth="1"/>
    <col min="10" max="11" width="8.8515625" style="57" bestFit="1" customWidth="1"/>
    <col min="12" max="12" width="11.140625" style="56" bestFit="1" customWidth="1"/>
    <col min="13" max="13" width="10.7109375" style="56" bestFit="1" customWidth="1"/>
    <col min="14" max="15" width="8.8515625" style="57" bestFit="1" customWidth="1"/>
    <col min="16" max="16" width="11.28125" style="56" bestFit="1" customWidth="1"/>
    <col min="17" max="17" width="10.140625" style="56" bestFit="1" customWidth="1"/>
    <col min="18" max="19" width="12.00390625" style="56" bestFit="1" customWidth="1"/>
    <col min="20" max="20" width="9.140625" style="56" customWidth="1"/>
    <col min="21" max="21" width="10.00390625" style="56" bestFit="1" customWidth="1"/>
    <col min="22" max="22" width="9.7109375" style="56" bestFit="1" customWidth="1"/>
    <col min="23" max="16384" width="9.140625" style="49" customWidth="1"/>
  </cols>
  <sheetData>
    <row r="1" spans="1:22" ht="9">
      <c r="A1" s="49">
        <v>2</v>
      </c>
      <c r="B1" s="50" t="s">
        <v>15</v>
      </c>
      <c r="C1" s="51" t="s">
        <v>463</v>
      </c>
      <c r="D1" s="51" t="s">
        <v>464</v>
      </c>
      <c r="E1" s="51" t="s">
        <v>465</v>
      </c>
      <c r="F1" s="52" t="s">
        <v>16</v>
      </c>
      <c r="G1" s="52" t="s">
        <v>17</v>
      </c>
      <c r="H1" s="51" t="s">
        <v>466</v>
      </c>
      <c r="I1" s="51" t="s">
        <v>467</v>
      </c>
      <c r="J1" s="52" t="s">
        <v>18</v>
      </c>
      <c r="K1" s="52" t="s">
        <v>19</v>
      </c>
      <c r="L1" s="51" t="s">
        <v>468</v>
      </c>
      <c r="M1" s="51" t="s">
        <v>469</v>
      </c>
      <c r="N1" s="52" t="s">
        <v>20</v>
      </c>
      <c r="O1" s="52" t="s">
        <v>21</v>
      </c>
      <c r="P1" s="51" t="s">
        <v>470</v>
      </c>
      <c r="Q1" s="51" t="s">
        <v>471</v>
      </c>
      <c r="R1" s="51" t="s">
        <v>472</v>
      </c>
      <c r="S1" s="51" t="s">
        <v>473</v>
      </c>
      <c r="T1" s="51" t="s">
        <v>436</v>
      </c>
      <c r="U1" s="51" t="s">
        <v>437</v>
      </c>
      <c r="V1" s="51" t="s">
        <v>438</v>
      </c>
    </row>
    <row r="2" spans="1:22" ht="9">
      <c r="A2" s="50" t="s">
        <v>14</v>
      </c>
      <c r="B2" s="49" t="s">
        <v>429</v>
      </c>
      <c r="C2" s="53">
        <v>0</v>
      </c>
      <c r="D2" s="53">
        <v>0</v>
      </c>
      <c r="E2" s="53">
        <v>0</v>
      </c>
      <c r="F2" s="53">
        <v>0</v>
      </c>
      <c r="G2" s="53">
        <v>0</v>
      </c>
      <c r="H2" s="53">
        <v>0</v>
      </c>
      <c r="I2" s="53">
        <v>0</v>
      </c>
      <c r="J2" s="53">
        <v>0</v>
      </c>
      <c r="K2" s="53">
        <v>0</v>
      </c>
      <c r="L2" s="53">
        <v>0</v>
      </c>
      <c r="M2" s="53">
        <v>0</v>
      </c>
      <c r="N2" s="53">
        <v>0</v>
      </c>
      <c r="O2" s="53">
        <v>0</v>
      </c>
      <c r="P2" s="53">
        <v>0</v>
      </c>
      <c r="Q2" s="53">
        <v>0</v>
      </c>
      <c r="R2" s="53">
        <v>0</v>
      </c>
      <c r="S2" s="53">
        <v>0</v>
      </c>
      <c r="T2" s="53">
        <v>0</v>
      </c>
      <c r="U2" s="53">
        <v>0</v>
      </c>
      <c r="V2" s="53">
        <v>0</v>
      </c>
    </row>
    <row r="3" spans="1:22" ht="9">
      <c r="A3" s="54">
        <v>7</v>
      </c>
      <c r="B3" s="54" t="s">
        <v>22</v>
      </c>
      <c r="C3" s="54">
        <v>282065</v>
      </c>
      <c r="D3" s="54">
        <v>1930000</v>
      </c>
      <c r="E3" s="54">
        <v>1647935</v>
      </c>
      <c r="F3" s="54">
        <v>0.14614767</v>
      </c>
      <c r="G3" s="54">
        <v>0.85385233</v>
      </c>
      <c r="H3" s="54">
        <v>1722650</v>
      </c>
      <c r="I3" s="54">
        <v>1440585</v>
      </c>
      <c r="J3" s="54">
        <v>0.16373901</v>
      </c>
      <c r="K3" s="54">
        <v>0.83626099</v>
      </c>
      <c r="L3" s="54">
        <v>754823</v>
      </c>
      <c r="M3" s="54">
        <v>472758</v>
      </c>
      <c r="N3" s="54">
        <v>0.37368363</v>
      </c>
      <c r="O3" s="54">
        <v>0.62631637</v>
      </c>
      <c r="P3" s="54">
        <v>809</v>
      </c>
      <c r="Q3" s="54">
        <v>809000</v>
      </c>
      <c r="R3" s="54">
        <v>7954088</v>
      </c>
      <c r="S3" s="54">
        <v>608197.5</v>
      </c>
      <c r="T3" s="54">
        <v>1000</v>
      </c>
      <c r="U3" s="54">
        <v>9832</v>
      </c>
      <c r="V3" s="54">
        <v>751.79</v>
      </c>
    </row>
    <row r="4" spans="1:22" ht="9">
      <c r="A4" s="54">
        <v>14</v>
      </c>
      <c r="B4" s="54" t="s">
        <v>23</v>
      </c>
      <c r="C4" s="54">
        <v>1058108</v>
      </c>
      <c r="D4" s="54">
        <v>1930000</v>
      </c>
      <c r="E4" s="54">
        <v>871892</v>
      </c>
      <c r="F4" s="54">
        <v>0.54824249</v>
      </c>
      <c r="G4" s="54">
        <v>0.45175751</v>
      </c>
      <c r="H4" s="54">
        <v>1722650</v>
      </c>
      <c r="I4" s="54">
        <v>664542</v>
      </c>
      <c r="J4" s="54">
        <v>0.61423272</v>
      </c>
      <c r="K4" s="54">
        <v>0.38576728</v>
      </c>
      <c r="L4" s="54">
        <v>754823</v>
      </c>
      <c r="M4" s="54">
        <v>-303285</v>
      </c>
      <c r="N4" s="54">
        <v>1.40179618</v>
      </c>
      <c r="O4" s="54">
        <v>-0.40179618</v>
      </c>
      <c r="P4" s="54">
        <v>1497</v>
      </c>
      <c r="Q4" s="54">
        <v>1497000</v>
      </c>
      <c r="R4" s="54">
        <v>14512031.55</v>
      </c>
      <c r="S4" s="54">
        <v>0</v>
      </c>
      <c r="T4" s="54">
        <v>1000</v>
      </c>
      <c r="U4" s="54">
        <v>9694.08</v>
      </c>
      <c r="V4" s="54">
        <v>0</v>
      </c>
    </row>
    <row r="5" spans="1:22" ht="9">
      <c r="A5" s="54">
        <v>63</v>
      </c>
      <c r="B5" s="54" t="s">
        <v>24</v>
      </c>
      <c r="C5" s="54">
        <v>727840</v>
      </c>
      <c r="D5" s="54">
        <v>1930000</v>
      </c>
      <c r="E5" s="54">
        <v>1202160</v>
      </c>
      <c r="F5" s="54">
        <v>0.37711917</v>
      </c>
      <c r="G5" s="54">
        <v>0.62288083</v>
      </c>
      <c r="H5" s="54">
        <v>1722650</v>
      </c>
      <c r="I5" s="54">
        <v>994810</v>
      </c>
      <c r="J5" s="54">
        <v>0.42251183</v>
      </c>
      <c r="K5" s="54">
        <v>0.57748817</v>
      </c>
      <c r="L5" s="54">
        <v>754823</v>
      </c>
      <c r="M5" s="54">
        <v>26983</v>
      </c>
      <c r="N5" s="54">
        <v>0.96425255</v>
      </c>
      <c r="O5" s="54">
        <v>0.03574745</v>
      </c>
      <c r="P5" s="54">
        <v>408</v>
      </c>
      <c r="Q5" s="54">
        <v>408000</v>
      </c>
      <c r="R5" s="54">
        <v>4011456</v>
      </c>
      <c r="S5" s="54">
        <v>1280027.95</v>
      </c>
      <c r="T5" s="54">
        <v>1000</v>
      </c>
      <c r="U5" s="54">
        <v>9832</v>
      </c>
      <c r="V5" s="54">
        <v>3137.32</v>
      </c>
    </row>
    <row r="6" spans="1:22" ht="9">
      <c r="A6" s="54">
        <v>70</v>
      </c>
      <c r="B6" s="54" t="s">
        <v>25</v>
      </c>
      <c r="C6" s="54">
        <v>580948</v>
      </c>
      <c r="D6" s="54">
        <v>1930000</v>
      </c>
      <c r="E6" s="54">
        <v>1349052</v>
      </c>
      <c r="F6" s="54">
        <v>0.30100933</v>
      </c>
      <c r="G6" s="54">
        <v>0.69899067</v>
      </c>
      <c r="H6" s="54">
        <v>1722650</v>
      </c>
      <c r="I6" s="54">
        <v>1141702</v>
      </c>
      <c r="J6" s="54">
        <v>0.33724088</v>
      </c>
      <c r="K6" s="54">
        <v>0.66275912</v>
      </c>
      <c r="L6" s="54">
        <v>754823</v>
      </c>
      <c r="M6" s="54">
        <v>173875</v>
      </c>
      <c r="N6" s="54">
        <v>0.76964798</v>
      </c>
      <c r="O6" s="54">
        <v>0.23035202</v>
      </c>
      <c r="P6" s="54">
        <v>722</v>
      </c>
      <c r="Q6" s="54">
        <v>722000</v>
      </c>
      <c r="R6" s="54">
        <v>6467404.85</v>
      </c>
      <c r="S6" s="54">
        <v>0</v>
      </c>
      <c r="T6" s="54">
        <v>1000</v>
      </c>
      <c r="U6" s="54">
        <v>8957.62</v>
      </c>
      <c r="V6" s="54">
        <v>0</v>
      </c>
    </row>
    <row r="7" spans="1:22" ht="9">
      <c r="A7" s="54">
        <v>84</v>
      </c>
      <c r="B7" s="54" t="s">
        <v>26</v>
      </c>
      <c r="C7" s="54">
        <v>825900</v>
      </c>
      <c r="D7" s="54">
        <v>1930000</v>
      </c>
      <c r="E7" s="54">
        <v>1104100</v>
      </c>
      <c r="F7" s="54">
        <v>0.42792746</v>
      </c>
      <c r="G7" s="54">
        <v>0.57207254</v>
      </c>
      <c r="H7" s="54">
        <v>1722650</v>
      </c>
      <c r="I7" s="54">
        <v>896750</v>
      </c>
      <c r="J7" s="54">
        <v>0.47943575</v>
      </c>
      <c r="K7" s="54">
        <v>0.52056425</v>
      </c>
      <c r="L7" s="54">
        <v>754823</v>
      </c>
      <c r="M7" s="54">
        <v>-71077</v>
      </c>
      <c r="N7" s="54">
        <v>1.0941638</v>
      </c>
      <c r="O7" s="54">
        <v>-0.0941638</v>
      </c>
      <c r="P7" s="54">
        <v>240</v>
      </c>
      <c r="Q7" s="54">
        <v>240000</v>
      </c>
      <c r="R7" s="54">
        <v>2359680</v>
      </c>
      <c r="S7" s="54">
        <v>345220.43</v>
      </c>
      <c r="T7" s="54">
        <v>1000</v>
      </c>
      <c r="U7" s="54">
        <v>9832</v>
      </c>
      <c r="V7" s="54">
        <v>1438.42</v>
      </c>
    </row>
    <row r="8" spans="1:22" ht="9">
      <c r="A8" s="54">
        <v>91</v>
      </c>
      <c r="B8" s="54" t="s">
        <v>27</v>
      </c>
      <c r="C8" s="54">
        <v>482884</v>
      </c>
      <c r="D8" s="54">
        <v>1930000</v>
      </c>
      <c r="E8" s="54">
        <v>1447116</v>
      </c>
      <c r="F8" s="54">
        <v>0.25019896</v>
      </c>
      <c r="G8" s="54">
        <v>0.74980104</v>
      </c>
      <c r="H8" s="54">
        <v>1722650</v>
      </c>
      <c r="I8" s="54">
        <v>1239766</v>
      </c>
      <c r="J8" s="54">
        <v>0.28031463</v>
      </c>
      <c r="K8" s="54">
        <v>0.71968537</v>
      </c>
      <c r="L8" s="54">
        <v>754823</v>
      </c>
      <c r="M8" s="54">
        <v>271939</v>
      </c>
      <c r="N8" s="54">
        <v>0.63973143</v>
      </c>
      <c r="O8" s="54">
        <v>0.36026857</v>
      </c>
      <c r="P8" s="54">
        <v>525</v>
      </c>
      <c r="Q8" s="54">
        <v>525000</v>
      </c>
      <c r="R8" s="54">
        <v>5161800</v>
      </c>
      <c r="S8" s="54">
        <v>865362.82</v>
      </c>
      <c r="T8" s="54">
        <v>1000</v>
      </c>
      <c r="U8" s="54">
        <v>9832</v>
      </c>
      <c r="V8" s="54">
        <v>1648.31</v>
      </c>
    </row>
    <row r="9" spans="1:22" ht="9">
      <c r="A9" s="54">
        <v>105</v>
      </c>
      <c r="B9" s="54" t="s">
        <v>28</v>
      </c>
      <c r="C9" s="54">
        <v>475678</v>
      </c>
      <c r="D9" s="54">
        <v>1930000</v>
      </c>
      <c r="E9" s="54">
        <v>1454322</v>
      </c>
      <c r="F9" s="54">
        <v>0.24646528</v>
      </c>
      <c r="G9" s="54">
        <v>0.75353472</v>
      </c>
      <c r="H9" s="54">
        <v>1722650</v>
      </c>
      <c r="I9" s="54">
        <v>1246972</v>
      </c>
      <c r="J9" s="54">
        <v>0.27613154</v>
      </c>
      <c r="K9" s="54">
        <v>0.72386846</v>
      </c>
      <c r="L9" s="54">
        <v>754823</v>
      </c>
      <c r="M9" s="54">
        <v>279145</v>
      </c>
      <c r="N9" s="54">
        <v>0.63018482</v>
      </c>
      <c r="O9" s="54">
        <v>0.36981518</v>
      </c>
      <c r="P9" s="54">
        <v>453</v>
      </c>
      <c r="Q9" s="54">
        <v>453000</v>
      </c>
      <c r="R9" s="54">
        <v>4450081.64</v>
      </c>
      <c r="S9" s="54">
        <v>0</v>
      </c>
      <c r="T9" s="54">
        <v>1000</v>
      </c>
      <c r="U9" s="54">
        <v>9823.58</v>
      </c>
      <c r="V9" s="54">
        <v>0</v>
      </c>
    </row>
    <row r="10" spans="1:22" ht="9">
      <c r="A10" s="54">
        <v>112</v>
      </c>
      <c r="B10" s="54" t="s">
        <v>29</v>
      </c>
      <c r="C10" s="54">
        <v>479416</v>
      </c>
      <c r="D10" s="54">
        <v>1930000</v>
      </c>
      <c r="E10" s="54">
        <v>1450584</v>
      </c>
      <c r="F10" s="54">
        <v>0.24840207</v>
      </c>
      <c r="G10" s="54">
        <v>0.75159793</v>
      </c>
      <c r="H10" s="54">
        <v>1722650</v>
      </c>
      <c r="I10" s="54">
        <v>1243234</v>
      </c>
      <c r="J10" s="54">
        <v>0.27830145</v>
      </c>
      <c r="K10" s="54">
        <v>0.72169855</v>
      </c>
      <c r="L10" s="54">
        <v>754823</v>
      </c>
      <c r="M10" s="54">
        <v>275407</v>
      </c>
      <c r="N10" s="54">
        <v>0.63513698</v>
      </c>
      <c r="O10" s="54">
        <v>0.36486302</v>
      </c>
      <c r="P10" s="54">
        <v>1668</v>
      </c>
      <c r="Q10" s="54">
        <v>1668000</v>
      </c>
      <c r="R10" s="54">
        <v>15199100.31</v>
      </c>
      <c r="S10" s="54">
        <v>0</v>
      </c>
      <c r="T10" s="54">
        <v>1000</v>
      </c>
      <c r="U10" s="54">
        <v>9112.17</v>
      </c>
      <c r="V10" s="54">
        <v>0</v>
      </c>
    </row>
    <row r="11" spans="1:22" ht="9">
      <c r="A11" s="54">
        <v>119</v>
      </c>
      <c r="B11" s="54" t="s">
        <v>30</v>
      </c>
      <c r="C11" s="54">
        <v>776399</v>
      </c>
      <c r="D11" s="54">
        <v>1930000</v>
      </c>
      <c r="E11" s="54">
        <v>1153601</v>
      </c>
      <c r="F11" s="54">
        <v>0.40227927</v>
      </c>
      <c r="G11" s="54">
        <v>0.59772073</v>
      </c>
      <c r="H11" s="54">
        <v>1722650</v>
      </c>
      <c r="I11" s="54">
        <v>946251</v>
      </c>
      <c r="J11" s="54">
        <v>0.45070037</v>
      </c>
      <c r="K11" s="54">
        <v>0.54929963</v>
      </c>
      <c r="L11" s="54">
        <v>754823</v>
      </c>
      <c r="M11" s="54">
        <v>-21576</v>
      </c>
      <c r="N11" s="54">
        <v>1.02858418</v>
      </c>
      <c r="O11" s="54">
        <v>-0.02858418</v>
      </c>
      <c r="P11" s="54">
        <v>1510</v>
      </c>
      <c r="Q11" s="54">
        <v>1510000</v>
      </c>
      <c r="R11" s="54">
        <v>14846320</v>
      </c>
      <c r="S11" s="54">
        <v>1426298.42</v>
      </c>
      <c r="T11" s="54">
        <v>1000</v>
      </c>
      <c r="U11" s="54">
        <v>9832</v>
      </c>
      <c r="V11" s="54">
        <v>944.57</v>
      </c>
    </row>
    <row r="12" spans="1:22" ht="9">
      <c r="A12" s="54">
        <v>140</v>
      </c>
      <c r="B12" s="54" t="s">
        <v>31</v>
      </c>
      <c r="C12" s="54">
        <v>537120</v>
      </c>
      <c r="D12" s="54">
        <v>1930000</v>
      </c>
      <c r="E12" s="54">
        <v>1392880</v>
      </c>
      <c r="F12" s="54">
        <v>0.27830052</v>
      </c>
      <c r="G12" s="54">
        <v>0.72169948</v>
      </c>
      <c r="H12" s="54">
        <v>1722650</v>
      </c>
      <c r="I12" s="54">
        <v>1185530</v>
      </c>
      <c r="J12" s="54">
        <v>0.31179868</v>
      </c>
      <c r="K12" s="54">
        <v>0.68820132</v>
      </c>
      <c r="L12" s="54">
        <v>754823</v>
      </c>
      <c r="M12" s="54">
        <v>217703</v>
      </c>
      <c r="N12" s="54">
        <v>0.71158404</v>
      </c>
      <c r="O12" s="54">
        <v>0.28841596</v>
      </c>
      <c r="P12" s="54">
        <v>2231</v>
      </c>
      <c r="Q12" s="54">
        <v>2231000</v>
      </c>
      <c r="R12" s="54">
        <v>21094288.63</v>
      </c>
      <c r="S12" s="54">
        <v>0</v>
      </c>
      <c r="T12" s="54">
        <v>1000</v>
      </c>
      <c r="U12" s="54">
        <v>9455.08</v>
      </c>
      <c r="V12" s="54">
        <v>0</v>
      </c>
    </row>
    <row r="13" spans="1:22" ht="9">
      <c r="A13" s="54">
        <v>147</v>
      </c>
      <c r="B13" s="54" t="s">
        <v>32</v>
      </c>
      <c r="C13" s="54">
        <v>644802</v>
      </c>
      <c r="D13" s="54">
        <v>1930000</v>
      </c>
      <c r="E13" s="54">
        <v>1285198</v>
      </c>
      <c r="F13" s="54">
        <v>0.3340943</v>
      </c>
      <c r="G13" s="54">
        <v>0.6659057</v>
      </c>
      <c r="H13" s="54">
        <v>1722650</v>
      </c>
      <c r="I13" s="54">
        <v>1077848</v>
      </c>
      <c r="J13" s="54">
        <v>0.37430819</v>
      </c>
      <c r="K13" s="54">
        <v>0.62569181</v>
      </c>
      <c r="L13" s="54">
        <v>754823</v>
      </c>
      <c r="M13" s="54">
        <v>110021</v>
      </c>
      <c r="N13" s="54">
        <v>0.85424265</v>
      </c>
      <c r="O13" s="54">
        <v>0.14575735</v>
      </c>
      <c r="P13" s="54">
        <v>14825</v>
      </c>
      <c r="Q13" s="54">
        <v>14825000</v>
      </c>
      <c r="R13" s="54">
        <v>141295898.9</v>
      </c>
      <c r="S13" s="54">
        <v>0</v>
      </c>
      <c r="T13" s="54">
        <v>1000</v>
      </c>
      <c r="U13" s="54">
        <v>9530.92</v>
      </c>
      <c r="V13" s="54">
        <v>0</v>
      </c>
    </row>
    <row r="14" spans="1:22" ht="9">
      <c r="A14" s="54">
        <v>154</v>
      </c>
      <c r="B14" s="54" t="s">
        <v>33</v>
      </c>
      <c r="C14" s="54">
        <v>363652</v>
      </c>
      <c r="D14" s="54">
        <v>1930000</v>
      </c>
      <c r="E14" s="54">
        <v>1566348</v>
      </c>
      <c r="F14" s="54">
        <v>0.18842073</v>
      </c>
      <c r="G14" s="54">
        <v>0.81157927</v>
      </c>
      <c r="H14" s="54">
        <v>1722650</v>
      </c>
      <c r="I14" s="54">
        <v>1358998</v>
      </c>
      <c r="J14" s="54">
        <v>0.21110034</v>
      </c>
      <c r="K14" s="54">
        <v>0.78889966</v>
      </c>
      <c r="L14" s="54">
        <v>754823</v>
      </c>
      <c r="M14" s="54">
        <v>391171</v>
      </c>
      <c r="N14" s="54">
        <v>0.48177122</v>
      </c>
      <c r="O14" s="54">
        <v>0.51822878</v>
      </c>
      <c r="P14" s="54">
        <v>1315</v>
      </c>
      <c r="Q14" s="54">
        <v>1315000</v>
      </c>
      <c r="R14" s="54">
        <v>12929080</v>
      </c>
      <c r="S14" s="54">
        <v>2204793.31</v>
      </c>
      <c r="T14" s="54">
        <v>1000</v>
      </c>
      <c r="U14" s="54">
        <v>9832</v>
      </c>
      <c r="V14" s="54">
        <v>1676.65</v>
      </c>
    </row>
    <row r="15" spans="1:22" ht="9">
      <c r="A15" s="54">
        <v>161</v>
      </c>
      <c r="B15" s="54" t="s">
        <v>34</v>
      </c>
      <c r="C15" s="54">
        <v>620648</v>
      </c>
      <c r="D15" s="54">
        <v>1930000</v>
      </c>
      <c r="E15" s="54">
        <v>1309352</v>
      </c>
      <c r="F15" s="54">
        <v>0.32157927</v>
      </c>
      <c r="G15" s="54">
        <v>0.67842073</v>
      </c>
      <c r="H15" s="54">
        <v>1722650</v>
      </c>
      <c r="I15" s="54">
        <v>1102002</v>
      </c>
      <c r="J15" s="54">
        <v>0.36028677</v>
      </c>
      <c r="K15" s="54">
        <v>0.63971323</v>
      </c>
      <c r="L15" s="54">
        <v>754823</v>
      </c>
      <c r="M15" s="54">
        <v>134175</v>
      </c>
      <c r="N15" s="54">
        <v>0.8222431</v>
      </c>
      <c r="O15" s="54">
        <v>0.1777569</v>
      </c>
      <c r="P15" s="54">
        <v>270</v>
      </c>
      <c r="Q15" s="54">
        <v>270000</v>
      </c>
      <c r="R15" s="54">
        <v>2654640</v>
      </c>
      <c r="S15" s="54">
        <v>802795.63</v>
      </c>
      <c r="T15" s="54">
        <v>1000</v>
      </c>
      <c r="U15" s="54">
        <v>9832</v>
      </c>
      <c r="V15" s="54">
        <v>2973.32</v>
      </c>
    </row>
    <row r="16" spans="1:22" ht="9">
      <c r="A16" s="54">
        <v>2450</v>
      </c>
      <c r="B16" s="54" t="s">
        <v>35</v>
      </c>
      <c r="C16" s="54">
        <v>3576652</v>
      </c>
      <c r="D16" s="54">
        <v>5790000</v>
      </c>
      <c r="E16" s="54">
        <v>2213348</v>
      </c>
      <c r="F16" s="54">
        <v>0.61772919</v>
      </c>
      <c r="G16" s="54">
        <v>0.38227081</v>
      </c>
      <c r="H16" s="54">
        <v>5167950</v>
      </c>
      <c r="I16" s="54">
        <v>1591298</v>
      </c>
      <c r="J16" s="54">
        <v>0.69208332</v>
      </c>
      <c r="K16" s="54">
        <v>0.30791668</v>
      </c>
      <c r="L16" s="54">
        <v>2264469</v>
      </c>
      <c r="M16" s="54">
        <v>-1312183</v>
      </c>
      <c r="N16" s="54">
        <v>1.57946609</v>
      </c>
      <c r="O16" s="54">
        <v>-0.57946609</v>
      </c>
      <c r="P16" s="54">
        <v>2000</v>
      </c>
      <c r="Q16" s="54">
        <v>2000000</v>
      </c>
      <c r="R16" s="54">
        <v>19664000</v>
      </c>
      <c r="S16" s="54">
        <v>1418056.98</v>
      </c>
      <c r="T16" s="54">
        <v>1000</v>
      </c>
      <c r="U16" s="54">
        <v>9832</v>
      </c>
      <c r="V16" s="54">
        <v>709.03</v>
      </c>
    </row>
    <row r="17" spans="1:22" ht="9">
      <c r="A17" s="54">
        <v>170</v>
      </c>
      <c r="B17" s="54" t="s">
        <v>36</v>
      </c>
      <c r="C17" s="54">
        <v>382095</v>
      </c>
      <c r="D17" s="54">
        <v>1930000</v>
      </c>
      <c r="E17" s="54">
        <v>1547905</v>
      </c>
      <c r="F17" s="54">
        <v>0.19797668</v>
      </c>
      <c r="G17" s="54">
        <v>0.80202332</v>
      </c>
      <c r="H17" s="54">
        <v>1722650</v>
      </c>
      <c r="I17" s="54">
        <v>1340555</v>
      </c>
      <c r="J17" s="54">
        <v>0.22180652</v>
      </c>
      <c r="K17" s="54">
        <v>0.77819348</v>
      </c>
      <c r="L17" s="54">
        <v>754823</v>
      </c>
      <c r="M17" s="54">
        <v>372728</v>
      </c>
      <c r="N17" s="54">
        <v>0.50620477</v>
      </c>
      <c r="O17" s="54">
        <v>0.49379523</v>
      </c>
      <c r="P17" s="54">
        <v>1995</v>
      </c>
      <c r="Q17" s="54">
        <v>1995000</v>
      </c>
      <c r="R17" s="54">
        <v>19614840</v>
      </c>
      <c r="S17" s="54">
        <v>3098122.97</v>
      </c>
      <c r="T17" s="54">
        <v>1000</v>
      </c>
      <c r="U17" s="54">
        <v>9832</v>
      </c>
      <c r="V17" s="54">
        <v>1552.94</v>
      </c>
    </row>
    <row r="18" spans="1:22" ht="9">
      <c r="A18" s="54">
        <v>182</v>
      </c>
      <c r="B18" s="54" t="s">
        <v>37</v>
      </c>
      <c r="C18" s="54">
        <v>1024099</v>
      </c>
      <c r="D18" s="54">
        <v>1930000</v>
      </c>
      <c r="E18" s="54">
        <v>905901</v>
      </c>
      <c r="F18" s="54">
        <v>0.53062124</v>
      </c>
      <c r="G18" s="54">
        <v>0.46937876</v>
      </c>
      <c r="H18" s="54">
        <v>1722650</v>
      </c>
      <c r="I18" s="54">
        <v>698551</v>
      </c>
      <c r="J18" s="54">
        <v>0.59449047</v>
      </c>
      <c r="K18" s="54">
        <v>0.40550953</v>
      </c>
      <c r="L18" s="54">
        <v>754823</v>
      </c>
      <c r="M18" s="54">
        <v>-269276</v>
      </c>
      <c r="N18" s="54">
        <v>1.35674059</v>
      </c>
      <c r="O18" s="54">
        <v>-0.35674059</v>
      </c>
      <c r="P18" s="54">
        <v>2244</v>
      </c>
      <c r="Q18" s="54">
        <v>2244000</v>
      </c>
      <c r="R18" s="54">
        <v>22063008</v>
      </c>
      <c r="S18" s="54">
        <v>955374.78</v>
      </c>
      <c r="T18" s="54">
        <v>1000</v>
      </c>
      <c r="U18" s="54">
        <v>9832</v>
      </c>
      <c r="V18" s="54">
        <v>425.75</v>
      </c>
    </row>
    <row r="19" spans="1:22" ht="9">
      <c r="A19" s="54">
        <v>196</v>
      </c>
      <c r="B19" s="54" t="s">
        <v>38</v>
      </c>
      <c r="C19" s="54">
        <v>643648</v>
      </c>
      <c r="D19" s="54">
        <v>1930000</v>
      </c>
      <c r="E19" s="54">
        <v>1286352</v>
      </c>
      <c r="F19" s="54">
        <v>0.33349637</v>
      </c>
      <c r="G19" s="54">
        <v>0.66650363</v>
      </c>
      <c r="H19" s="54">
        <v>1722650</v>
      </c>
      <c r="I19" s="54">
        <v>1079002</v>
      </c>
      <c r="J19" s="54">
        <v>0.37363829</v>
      </c>
      <c r="K19" s="54">
        <v>0.62636171</v>
      </c>
      <c r="L19" s="54">
        <v>754823</v>
      </c>
      <c r="M19" s="54">
        <v>111175</v>
      </c>
      <c r="N19" s="54">
        <v>0.85271382</v>
      </c>
      <c r="O19" s="54">
        <v>0.14728618</v>
      </c>
      <c r="P19" s="54">
        <v>464</v>
      </c>
      <c r="Q19" s="54">
        <v>464000</v>
      </c>
      <c r="R19" s="54">
        <v>4562048</v>
      </c>
      <c r="S19" s="54">
        <v>1207711.31</v>
      </c>
      <c r="T19" s="54">
        <v>1000</v>
      </c>
      <c r="U19" s="54">
        <v>9832</v>
      </c>
      <c r="V19" s="54">
        <v>2602.83</v>
      </c>
    </row>
    <row r="20" spans="1:22" ht="9">
      <c r="A20" s="54">
        <v>203</v>
      </c>
      <c r="B20" s="54" t="s">
        <v>39</v>
      </c>
      <c r="C20" s="54">
        <v>459344</v>
      </c>
      <c r="D20" s="54">
        <v>1930000</v>
      </c>
      <c r="E20" s="54">
        <v>1470656</v>
      </c>
      <c r="F20" s="54">
        <v>0.23800207</v>
      </c>
      <c r="G20" s="54">
        <v>0.76199793</v>
      </c>
      <c r="H20" s="54">
        <v>1722650</v>
      </c>
      <c r="I20" s="54">
        <v>1263306</v>
      </c>
      <c r="J20" s="54">
        <v>0.26664964</v>
      </c>
      <c r="K20" s="54">
        <v>0.73335036</v>
      </c>
      <c r="L20" s="54">
        <v>754823</v>
      </c>
      <c r="M20" s="54">
        <v>295479</v>
      </c>
      <c r="N20" s="54">
        <v>0.60854531</v>
      </c>
      <c r="O20" s="54">
        <v>0.39145469</v>
      </c>
      <c r="P20" s="54">
        <v>754</v>
      </c>
      <c r="Q20" s="54">
        <v>754000</v>
      </c>
      <c r="R20" s="54">
        <v>7413328</v>
      </c>
      <c r="S20" s="54">
        <v>6477.56</v>
      </c>
      <c r="T20" s="54">
        <v>1000</v>
      </c>
      <c r="U20" s="54">
        <v>9832</v>
      </c>
      <c r="V20" s="54">
        <v>8.59</v>
      </c>
    </row>
    <row r="21" spans="1:22" ht="9">
      <c r="A21" s="54">
        <v>217</v>
      </c>
      <c r="B21" s="54" t="s">
        <v>40</v>
      </c>
      <c r="C21" s="54">
        <v>576193</v>
      </c>
      <c r="D21" s="54">
        <v>1930000</v>
      </c>
      <c r="E21" s="54">
        <v>1353807</v>
      </c>
      <c r="F21" s="54">
        <v>0.2985456</v>
      </c>
      <c r="G21" s="54">
        <v>0.7014544</v>
      </c>
      <c r="H21" s="54">
        <v>1722650</v>
      </c>
      <c r="I21" s="54">
        <v>1146457</v>
      </c>
      <c r="J21" s="54">
        <v>0.3344806</v>
      </c>
      <c r="K21" s="54">
        <v>0.6655194</v>
      </c>
      <c r="L21" s="54">
        <v>754823</v>
      </c>
      <c r="M21" s="54">
        <v>178630</v>
      </c>
      <c r="N21" s="54">
        <v>0.76334849</v>
      </c>
      <c r="O21" s="54">
        <v>0.23665151</v>
      </c>
      <c r="P21" s="54">
        <v>605</v>
      </c>
      <c r="Q21" s="54">
        <v>605000</v>
      </c>
      <c r="R21" s="54">
        <v>5948360</v>
      </c>
      <c r="S21" s="54">
        <v>736168.85</v>
      </c>
      <c r="T21" s="54">
        <v>1000</v>
      </c>
      <c r="U21" s="54">
        <v>9832</v>
      </c>
      <c r="V21" s="54">
        <v>1216.81</v>
      </c>
    </row>
    <row r="22" spans="1:22" ht="9">
      <c r="A22" s="54">
        <v>231</v>
      </c>
      <c r="B22" s="54" t="s">
        <v>41</v>
      </c>
      <c r="C22" s="54">
        <v>539958</v>
      </c>
      <c r="D22" s="54">
        <v>1930000</v>
      </c>
      <c r="E22" s="54">
        <v>1390042</v>
      </c>
      <c r="F22" s="54">
        <v>0.27977098</v>
      </c>
      <c r="G22" s="54">
        <v>0.72022902</v>
      </c>
      <c r="H22" s="54">
        <v>1722650</v>
      </c>
      <c r="I22" s="54">
        <v>1182692</v>
      </c>
      <c r="J22" s="54">
        <v>0.31344614</v>
      </c>
      <c r="K22" s="54">
        <v>0.68655386</v>
      </c>
      <c r="L22" s="54">
        <v>754823</v>
      </c>
      <c r="M22" s="54">
        <v>214865</v>
      </c>
      <c r="N22" s="54">
        <v>0.71534386</v>
      </c>
      <c r="O22" s="54">
        <v>0.28465614</v>
      </c>
      <c r="P22" s="54">
        <v>1651</v>
      </c>
      <c r="Q22" s="54">
        <v>1651000</v>
      </c>
      <c r="R22" s="54">
        <v>16232632</v>
      </c>
      <c r="S22" s="54">
        <v>941190.78</v>
      </c>
      <c r="T22" s="54">
        <v>1000</v>
      </c>
      <c r="U22" s="54">
        <v>9832</v>
      </c>
      <c r="V22" s="54">
        <v>570.07</v>
      </c>
    </row>
    <row r="23" spans="1:22" ht="9">
      <c r="A23" s="54">
        <v>245</v>
      </c>
      <c r="B23" s="54" t="s">
        <v>42</v>
      </c>
      <c r="C23" s="54">
        <v>545664</v>
      </c>
      <c r="D23" s="54">
        <v>1930000</v>
      </c>
      <c r="E23" s="54">
        <v>1384336</v>
      </c>
      <c r="F23" s="54">
        <v>0.28272746</v>
      </c>
      <c r="G23" s="54">
        <v>0.71727254</v>
      </c>
      <c r="H23" s="54">
        <v>1722650</v>
      </c>
      <c r="I23" s="54">
        <v>1176986</v>
      </c>
      <c r="J23" s="54">
        <v>0.31675848</v>
      </c>
      <c r="K23" s="54">
        <v>0.68324152</v>
      </c>
      <c r="L23" s="54">
        <v>754823</v>
      </c>
      <c r="M23" s="54">
        <v>209159</v>
      </c>
      <c r="N23" s="54">
        <v>0.72290325</v>
      </c>
      <c r="O23" s="54">
        <v>0.27709675</v>
      </c>
      <c r="P23" s="54">
        <v>654</v>
      </c>
      <c r="Q23" s="54">
        <v>654000</v>
      </c>
      <c r="R23" s="54">
        <v>6430128</v>
      </c>
      <c r="S23" s="54">
        <v>904704.73</v>
      </c>
      <c r="T23" s="54">
        <v>1000</v>
      </c>
      <c r="U23" s="54">
        <v>9832</v>
      </c>
      <c r="V23" s="54">
        <v>1383.34</v>
      </c>
    </row>
    <row r="24" spans="1:22" ht="9">
      <c r="A24" s="54">
        <v>280</v>
      </c>
      <c r="B24" s="54" t="s">
        <v>43</v>
      </c>
      <c r="C24" s="54">
        <v>688264</v>
      </c>
      <c r="D24" s="54">
        <v>1930000</v>
      </c>
      <c r="E24" s="54">
        <v>1241736</v>
      </c>
      <c r="F24" s="54">
        <v>0.35661347</v>
      </c>
      <c r="G24" s="54">
        <v>0.64338653</v>
      </c>
      <c r="H24" s="54">
        <v>1722650</v>
      </c>
      <c r="I24" s="54">
        <v>1034386</v>
      </c>
      <c r="J24" s="54">
        <v>0.39953792</v>
      </c>
      <c r="K24" s="54">
        <v>0.60046208</v>
      </c>
      <c r="L24" s="54">
        <v>754823</v>
      </c>
      <c r="M24" s="54">
        <v>66559</v>
      </c>
      <c r="N24" s="54">
        <v>0.91182171</v>
      </c>
      <c r="O24" s="54">
        <v>0.08817829</v>
      </c>
      <c r="P24" s="54">
        <v>2889</v>
      </c>
      <c r="Q24" s="54">
        <v>2889000</v>
      </c>
      <c r="R24" s="54">
        <v>28404648</v>
      </c>
      <c r="S24" s="54">
        <v>5072385.9</v>
      </c>
      <c r="T24" s="54">
        <v>1000</v>
      </c>
      <c r="U24" s="54">
        <v>9832</v>
      </c>
      <c r="V24" s="54">
        <v>1755.76</v>
      </c>
    </row>
    <row r="25" spans="1:22" ht="9">
      <c r="A25" s="54">
        <v>287</v>
      </c>
      <c r="B25" s="54" t="s">
        <v>44</v>
      </c>
      <c r="C25" s="54">
        <v>640664</v>
      </c>
      <c r="D25" s="54">
        <v>1930000</v>
      </c>
      <c r="E25" s="54">
        <v>1289336</v>
      </c>
      <c r="F25" s="54">
        <v>0.33195026</v>
      </c>
      <c r="G25" s="54">
        <v>0.66804974</v>
      </c>
      <c r="H25" s="54">
        <v>1722650</v>
      </c>
      <c r="I25" s="54">
        <v>1081986</v>
      </c>
      <c r="J25" s="54">
        <v>0.37190607</v>
      </c>
      <c r="K25" s="54">
        <v>0.62809393</v>
      </c>
      <c r="L25" s="54">
        <v>754823</v>
      </c>
      <c r="M25" s="54">
        <v>114159</v>
      </c>
      <c r="N25" s="54">
        <v>0.84876057</v>
      </c>
      <c r="O25" s="54">
        <v>0.15123943</v>
      </c>
      <c r="P25" s="54">
        <v>436</v>
      </c>
      <c r="Q25" s="54">
        <v>436000</v>
      </c>
      <c r="R25" s="54">
        <v>4286752</v>
      </c>
      <c r="S25" s="54">
        <v>775368.24</v>
      </c>
      <c r="T25" s="54">
        <v>1000</v>
      </c>
      <c r="U25" s="54">
        <v>9832</v>
      </c>
      <c r="V25" s="54">
        <v>1778.37</v>
      </c>
    </row>
    <row r="26" spans="1:22" ht="9">
      <c r="A26" s="54">
        <v>308</v>
      </c>
      <c r="B26" s="54" t="s">
        <v>45</v>
      </c>
      <c r="C26" s="54">
        <v>417964</v>
      </c>
      <c r="D26" s="54">
        <v>1930000</v>
      </c>
      <c r="E26" s="54">
        <v>1512036</v>
      </c>
      <c r="F26" s="54">
        <v>0.21656166</v>
      </c>
      <c r="G26" s="54">
        <v>0.78343834</v>
      </c>
      <c r="H26" s="54">
        <v>1722650</v>
      </c>
      <c r="I26" s="54">
        <v>1304686</v>
      </c>
      <c r="J26" s="54">
        <v>0.24262851</v>
      </c>
      <c r="K26" s="54">
        <v>0.75737149</v>
      </c>
      <c r="L26" s="54">
        <v>754823</v>
      </c>
      <c r="M26" s="54">
        <v>336859</v>
      </c>
      <c r="N26" s="54">
        <v>0.55372452</v>
      </c>
      <c r="O26" s="54">
        <v>0.44627548</v>
      </c>
      <c r="P26" s="54">
        <v>1336</v>
      </c>
      <c r="Q26" s="54">
        <v>1336000</v>
      </c>
      <c r="R26" s="54">
        <v>13135552</v>
      </c>
      <c r="S26" s="54">
        <v>2231532.97</v>
      </c>
      <c r="T26" s="54">
        <v>1000</v>
      </c>
      <c r="U26" s="54">
        <v>9832</v>
      </c>
      <c r="V26" s="54">
        <v>1670.31</v>
      </c>
    </row>
    <row r="27" spans="1:22" ht="9">
      <c r="A27" s="54">
        <v>315</v>
      </c>
      <c r="B27" s="54" t="s">
        <v>46</v>
      </c>
      <c r="C27" s="54">
        <v>1414281</v>
      </c>
      <c r="D27" s="54">
        <v>1930000</v>
      </c>
      <c r="E27" s="54">
        <v>515719</v>
      </c>
      <c r="F27" s="54">
        <v>0.73278808</v>
      </c>
      <c r="G27" s="54">
        <v>0.26721192</v>
      </c>
      <c r="H27" s="54">
        <v>1722650</v>
      </c>
      <c r="I27" s="54">
        <v>308369</v>
      </c>
      <c r="J27" s="54">
        <v>0.8209915</v>
      </c>
      <c r="K27" s="54">
        <v>0.1790085</v>
      </c>
      <c r="L27" s="54">
        <v>754823</v>
      </c>
      <c r="M27" s="54">
        <v>-659458</v>
      </c>
      <c r="N27" s="54">
        <v>1.87365912</v>
      </c>
      <c r="O27" s="54">
        <v>-0.87365912</v>
      </c>
      <c r="P27" s="54">
        <v>432</v>
      </c>
      <c r="Q27" s="54">
        <v>432000</v>
      </c>
      <c r="R27" s="54">
        <v>4247424</v>
      </c>
      <c r="S27" s="54">
        <v>2994100.2</v>
      </c>
      <c r="T27" s="54">
        <v>1000</v>
      </c>
      <c r="U27" s="54">
        <v>9832</v>
      </c>
      <c r="V27" s="54">
        <v>6930.79</v>
      </c>
    </row>
    <row r="28" spans="1:22" ht="9">
      <c r="A28" s="54">
        <v>336</v>
      </c>
      <c r="B28" s="54" t="s">
        <v>47</v>
      </c>
      <c r="C28" s="54">
        <v>590707</v>
      </c>
      <c r="D28" s="54">
        <v>1930000</v>
      </c>
      <c r="E28" s="54">
        <v>1339293</v>
      </c>
      <c r="F28" s="54">
        <v>0.3060658</v>
      </c>
      <c r="G28" s="54">
        <v>0.6939342</v>
      </c>
      <c r="H28" s="54">
        <v>1722650</v>
      </c>
      <c r="I28" s="54">
        <v>1131943</v>
      </c>
      <c r="J28" s="54">
        <v>0.34290599</v>
      </c>
      <c r="K28" s="54">
        <v>0.65709401</v>
      </c>
      <c r="L28" s="54">
        <v>754823</v>
      </c>
      <c r="M28" s="54">
        <v>164116</v>
      </c>
      <c r="N28" s="54">
        <v>0.78257684</v>
      </c>
      <c r="O28" s="54">
        <v>0.21742316</v>
      </c>
      <c r="P28" s="54">
        <v>3385</v>
      </c>
      <c r="Q28" s="54">
        <v>3385000</v>
      </c>
      <c r="R28" s="54">
        <v>33281320</v>
      </c>
      <c r="S28" s="54">
        <v>1632902.55</v>
      </c>
      <c r="T28" s="54">
        <v>1000</v>
      </c>
      <c r="U28" s="54">
        <v>9832</v>
      </c>
      <c r="V28" s="54">
        <v>482.39</v>
      </c>
    </row>
    <row r="29" spans="1:22" ht="9">
      <c r="A29" s="54">
        <v>4263</v>
      </c>
      <c r="B29" s="54" t="s">
        <v>48</v>
      </c>
      <c r="C29" s="54">
        <v>1166867</v>
      </c>
      <c r="D29" s="54">
        <v>1930000</v>
      </c>
      <c r="E29" s="54">
        <v>763133</v>
      </c>
      <c r="F29" s="54">
        <v>0.6045943</v>
      </c>
      <c r="G29" s="54">
        <v>0.3954057</v>
      </c>
      <c r="H29" s="54">
        <v>1722650</v>
      </c>
      <c r="I29" s="54">
        <v>555783</v>
      </c>
      <c r="J29" s="54">
        <v>0.67736743</v>
      </c>
      <c r="K29" s="54">
        <v>0.32263257</v>
      </c>
      <c r="L29" s="54">
        <v>754823</v>
      </c>
      <c r="M29" s="54">
        <v>-412044</v>
      </c>
      <c r="N29" s="54">
        <v>1.54588162</v>
      </c>
      <c r="O29" s="54">
        <v>-0.54588162</v>
      </c>
      <c r="P29" s="54">
        <v>258</v>
      </c>
      <c r="Q29" s="54">
        <v>258000</v>
      </c>
      <c r="R29" s="54">
        <v>2536656</v>
      </c>
      <c r="S29" s="54">
        <v>1126436.18</v>
      </c>
      <c r="T29" s="54">
        <v>1000</v>
      </c>
      <c r="U29" s="54">
        <v>9832</v>
      </c>
      <c r="V29" s="54">
        <v>4366.03</v>
      </c>
    </row>
    <row r="30" spans="1:22" ht="9">
      <c r="A30" s="54">
        <v>350</v>
      </c>
      <c r="B30" s="54" t="s">
        <v>49</v>
      </c>
      <c r="C30" s="54">
        <v>736837</v>
      </c>
      <c r="D30" s="54">
        <v>1930000</v>
      </c>
      <c r="E30" s="54">
        <v>1193163</v>
      </c>
      <c r="F30" s="54">
        <v>0.38178083</v>
      </c>
      <c r="G30" s="54">
        <v>0.61821917</v>
      </c>
      <c r="H30" s="54">
        <v>1722650</v>
      </c>
      <c r="I30" s="54">
        <v>985813</v>
      </c>
      <c r="J30" s="54">
        <v>0.42773459</v>
      </c>
      <c r="K30" s="54">
        <v>0.57226541</v>
      </c>
      <c r="L30" s="54">
        <v>754823</v>
      </c>
      <c r="M30" s="54">
        <v>17986</v>
      </c>
      <c r="N30" s="54">
        <v>0.9761719</v>
      </c>
      <c r="O30" s="54">
        <v>0.0238281</v>
      </c>
      <c r="P30" s="54">
        <v>952</v>
      </c>
      <c r="Q30" s="54">
        <v>952000</v>
      </c>
      <c r="R30" s="54">
        <v>9360064</v>
      </c>
      <c r="S30" s="54">
        <v>1805993.7</v>
      </c>
      <c r="T30" s="54">
        <v>1000</v>
      </c>
      <c r="U30" s="54">
        <v>9832</v>
      </c>
      <c r="V30" s="54">
        <v>1897.05</v>
      </c>
    </row>
    <row r="31" spans="1:22" ht="9">
      <c r="A31" s="54">
        <v>364</v>
      </c>
      <c r="B31" s="54" t="s">
        <v>50</v>
      </c>
      <c r="C31" s="54">
        <v>538574</v>
      </c>
      <c r="D31" s="54">
        <v>1930000</v>
      </c>
      <c r="E31" s="54">
        <v>1391426</v>
      </c>
      <c r="F31" s="54">
        <v>0.27905389</v>
      </c>
      <c r="G31" s="54">
        <v>0.72094611</v>
      </c>
      <c r="H31" s="54">
        <v>1722650</v>
      </c>
      <c r="I31" s="54">
        <v>1184076</v>
      </c>
      <c r="J31" s="54">
        <v>0.31264273</v>
      </c>
      <c r="K31" s="54">
        <v>0.68735727</v>
      </c>
      <c r="L31" s="54">
        <v>754823</v>
      </c>
      <c r="M31" s="54">
        <v>216249</v>
      </c>
      <c r="N31" s="54">
        <v>0.71351032</v>
      </c>
      <c r="O31" s="54">
        <v>0.28648968</v>
      </c>
      <c r="P31" s="54">
        <v>364</v>
      </c>
      <c r="Q31" s="54">
        <v>364000</v>
      </c>
      <c r="R31" s="54">
        <v>3578848</v>
      </c>
      <c r="S31" s="54">
        <v>242025.29</v>
      </c>
      <c r="T31" s="54">
        <v>1000</v>
      </c>
      <c r="U31" s="54">
        <v>9832</v>
      </c>
      <c r="V31" s="54">
        <v>664.9</v>
      </c>
    </row>
    <row r="32" spans="1:22" ht="9">
      <c r="A32" s="54">
        <v>413</v>
      </c>
      <c r="B32" s="54" t="s">
        <v>51</v>
      </c>
      <c r="C32" s="54">
        <v>294980</v>
      </c>
      <c r="D32" s="54">
        <v>1930000</v>
      </c>
      <c r="E32" s="54">
        <v>1635020</v>
      </c>
      <c r="F32" s="54">
        <v>0.15283938</v>
      </c>
      <c r="G32" s="54">
        <v>0.84716062</v>
      </c>
      <c r="H32" s="54">
        <v>1722650</v>
      </c>
      <c r="I32" s="54">
        <v>1427670</v>
      </c>
      <c r="J32" s="54">
        <v>0.17123618</v>
      </c>
      <c r="K32" s="54">
        <v>0.82876382</v>
      </c>
      <c r="L32" s="54">
        <v>754823</v>
      </c>
      <c r="M32" s="54">
        <v>459843</v>
      </c>
      <c r="N32" s="54">
        <v>0.3907936</v>
      </c>
      <c r="O32" s="54">
        <v>0.6092064</v>
      </c>
      <c r="P32" s="54">
        <v>6636</v>
      </c>
      <c r="Q32" s="54">
        <v>6636000</v>
      </c>
      <c r="R32" s="54">
        <v>65245152</v>
      </c>
      <c r="S32" s="54">
        <v>13784271.8</v>
      </c>
      <c r="T32" s="54">
        <v>1000</v>
      </c>
      <c r="U32" s="54">
        <v>9832</v>
      </c>
      <c r="V32" s="54">
        <v>2077.2</v>
      </c>
    </row>
    <row r="33" spans="1:22" ht="9">
      <c r="A33" s="54">
        <v>422</v>
      </c>
      <c r="B33" s="54" t="s">
        <v>52</v>
      </c>
      <c r="C33" s="54">
        <v>506993</v>
      </c>
      <c r="D33" s="54">
        <v>1930000</v>
      </c>
      <c r="E33" s="54">
        <v>1423007</v>
      </c>
      <c r="F33" s="54">
        <v>0.26269067</v>
      </c>
      <c r="G33" s="54">
        <v>0.73730933</v>
      </c>
      <c r="H33" s="54">
        <v>1722650</v>
      </c>
      <c r="I33" s="54">
        <v>1215657</v>
      </c>
      <c r="J33" s="54">
        <v>0.29430993</v>
      </c>
      <c r="K33" s="54">
        <v>0.70569007</v>
      </c>
      <c r="L33" s="54">
        <v>754823</v>
      </c>
      <c r="M33" s="54">
        <v>247830</v>
      </c>
      <c r="N33" s="54">
        <v>0.67167137</v>
      </c>
      <c r="O33" s="54">
        <v>0.32832863</v>
      </c>
      <c r="P33" s="54">
        <v>1255</v>
      </c>
      <c r="Q33" s="54">
        <v>1255000</v>
      </c>
      <c r="R33" s="54">
        <v>12339160</v>
      </c>
      <c r="S33" s="54">
        <v>1458460.58</v>
      </c>
      <c r="T33" s="54">
        <v>1000</v>
      </c>
      <c r="U33" s="54">
        <v>9832</v>
      </c>
      <c r="V33" s="54">
        <v>1162.12</v>
      </c>
    </row>
    <row r="34" spans="1:22" ht="9">
      <c r="A34" s="54">
        <v>427</v>
      </c>
      <c r="B34" s="54" t="s">
        <v>53</v>
      </c>
      <c r="C34" s="54">
        <v>440814</v>
      </c>
      <c r="D34" s="54">
        <v>1930000</v>
      </c>
      <c r="E34" s="54">
        <v>1489186</v>
      </c>
      <c r="F34" s="54">
        <v>0.22840104</v>
      </c>
      <c r="G34" s="54">
        <v>0.77159896</v>
      </c>
      <c r="H34" s="54">
        <v>1722650</v>
      </c>
      <c r="I34" s="54">
        <v>1281836</v>
      </c>
      <c r="J34" s="54">
        <v>0.25589296</v>
      </c>
      <c r="K34" s="54">
        <v>0.74410704</v>
      </c>
      <c r="L34" s="54">
        <v>754823</v>
      </c>
      <c r="M34" s="54">
        <v>314009</v>
      </c>
      <c r="N34" s="54">
        <v>0.58399651</v>
      </c>
      <c r="O34" s="54">
        <v>0.41600349</v>
      </c>
      <c r="P34" s="54">
        <v>251</v>
      </c>
      <c r="Q34" s="54">
        <v>251000</v>
      </c>
      <c r="R34" s="54">
        <v>2467832</v>
      </c>
      <c r="S34" s="54">
        <v>308291.79</v>
      </c>
      <c r="T34" s="54">
        <v>1000</v>
      </c>
      <c r="U34" s="54">
        <v>9832</v>
      </c>
      <c r="V34" s="54">
        <v>1228.25</v>
      </c>
    </row>
    <row r="35" spans="1:22" ht="9">
      <c r="A35" s="54">
        <v>434</v>
      </c>
      <c r="B35" s="54" t="s">
        <v>54</v>
      </c>
      <c r="C35" s="54">
        <v>544947</v>
      </c>
      <c r="D35" s="54">
        <v>1930000</v>
      </c>
      <c r="E35" s="54">
        <v>1385053</v>
      </c>
      <c r="F35" s="54">
        <v>0.28235596</v>
      </c>
      <c r="G35" s="54">
        <v>0.71764404</v>
      </c>
      <c r="H35" s="54">
        <v>1722650</v>
      </c>
      <c r="I35" s="54">
        <v>1177703</v>
      </c>
      <c r="J35" s="54">
        <v>0.31634226</v>
      </c>
      <c r="K35" s="54">
        <v>0.68365774</v>
      </c>
      <c r="L35" s="54">
        <v>754823</v>
      </c>
      <c r="M35" s="54">
        <v>209876</v>
      </c>
      <c r="N35" s="54">
        <v>0.72195336</v>
      </c>
      <c r="O35" s="54">
        <v>0.27804664</v>
      </c>
      <c r="P35" s="54">
        <v>1511</v>
      </c>
      <c r="Q35" s="54">
        <v>1511000</v>
      </c>
      <c r="R35" s="54">
        <v>14856152</v>
      </c>
      <c r="S35" s="54">
        <v>2693940.27</v>
      </c>
      <c r="T35" s="54">
        <v>1000</v>
      </c>
      <c r="U35" s="54">
        <v>9832</v>
      </c>
      <c r="V35" s="54">
        <v>1782.89</v>
      </c>
    </row>
    <row r="36" spans="1:22" ht="9">
      <c r="A36" s="54">
        <v>6013</v>
      </c>
      <c r="B36" s="54" t="s">
        <v>55</v>
      </c>
      <c r="C36" s="54">
        <v>6030852</v>
      </c>
      <c r="D36" s="54">
        <v>5790000</v>
      </c>
      <c r="E36" s="54">
        <v>-240852</v>
      </c>
      <c r="F36" s="54">
        <v>1.04159793</v>
      </c>
      <c r="G36" s="54">
        <v>-0.04159793</v>
      </c>
      <c r="H36" s="54">
        <v>5167950</v>
      </c>
      <c r="I36" s="54">
        <v>-862902</v>
      </c>
      <c r="J36" s="54">
        <v>1.16697182</v>
      </c>
      <c r="K36" s="54">
        <v>-0.16697182</v>
      </c>
      <c r="L36" s="54">
        <v>2264469</v>
      </c>
      <c r="M36" s="54">
        <v>-3766383</v>
      </c>
      <c r="N36" s="54">
        <v>2.66325218</v>
      </c>
      <c r="O36" s="54">
        <v>-1.66325218</v>
      </c>
      <c r="P36" s="54">
        <v>515</v>
      </c>
      <c r="Q36" s="54">
        <v>515000</v>
      </c>
      <c r="R36" s="54">
        <v>5063480</v>
      </c>
      <c r="S36" s="54">
        <v>2816631.13</v>
      </c>
      <c r="T36" s="54">
        <v>1000</v>
      </c>
      <c r="U36" s="54">
        <v>9832</v>
      </c>
      <c r="V36" s="54">
        <v>5469.19</v>
      </c>
    </row>
    <row r="37" spans="1:22" ht="9">
      <c r="A37" s="54">
        <v>441</v>
      </c>
      <c r="B37" s="54" t="s">
        <v>56</v>
      </c>
      <c r="C37" s="54">
        <v>3255052</v>
      </c>
      <c r="D37" s="54">
        <v>1930000</v>
      </c>
      <c r="E37" s="54">
        <v>-1325052</v>
      </c>
      <c r="F37" s="54">
        <v>1.68655544</v>
      </c>
      <c r="G37" s="54">
        <v>-0.68655544</v>
      </c>
      <c r="H37" s="54">
        <v>1722650</v>
      </c>
      <c r="I37" s="54">
        <v>-1532402</v>
      </c>
      <c r="J37" s="54">
        <v>1.88956085</v>
      </c>
      <c r="K37" s="54">
        <v>-0.88956085</v>
      </c>
      <c r="L37" s="54">
        <v>754823</v>
      </c>
      <c r="M37" s="54">
        <v>-2500229</v>
      </c>
      <c r="N37" s="54">
        <v>4.31233812</v>
      </c>
      <c r="O37" s="54">
        <v>-3.31233812</v>
      </c>
      <c r="P37" s="54">
        <v>206</v>
      </c>
      <c r="Q37" s="54">
        <v>206000</v>
      </c>
      <c r="R37" s="54">
        <v>2025392</v>
      </c>
      <c r="S37" s="54">
        <v>369010.32</v>
      </c>
      <c r="T37" s="54">
        <v>1000</v>
      </c>
      <c r="U37" s="54">
        <v>9832</v>
      </c>
      <c r="V37" s="54">
        <v>1791.31</v>
      </c>
    </row>
    <row r="38" spans="1:22" ht="9">
      <c r="A38" s="54">
        <v>2240</v>
      </c>
      <c r="B38" s="54" t="s">
        <v>57</v>
      </c>
      <c r="C38" s="54">
        <v>545123</v>
      </c>
      <c r="D38" s="54">
        <v>1930000</v>
      </c>
      <c r="E38" s="54">
        <v>1384877</v>
      </c>
      <c r="F38" s="54">
        <v>0.28244715</v>
      </c>
      <c r="G38" s="54">
        <v>0.71755285</v>
      </c>
      <c r="H38" s="54">
        <v>1722650</v>
      </c>
      <c r="I38" s="54">
        <v>1177527</v>
      </c>
      <c r="J38" s="54">
        <v>0.31644443</v>
      </c>
      <c r="K38" s="54">
        <v>0.68355557</v>
      </c>
      <c r="L38" s="54">
        <v>754823</v>
      </c>
      <c r="M38" s="54">
        <v>209700</v>
      </c>
      <c r="N38" s="54">
        <v>0.72218653</v>
      </c>
      <c r="O38" s="54">
        <v>0.27781347</v>
      </c>
      <c r="P38" s="54">
        <v>394</v>
      </c>
      <c r="Q38" s="54">
        <v>394000</v>
      </c>
      <c r="R38" s="54">
        <v>3873808</v>
      </c>
      <c r="S38" s="54">
        <v>135817.41</v>
      </c>
      <c r="T38" s="54">
        <v>1000</v>
      </c>
      <c r="U38" s="54">
        <v>9832</v>
      </c>
      <c r="V38" s="54">
        <v>344.71</v>
      </c>
    </row>
    <row r="39" spans="1:22" ht="9">
      <c r="A39" s="54">
        <v>476</v>
      </c>
      <c r="B39" s="54" t="s">
        <v>58</v>
      </c>
      <c r="C39" s="54">
        <v>598783</v>
      </c>
      <c r="D39" s="54">
        <v>1930000</v>
      </c>
      <c r="E39" s="54">
        <v>1331217</v>
      </c>
      <c r="F39" s="54">
        <v>0.31025026</v>
      </c>
      <c r="G39" s="54">
        <v>0.68974974</v>
      </c>
      <c r="H39" s="54">
        <v>1722650</v>
      </c>
      <c r="I39" s="54">
        <v>1123867</v>
      </c>
      <c r="J39" s="54">
        <v>0.34759411</v>
      </c>
      <c r="K39" s="54">
        <v>0.65240589</v>
      </c>
      <c r="L39" s="54">
        <v>754823</v>
      </c>
      <c r="M39" s="54">
        <v>156040</v>
      </c>
      <c r="N39" s="54">
        <v>0.79327604</v>
      </c>
      <c r="O39" s="54">
        <v>0.20672396</v>
      </c>
      <c r="P39" s="54">
        <v>1697</v>
      </c>
      <c r="Q39" s="54">
        <v>1697000</v>
      </c>
      <c r="R39" s="54">
        <v>16684904</v>
      </c>
      <c r="S39" s="54">
        <v>2762859.73</v>
      </c>
      <c r="T39" s="54">
        <v>1000</v>
      </c>
      <c r="U39" s="54">
        <v>9832</v>
      </c>
      <c r="V39" s="54">
        <v>1628.08</v>
      </c>
    </row>
    <row r="40" spans="1:22" ht="9">
      <c r="A40" s="54">
        <v>485</v>
      </c>
      <c r="B40" s="54" t="s">
        <v>59</v>
      </c>
      <c r="C40" s="54">
        <v>674723</v>
      </c>
      <c r="D40" s="54">
        <v>1930000</v>
      </c>
      <c r="E40" s="54">
        <v>1255277</v>
      </c>
      <c r="F40" s="54">
        <v>0.34959741</v>
      </c>
      <c r="G40" s="54">
        <v>0.65040259</v>
      </c>
      <c r="H40" s="54">
        <v>1722650</v>
      </c>
      <c r="I40" s="54">
        <v>1047927</v>
      </c>
      <c r="J40" s="54">
        <v>0.39167736</v>
      </c>
      <c r="K40" s="54">
        <v>0.60832264</v>
      </c>
      <c r="L40" s="54">
        <v>754823</v>
      </c>
      <c r="M40" s="54">
        <v>80100</v>
      </c>
      <c r="N40" s="54">
        <v>0.89388241</v>
      </c>
      <c r="O40" s="54">
        <v>0.10611759</v>
      </c>
      <c r="P40" s="54">
        <v>662</v>
      </c>
      <c r="Q40" s="54">
        <v>662000</v>
      </c>
      <c r="R40" s="54">
        <v>6508784</v>
      </c>
      <c r="S40" s="54">
        <v>1033252.17</v>
      </c>
      <c r="T40" s="54">
        <v>1000</v>
      </c>
      <c r="U40" s="54">
        <v>9832</v>
      </c>
      <c r="V40" s="54">
        <v>1560.8</v>
      </c>
    </row>
    <row r="41" spans="1:22" ht="9">
      <c r="A41" s="54">
        <v>497</v>
      </c>
      <c r="B41" s="54" t="s">
        <v>60</v>
      </c>
      <c r="C41" s="54">
        <v>571474</v>
      </c>
      <c r="D41" s="54">
        <v>1930000</v>
      </c>
      <c r="E41" s="54">
        <v>1358526</v>
      </c>
      <c r="F41" s="54">
        <v>0.29610052</v>
      </c>
      <c r="G41" s="54">
        <v>0.70389948</v>
      </c>
      <c r="H41" s="54">
        <v>1722650</v>
      </c>
      <c r="I41" s="54">
        <v>1151176</v>
      </c>
      <c r="J41" s="54">
        <v>0.33174121</v>
      </c>
      <c r="K41" s="54">
        <v>0.66825879</v>
      </c>
      <c r="L41" s="54">
        <v>754823</v>
      </c>
      <c r="M41" s="54">
        <v>183349</v>
      </c>
      <c r="N41" s="54">
        <v>0.7570967</v>
      </c>
      <c r="O41" s="54">
        <v>0.2429033</v>
      </c>
      <c r="P41" s="54">
        <v>1235</v>
      </c>
      <c r="Q41" s="54">
        <v>1235000</v>
      </c>
      <c r="R41" s="54">
        <v>12142520</v>
      </c>
      <c r="S41" s="54">
        <v>1869132.9</v>
      </c>
      <c r="T41" s="54">
        <v>1000</v>
      </c>
      <c r="U41" s="54">
        <v>9832</v>
      </c>
      <c r="V41" s="54">
        <v>1513.47</v>
      </c>
    </row>
    <row r="42" spans="1:22" ht="9">
      <c r="A42" s="54">
        <v>602</v>
      </c>
      <c r="B42" s="54" t="s">
        <v>61</v>
      </c>
      <c r="C42" s="54">
        <v>754866</v>
      </c>
      <c r="D42" s="54">
        <v>1930000</v>
      </c>
      <c r="E42" s="54">
        <v>1175134</v>
      </c>
      <c r="F42" s="54">
        <v>0.39112228</v>
      </c>
      <c r="G42" s="54">
        <v>0.60887772</v>
      </c>
      <c r="H42" s="54">
        <v>1722650</v>
      </c>
      <c r="I42" s="54">
        <v>967784</v>
      </c>
      <c r="J42" s="54">
        <v>0.43820045</v>
      </c>
      <c r="K42" s="54">
        <v>0.56179955</v>
      </c>
      <c r="L42" s="54">
        <v>754823</v>
      </c>
      <c r="M42" s="54">
        <v>-43</v>
      </c>
      <c r="N42" s="54">
        <v>1.00005697</v>
      </c>
      <c r="O42" s="54">
        <v>-5.697E-05</v>
      </c>
      <c r="P42" s="54">
        <v>759</v>
      </c>
      <c r="Q42" s="54">
        <v>759000</v>
      </c>
      <c r="R42" s="54">
        <v>7462488</v>
      </c>
      <c r="S42" s="54">
        <v>1184811.94</v>
      </c>
      <c r="T42" s="54">
        <v>1000</v>
      </c>
      <c r="U42" s="54">
        <v>9832</v>
      </c>
      <c r="V42" s="54">
        <v>1561.02</v>
      </c>
    </row>
    <row r="43" spans="1:22" ht="9">
      <c r="A43" s="54">
        <v>609</v>
      </c>
      <c r="B43" s="54" t="s">
        <v>62</v>
      </c>
      <c r="C43" s="54">
        <v>484359</v>
      </c>
      <c r="D43" s="54">
        <v>1930000</v>
      </c>
      <c r="E43" s="54">
        <v>1445641</v>
      </c>
      <c r="F43" s="54">
        <v>0.25096321</v>
      </c>
      <c r="G43" s="54">
        <v>0.74903679</v>
      </c>
      <c r="H43" s="54">
        <v>1722650</v>
      </c>
      <c r="I43" s="54">
        <v>1238291</v>
      </c>
      <c r="J43" s="54">
        <v>0.28117087</v>
      </c>
      <c r="K43" s="54">
        <v>0.71882913</v>
      </c>
      <c r="L43" s="54">
        <v>754823</v>
      </c>
      <c r="M43" s="54">
        <v>270464</v>
      </c>
      <c r="N43" s="54">
        <v>0.64168553</v>
      </c>
      <c r="O43" s="54">
        <v>0.35831447</v>
      </c>
      <c r="P43" s="54">
        <v>768</v>
      </c>
      <c r="Q43" s="54">
        <v>768000</v>
      </c>
      <c r="R43" s="54">
        <v>7550976</v>
      </c>
      <c r="S43" s="54">
        <v>1337638.39</v>
      </c>
      <c r="T43" s="54">
        <v>1000</v>
      </c>
      <c r="U43" s="54">
        <v>9832</v>
      </c>
      <c r="V43" s="54">
        <v>1741.72</v>
      </c>
    </row>
    <row r="44" spans="1:22" ht="9">
      <c r="A44" s="54">
        <v>623</v>
      </c>
      <c r="B44" s="54" t="s">
        <v>63</v>
      </c>
      <c r="C44" s="54">
        <v>454602</v>
      </c>
      <c r="D44" s="54">
        <v>1930000</v>
      </c>
      <c r="E44" s="54">
        <v>1475398</v>
      </c>
      <c r="F44" s="54">
        <v>0.23554508</v>
      </c>
      <c r="G44" s="54">
        <v>0.76445492</v>
      </c>
      <c r="H44" s="54">
        <v>1722650</v>
      </c>
      <c r="I44" s="54">
        <v>1268048</v>
      </c>
      <c r="J44" s="54">
        <v>0.2638969</v>
      </c>
      <c r="K44" s="54">
        <v>0.7361031</v>
      </c>
      <c r="L44" s="54">
        <v>754823</v>
      </c>
      <c r="M44" s="54">
        <v>300221</v>
      </c>
      <c r="N44" s="54">
        <v>0.60226305</v>
      </c>
      <c r="O44" s="54">
        <v>0.39773695</v>
      </c>
      <c r="P44" s="54">
        <v>402</v>
      </c>
      <c r="Q44" s="54">
        <v>402000</v>
      </c>
      <c r="R44" s="54">
        <v>3902945.98</v>
      </c>
      <c r="S44" s="54">
        <v>0</v>
      </c>
      <c r="T44" s="54">
        <v>1000</v>
      </c>
      <c r="U44" s="54">
        <v>9708.82</v>
      </c>
      <c r="V44" s="54">
        <v>0</v>
      </c>
    </row>
    <row r="45" spans="1:22" ht="9">
      <c r="A45" s="54">
        <v>637</v>
      </c>
      <c r="B45" s="54" t="s">
        <v>64</v>
      </c>
      <c r="C45" s="54">
        <v>510541</v>
      </c>
      <c r="D45" s="54">
        <v>1930000</v>
      </c>
      <c r="E45" s="54">
        <v>1419459</v>
      </c>
      <c r="F45" s="54">
        <v>0.26452902</v>
      </c>
      <c r="G45" s="54">
        <v>0.73547098</v>
      </c>
      <c r="H45" s="54">
        <v>1722650</v>
      </c>
      <c r="I45" s="54">
        <v>1212109</v>
      </c>
      <c r="J45" s="54">
        <v>0.29636955</v>
      </c>
      <c r="K45" s="54">
        <v>0.70363045</v>
      </c>
      <c r="L45" s="54">
        <v>754823</v>
      </c>
      <c r="M45" s="54">
        <v>244282</v>
      </c>
      <c r="N45" s="54">
        <v>0.67637181</v>
      </c>
      <c r="O45" s="54">
        <v>0.32362819</v>
      </c>
      <c r="P45" s="54">
        <v>730</v>
      </c>
      <c r="Q45" s="54">
        <v>730000</v>
      </c>
      <c r="R45" s="54">
        <v>7177360</v>
      </c>
      <c r="S45" s="54">
        <v>531945.08</v>
      </c>
      <c r="T45" s="54">
        <v>1000</v>
      </c>
      <c r="U45" s="54">
        <v>9832</v>
      </c>
      <c r="V45" s="54">
        <v>728.69</v>
      </c>
    </row>
    <row r="46" spans="1:22" ht="9">
      <c r="A46" s="54">
        <v>657</v>
      </c>
      <c r="B46" s="54" t="s">
        <v>65</v>
      </c>
      <c r="C46" s="54">
        <v>1777844</v>
      </c>
      <c r="D46" s="54">
        <v>2895000</v>
      </c>
      <c r="E46" s="54">
        <v>1117156</v>
      </c>
      <c r="F46" s="54">
        <v>0.61410846</v>
      </c>
      <c r="G46" s="54">
        <v>0.38589154</v>
      </c>
      <c r="H46" s="54">
        <v>2583975</v>
      </c>
      <c r="I46" s="54">
        <v>806131</v>
      </c>
      <c r="J46" s="54">
        <v>0.68802678</v>
      </c>
      <c r="K46" s="54">
        <v>0.31197322</v>
      </c>
      <c r="L46" s="54">
        <v>1132234</v>
      </c>
      <c r="M46" s="54">
        <v>-645610</v>
      </c>
      <c r="N46" s="54">
        <v>1.57020899</v>
      </c>
      <c r="O46" s="54">
        <v>-0.57020899</v>
      </c>
      <c r="P46" s="54">
        <v>132</v>
      </c>
      <c r="Q46" s="54">
        <v>132000</v>
      </c>
      <c r="R46" s="54">
        <v>1141107.43</v>
      </c>
      <c r="S46" s="54">
        <v>0</v>
      </c>
      <c r="T46" s="54">
        <v>1000</v>
      </c>
      <c r="U46" s="54">
        <v>8644.75</v>
      </c>
      <c r="V46" s="54">
        <v>0</v>
      </c>
    </row>
    <row r="47" spans="1:22" ht="9">
      <c r="A47" s="54">
        <v>658</v>
      </c>
      <c r="B47" s="54" t="s">
        <v>66</v>
      </c>
      <c r="C47" s="54">
        <v>486572</v>
      </c>
      <c r="D47" s="54">
        <v>1930000</v>
      </c>
      <c r="E47" s="54">
        <v>1443428</v>
      </c>
      <c r="F47" s="54">
        <v>0.25210984</v>
      </c>
      <c r="G47" s="54">
        <v>0.74789016</v>
      </c>
      <c r="H47" s="54">
        <v>1722650</v>
      </c>
      <c r="I47" s="54">
        <v>1236078</v>
      </c>
      <c r="J47" s="54">
        <v>0.28245552</v>
      </c>
      <c r="K47" s="54">
        <v>0.71754448</v>
      </c>
      <c r="L47" s="54">
        <v>754823</v>
      </c>
      <c r="M47" s="54">
        <v>268251</v>
      </c>
      <c r="N47" s="54">
        <v>0.64461735</v>
      </c>
      <c r="O47" s="54">
        <v>0.35538265</v>
      </c>
      <c r="P47" s="54">
        <v>937</v>
      </c>
      <c r="Q47" s="54">
        <v>937000</v>
      </c>
      <c r="R47" s="54">
        <v>8860977.81</v>
      </c>
      <c r="S47" s="54">
        <v>0</v>
      </c>
      <c r="T47" s="54">
        <v>1000</v>
      </c>
      <c r="U47" s="54">
        <v>9456.75</v>
      </c>
      <c r="V47" s="54">
        <v>0</v>
      </c>
    </row>
    <row r="48" spans="1:22" ht="9">
      <c r="A48" s="54">
        <v>665</v>
      </c>
      <c r="B48" s="54" t="s">
        <v>67</v>
      </c>
      <c r="C48" s="54">
        <v>1241693</v>
      </c>
      <c r="D48" s="54">
        <v>2895000</v>
      </c>
      <c r="E48" s="54">
        <v>1653307</v>
      </c>
      <c r="F48" s="54">
        <v>0.4289095</v>
      </c>
      <c r="G48" s="54">
        <v>0.5710905</v>
      </c>
      <c r="H48" s="54">
        <v>2583975</v>
      </c>
      <c r="I48" s="54">
        <v>1342282</v>
      </c>
      <c r="J48" s="54">
        <v>0.480536</v>
      </c>
      <c r="K48" s="54">
        <v>0.519464</v>
      </c>
      <c r="L48" s="54">
        <v>1132234</v>
      </c>
      <c r="M48" s="54">
        <v>-109459</v>
      </c>
      <c r="N48" s="54">
        <v>1.09667525</v>
      </c>
      <c r="O48" s="54">
        <v>-0.09667525</v>
      </c>
      <c r="P48" s="54">
        <v>755</v>
      </c>
      <c r="Q48" s="54">
        <v>755000</v>
      </c>
      <c r="R48" s="54">
        <v>7223211.01</v>
      </c>
      <c r="S48" s="54">
        <v>0</v>
      </c>
      <c r="T48" s="54">
        <v>1000</v>
      </c>
      <c r="U48" s="54">
        <v>9567.17</v>
      </c>
      <c r="V48" s="54">
        <v>0</v>
      </c>
    </row>
    <row r="49" spans="1:22" ht="9">
      <c r="A49" s="54">
        <v>700</v>
      </c>
      <c r="B49" s="54" t="s">
        <v>68</v>
      </c>
      <c r="C49" s="54">
        <v>555074</v>
      </c>
      <c r="D49" s="54">
        <v>1930000</v>
      </c>
      <c r="E49" s="54">
        <v>1374926</v>
      </c>
      <c r="F49" s="54">
        <v>0.28760311</v>
      </c>
      <c r="G49" s="54">
        <v>0.71239689</v>
      </c>
      <c r="H49" s="54">
        <v>1722650</v>
      </c>
      <c r="I49" s="54">
        <v>1167576</v>
      </c>
      <c r="J49" s="54">
        <v>0.322221</v>
      </c>
      <c r="K49" s="54">
        <v>0.677779</v>
      </c>
      <c r="L49" s="54">
        <v>754823</v>
      </c>
      <c r="M49" s="54">
        <v>199749</v>
      </c>
      <c r="N49" s="54">
        <v>0.73536975</v>
      </c>
      <c r="O49" s="54">
        <v>0.26463025</v>
      </c>
      <c r="P49" s="54">
        <v>1050</v>
      </c>
      <c r="Q49" s="54">
        <v>1050000</v>
      </c>
      <c r="R49" s="54">
        <v>9809625.21</v>
      </c>
      <c r="S49" s="54">
        <v>0</v>
      </c>
      <c r="T49" s="54">
        <v>1000</v>
      </c>
      <c r="U49" s="54">
        <v>9342.5</v>
      </c>
      <c r="V49" s="54">
        <v>0</v>
      </c>
    </row>
    <row r="50" spans="1:22" ht="9">
      <c r="A50" s="54">
        <v>721</v>
      </c>
      <c r="B50" s="54" t="s">
        <v>69</v>
      </c>
      <c r="C50" s="54">
        <v>615500</v>
      </c>
      <c r="D50" s="54">
        <v>1930000</v>
      </c>
      <c r="E50" s="54">
        <v>1314500</v>
      </c>
      <c r="F50" s="54">
        <v>0.31891192</v>
      </c>
      <c r="G50" s="54">
        <v>0.68108808</v>
      </c>
      <c r="H50" s="54">
        <v>1722650</v>
      </c>
      <c r="I50" s="54">
        <v>1107150</v>
      </c>
      <c r="J50" s="54">
        <v>0.35729835</v>
      </c>
      <c r="K50" s="54">
        <v>0.64270165</v>
      </c>
      <c r="L50" s="54">
        <v>754823</v>
      </c>
      <c r="M50" s="54">
        <v>139323</v>
      </c>
      <c r="N50" s="54">
        <v>0.81542295</v>
      </c>
      <c r="O50" s="54">
        <v>0.18457705</v>
      </c>
      <c r="P50" s="54">
        <v>1827</v>
      </c>
      <c r="Q50" s="54">
        <v>1827000</v>
      </c>
      <c r="R50" s="54">
        <v>17963064</v>
      </c>
      <c r="S50" s="54">
        <v>4240379.51</v>
      </c>
      <c r="T50" s="54">
        <v>1000</v>
      </c>
      <c r="U50" s="54">
        <v>9832</v>
      </c>
      <c r="V50" s="54">
        <v>2320.95</v>
      </c>
    </row>
    <row r="51" spans="1:22" ht="9">
      <c r="A51" s="54">
        <v>735</v>
      </c>
      <c r="B51" s="54" t="s">
        <v>70</v>
      </c>
      <c r="C51" s="54">
        <v>736743</v>
      </c>
      <c r="D51" s="54">
        <v>1930000</v>
      </c>
      <c r="E51" s="54">
        <v>1193257</v>
      </c>
      <c r="F51" s="54">
        <v>0.38173212</v>
      </c>
      <c r="G51" s="54">
        <v>0.61826788</v>
      </c>
      <c r="H51" s="54">
        <v>1722650</v>
      </c>
      <c r="I51" s="54">
        <v>985907</v>
      </c>
      <c r="J51" s="54">
        <v>0.42768003</v>
      </c>
      <c r="K51" s="54">
        <v>0.57231997</v>
      </c>
      <c r="L51" s="54">
        <v>754823</v>
      </c>
      <c r="M51" s="54">
        <v>18080</v>
      </c>
      <c r="N51" s="54">
        <v>0.97604736</v>
      </c>
      <c r="O51" s="54">
        <v>0.02395264</v>
      </c>
      <c r="P51" s="54">
        <v>496</v>
      </c>
      <c r="Q51" s="54">
        <v>496000</v>
      </c>
      <c r="R51" s="54">
        <v>4812951.87</v>
      </c>
      <c r="S51" s="54">
        <v>0</v>
      </c>
      <c r="T51" s="54">
        <v>1000</v>
      </c>
      <c r="U51" s="54">
        <v>9703.53</v>
      </c>
      <c r="V51" s="54">
        <v>0</v>
      </c>
    </row>
    <row r="52" spans="1:22" ht="9">
      <c r="A52" s="54">
        <v>777</v>
      </c>
      <c r="B52" s="54" t="s">
        <v>71</v>
      </c>
      <c r="C52" s="54">
        <v>814510</v>
      </c>
      <c r="D52" s="54">
        <v>1930000</v>
      </c>
      <c r="E52" s="54">
        <v>1115490</v>
      </c>
      <c r="F52" s="54">
        <v>0.42202591</v>
      </c>
      <c r="G52" s="54">
        <v>0.57797409</v>
      </c>
      <c r="H52" s="54">
        <v>1722650</v>
      </c>
      <c r="I52" s="54">
        <v>908140</v>
      </c>
      <c r="J52" s="54">
        <v>0.47282385</v>
      </c>
      <c r="K52" s="54">
        <v>0.52717615</v>
      </c>
      <c r="L52" s="54">
        <v>754823</v>
      </c>
      <c r="M52" s="54">
        <v>-59687</v>
      </c>
      <c r="N52" s="54">
        <v>1.07907417</v>
      </c>
      <c r="O52" s="54">
        <v>-0.07907417</v>
      </c>
      <c r="P52" s="54">
        <v>3348</v>
      </c>
      <c r="Q52" s="54">
        <v>3348000</v>
      </c>
      <c r="R52" s="54">
        <v>32917536</v>
      </c>
      <c r="S52" s="54">
        <v>4102962.46</v>
      </c>
      <c r="T52" s="54">
        <v>1000</v>
      </c>
      <c r="U52" s="54">
        <v>9832</v>
      </c>
      <c r="V52" s="54">
        <v>1225.5</v>
      </c>
    </row>
    <row r="53" spans="1:22" ht="9">
      <c r="A53" s="54">
        <v>840</v>
      </c>
      <c r="B53" s="54" t="s">
        <v>72</v>
      </c>
      <c r="C53" s="54">
        <v>786731</v>
      </c>
      <c r="D53" s="54">
        <v>1930000</v>
      </c>
      <c r="E53" s="54">
        <v>1143269</v>
      </c>
      <c r="F53" s="54">
        <v>0.40763264</v>
      </c>
      <c r="G53" s="54">
        <v>0.59236736</v>
      </c>
      <c r="H53" s="54">
        <v>1722650</v>
      </c>
      <c r="I53" s="54">
        <v>935919</v>
      </c>
      <c r="J53" s="54">
        <v>0.45669811</v>
      </c>
      <c r="K53" s="54">
        <v>0.54330189</v>
      </c>
      <c r="L53" s="54">
        <v>754823</v>
      </c>
      <c r="M53" s="54">
        <v>-31908</v>
      </c>
      <c r="N53" s="54">
        <v>1.04227216</v>
      </c>
      <c r="O53" s="54">
        <v>-0.04227216</v>
      </c>
      <c r="P53" s="54">
        <v>139</v>
      </c>
      <c r="Q53" s="54">
        <v>139000</v>
      </c>
      <c r="R53" s="54">
        <v>1366648</v>
      </c>
      <c r="S53" s="54">
        <v>292700.39</v>
      </c>
      <c r="T53" s="54">
        <v>1000</v>
      </c>
      <c r="U53" s="54">
        <v>9832</v>
      </c>
      <c r="V53" s="54">
        <v>2105.76</v>
      </c>
    </row>
    <row r="54" spans="1:22" ht="9">
      <c r="A54" s="54">
        <v>870</v>
      </c>
      <c r="B54" s="54" t="s">
        <v>73</v>
      </c>
      <c r="C54" s="54">
        <v>522202</v>
      </c>
      <c r="D54" s="54">
        <v>1930000</v>
      </c>
      <c r="E54" s="54">
        <v>1407798</v>
      </c>
      <c r="F54" s="54">
        <v>0.27057098</v>
      </c>
      <c r="G54" s="54">
        <v>0.72942902</v>
      </c>
      <c r="H54" s="54">
        <v>1722650</v>
      </c>
      <c r="I54" s="54">
        <v>1200448</v>
      </c>
      <c r="J54" s="54">
        <v>0.30313877</v>
      </c>
      <c r="K54" s="54">
        <v>0.69686123</v>
      </c>
      <c r="L54" s="54">
        <v>754823</v>
      </c>
      <c r="M54" s="54">
        <v>232621</v>
      </c>
      <c r="N54" s="54">
        <v>0.69182047</v>
      </c>
      <c r="O54" s="54">
        <v>0.30817953</v>
      </c>
      <c r="P54" s="54">
        <v>863</v>
      </c>
      <c r="Q54" s="54">
        <v>863000</v>
      </c>
      <c r="R54" s="54">
        <v>8485016</v>
      </c>
      <c r="S54" s="54">
        <v>2252925.62</v>
      </c>
      <c r="T54" s="54">
        <v>1000</v>
      </c>
      <c r="U54" s="54">
        <v>9832</v>
      </c>
      <c r="V54" s="54">
        <v>2610.57</v>
      </c>
    </row>
    <row r="55" spans="1:22" ht="9">
      <c r="A55" s="54">
        <v>882</v>
      </c>
      <c r="B55" s="54" t="s">
        <v>74</v>
      </c>
      <c r="C55" s="54">
        <v>674570</v>
      </c>
      <c r="D55" s="54">
        <v>1930000</v>
      </c>
      <c r="E55" s="54">
        <v>1255430</v>
      </c>
      <c r="F55" s="54">
        <v>0.34951813</v>
      </c>
      <c r="G55" s="54">
        <v>0.65048187</v>
      </c>
      <c r="H55" s="54">
        <v>1722650</v>
      </c>
      <c r="I55" s="54">
        <v>1048080</v>
      </c>
      <c r="J55" s="54">
        <v>0.39158854</v>
      </c>
      <c r="K55" s="54">
        <v>0.60841146</v>
      </c>
      <c r="L55" s="54">
        <v>754823</v>
      </c>
      <c r="M55" s="54">
        <v>80253</v>
      </c>
      <c r="N55" s="54">
        <v>0.89367971</v>
      </c>
      <c r="O55" s="54">
        <v>0.10632029</v>
      </c>
      <c r="P55" s="54">
        <v>355</v>
      </c>
      <c r="Q55" s="54">
        <v>355000</v>
      </c>
      <c r="R55" s="54">
        <v>3490360</v>
      </c>
      <c r="S55" s="54">
        <v>1196624.81</v>
      </c>
      <c r="T55" s="54">
        <v>1000</v>
      </c>
      <c r="U55" s="54">
        <v>9832</v>
      </c>
      <c r="V55" s="54">
        <v>3370.77</v>
      </c>
    </row>
    <row r="56" spans="1:22" ht="9">
      <c r="A56" s="54">
        <v>896</v>
      </c>
      <c r="B56" s="54" t="s">
        <v>75</v>
      </c>
      <c r="C56" s="54">
        <v>878489</v>
      </c>
      <c r="D56" s="54">
        <v>1930000</v>
      </c>
      <c r="E56" s="54">
        <v>1051511</v>
      </c>
      <c r="F56" s="54">
        <v>0.45517565</v>
      </c>
      <c r="G56" s="54">
        <v>0.54482435</v>
      </c>
      <c r="H56" s="54">
        <v>1722650</v>
      </c>
      <c r="I56" s="54">
        <v>844161</v>
      </c>
      <c r="J56" s="54">
        <v>0.50996372</v>
      </c>
      <c r="K56" s="54">
        <v>0.49003628</v>
      </c>
      <c r="L56" s="54">
        <v>754823</v>
      </c>
      <c r="M56" s="54">
        <v>-123666</v>
      </c>
      <c r="N56" s="54">
        <v>1.16383444</v>
      </c>
      <c r="O56" s="54">
        <v>-0.16383444</v>
      </c>
      <c r="P56" s="54">
        <v>887</v>
      </c>
      <c r="Q56" s="54">
        <v>887000</v>
      </c>
      <c r="R56" s="54">
        <v>8720984</v>
      </c>
      <c r="S56" s="54">
        <v>1463293.81</v>
      </c>
      <c r="T56" s="54">
        <v>1000</v>
      </c>
      <c r="U56" s="54">
        <v>9832</v>
      </c>
      <c r="V56" s="54">
        <v>1649.71</v>
      </c>
    </row>
    <row r="57" spans="1:22" ht="9">
      <c r="A57" s="54">
        <v>903</v>
      </c>
      <c r="B57" s="54" t="s">
        <v>76</v>
      </c>
      <c r="C57" s="54">
        <v>487489</v>
      </c>
      <c r="D57" s="54">
        <v>1930000</v>
      </c>
      <c r="E57" s="54">
        <v>1442511</v>
      </c>
      <c r="F57" s="54">
        <v>0.25258497</v>
      </c>
      <c r="G57" s="54">
        <v>0.74741503</v>
      </c>
      <c r="H57" s="54">
        <v>1722650</v>
      </c>
      <c r="I57" s="54">
        <v>1235161</v>
      </c>
      <c r="J57" s="54">
        <v>0.28298784</v>
      </c>
      <c r="K57" s="54">
        <v>0.71701216</v>
      </c>
      <c r="L57" s="54">
        <v>754823</v>
      </c>
      <c r="M57" s="54">
        <v>267334</v>
      </c>
      <c r="N57" s="54">
        <v>0.6458322</v>
      </c>
      <c r="O57" s="54">
        <v>0.3541678</v>
      </c>
      <c r="P57" s="54">
        <v>895</v>
      </c>
      <c r="Q57" s="54">
        <v>895000</v>
      </c>
      <c r="R57" s="54">
        <v>8799640</v>
      </c>
      <c r="S57" s="54">
        <v>741536.34</v>
      </c>
      <c r="T57" s="54">
        <v>1000</v>
      </c>
      <c r="U57" s="54">
        <v>9832</v>
      </c>
      <c r="V57" s="54">
        <v>828.53</v>
      </c>
    </row>
    <row r="58" spans="1:22" ht="9">
      <c r="A58" s="54">
        <v>910</v>
      </c>
      <c r="B58" s="54" t="s">
        <v>77</v>
      </c>
      <c r="C58" s="54">
        <v>821682</v>
      </c>
      <c r="D58" s="54">
        <v>1930000</v>
      </c>
      <c r="E58" s="54">
        <v>1108318</v>
      </c>
      <c r="F58" s="54">
        <v>0.42574197</v>
      </c>
      <c r="G58" s="54">
        <v>0.57425803</v>
      </c>
      <c r="H58" s="54">
        <v>1722650</v>
      </c>
      <c r="I58" s="54">
        <v>900968</v>
      </c>
      <c r="J58" s="54">
        <v>0.4769872</v>
      </c>
      <c r="K58" s="54">
        <v>0.5230128</v>
      </c>
      <c r="L58" s="54">
        <v>754823</v>
      </c>
      <c r="M58" s="54">
        <v>-66859</v>
      </c>
      <c r="N58" s="54">
        <v>1.08857573</v>
      </c>
      <c r="O58" s="54">
        <v>-0.08857573</v>
      </c>
      <c r="P58" s="54">
        <v>1371</v>
      </c>
      <c r="Q58" s="54">
        <v>1371000</v>
      </c>
      <c r="R58" s="54">
        <v>13479672</v>
      </c>
      <c r="S58" s="54">
        <v>2801184.79</v>
      </c>
      <c r="T58" s="54">
        <v>1000</v>
      </c>
      <c r="U58" s="54">
        <v>9832</v>
      </c>
      <c r="V58" s="54">
        <v>2043.17</v>
      </c>
    </row>
    <row r="59" spans="1:22" ht="9">
      <c r="A59" s="54">
        <v>980</v>
      </c>
      <c r="B59" s="54" t="s">
        <v>78</v>
      </c>
      <c r="C59" s="54">
        <v>462781</v>
      </c>
      <c r="D59" s="54">
        <v>1930000</v>
      </c>
      <c r="E59" s="54">
        <v>1467219</v>
      </c>
      <c r="F59" s="54">
        <v>0.2397829</v>
      </c>
      <c r="G59" s="54">
        <v>0.7602171</v>
      </c>
      <c r="H59" s="54">
        <v>1722650</v>
      </c>
      <c r="I59" s="54">
        <v>1259869</v>
      </c>
      <c r="J59" s="54">
        <v>0.26864482</v>
      </c>
      <c r="K59" s="54">
        <v>0.73135518</v>
      </c>
      <c r="L59" s="54">
        <v>754823</v>
      </c>
      <c r="M59" s="54">
        <v>292042</v>
      </c>
      <c r="N59" s="54">
        <v>0.6130987</v>
      </c>
      <c r="O59" s="54">
        <v>0.3869013</v>
      </c>
      <c r="P59" s="54">
        <v>574</v>
      </c>
      <c r="Q59" s="54">
        <v>574000</v>
      </c>
      <c r="R59" s="54">
        <v>5643568</v>
      </c>
      <c r="S59" s="54">
        <v>234981.15</v>
      </c>
      <c r="T59" s="54">
        <v>1000</v>
      </c>
      <c r="U59" s="54">
        <v>9832</v>
      </c>
      <c r="V59" s="54">
        <v>409.37</v>
      </c>
    </row>
    <row r="60" spans="1:22" ht="9">
      <c r="A60" s="54">
        <v>994</v>
      </c>
      <c r="B60" s="54" t="s">
        <v>79</v>
      </c>
      <c r="C60" s="54">
        <v>716035</v>
      </c>
      <c r="D60" s="54">
        <v>1930000</v>
      </c>
      <c r="E60" s="54">
        <v>1213965</v>
      </c>
      <c r="F60" s="54">
        <v>0.37100259</v>
      </c>
      <c r="G60" s="54">
        <v>0.62899741</v>
      </c>
      <c r="H60" s="54">
        <v>1722650</v>
      </c>
      <c r="I60" s="54">
        <v>1006615</v>
      </c>
      <c r="J60" s="54">
        <v>0.41565901</v>
      </c>
      <c r="K60" s="54">
        <v>0.58434099</v>
      </c>
      <c r="L60" s="54">
        <v>754823</v>
      </c>
      <c r="M60" s="54">
        <v>38788</v>
      </c>
      <c r="N60" s="54">
        <v>0.94861312</v>
      </c>
      <c r="O60" s="54">
        <v>0.05138688</v>
      </c>
      <c r="P60" s="54">
        <v>231</v>
      </c>
      <c r="Q60" s="54">
        <v>231000</v>
      </c>
      <c r="R60" s="54">
        <v>2271192</v>
      </c>
      <c r="S60" s="54">
        <v>738607.74</v>
      </c>
      <c r="T60" s="54">
        <v>1000</v>
      </c>
      <c r="U60" s="54">
        <v>9832</v>
      </c>
      <c r="V60" s="54">
        <v>3197.44</v>
      </c>
    </row>
    <row r="61" spans="1:22" ht="9">
      <c r="A61" s="54">
        <v>1029</v>
      </c>
      <c r="B61" s="54" t="s">
        <v>80</v>
      </c>
      <c r="C61" s="54">
        <v>674107</v>
      </c>
      <c r="D61" s="54">
        <v>1930000</v>
      </c>
      <c r="E61" s="54">
        <v>1255893</v>
      </c>
      <c r="F61" s="54">
        <v>0.34927824</v>
      </c>
      <c r="G61" s="54">
        <v>0.65072176</v>
      </c>
      <c r="H61" s="54">
        <v>1722650</v>
      </c>
      <c r="I61" s="54">
        <v>1048543</v>
      </c>
      <c r="J61" s="54">
        <v>0.39131977</v>
      </c>
      <c r="K61" s="54">
        <v>0.60868023</v>
      </c>
      <c r="L61" s="54">
        <v>754823</v>
      </c>
      <c r="M61" s="54">
        <v>80716</v>
      </c>
      <c r="N61" s="54">
        <v>0.89306632</v>
      </c>
      <c r="O61" s="54">
        <v>0.10693368</v>
      </c>
      <c r="P61" s="54">
        <v>998</v>
      </c>
      <c r="Q61" s="54">
        <v>998000</v>
      </c>
      <c r="R61" s="54">
        <v>9812336</v>
      </c>
      <c r="S61" s="54">
        <v>97351.52</v>
      </c>
      <c r="T61" s="54">
        <v>1000</v>
      </c>
      <c r="U61" s="54">
        <v>9832</v>
      </c>
      <c r="V61" s="54">
        <v>97.55</v>
      </c>
    </row>
    <row r="62" spans="1:22" ht="9">
      <c r="A62" s="54">
        <v>1015</v>
      </c>
      <c r="B62" s="54" t="s">
        <v>81</v>
      </c>
      <c r="C62" s="54">
        <v>969170</v>
      </c>
      <c r="D62" s="54">
        <v>1930000</v>
      </c>
      <c r="E62" s="54">
        <v>960830</v>
      </c>
      <c r="F62" s="54">
        <v>0.50216062</v>
      </c>
      <c r="G62" s="54">
        <v>0.49783938</v>
      </c>
      <c r="H62" s="54">
        <v>1722650</v>
      </c>
      <c r="I62" s="54">
        <v>753480</v>
      </c>
      <c r="J62" s="54">
        <v>0.56260413</v>
      </c>
      <c r="K62" s="54">
        <v>0.43739587</v>
      </c>
      <c r="L62" s="54">
        <v>754823</v>
      </c>
      <c r="M62" s="54">
        <v>-214347</v>
      </c>
      <c r="N62" s="54">
        <v>1.28396988</v>
      </c>
      <c r="O62" s="54">
        <v>-0.28396988</v>
      </c>
      <c r="P62" s="54">
        <v>3075</v>
      </c>
      <c r="Q62" s="54">
        <v>3075000</v>
      </c>
      <c r="R62" s="54">
        <v>30233400</v>
      </c>
      <c r="S62" s="54">
        <v>1622255.92</v>
      </c>
      <c r="T62" s="54">
        <v>1000</v>
      </c>
      <c r="U62" s="54">
        <v>9832</v>
      </c>
      <c r="V62" s="54">
        <v>527.56</v>
      </c>
    </row>
    <row r="63" spans="1:22" ht="9">
      <c r="A63" s="54">
        <v>5054</v>
      </c>
      <c r="B63" s="54" t="s">
        <v>82</v>
      </c>
      <c r="C63" s="54">
        <v>2716645</v>
      </c>
      <c r="D63" s="54">
        <v>5790000</v>
      </c>
      <c r="E63" s="54">
        <v>3073355</v>
      </c>
      <c r="F63" s="54">
        <v>0.46919603</v>
      </c>
      <c r="G63" s="54">
        <v>0.53080397</v>
      </c>
      <c r="H63" s="54">
        <v>5167950</v>
      </c>
      <c r="I63" s="54">
        <v>2451305</v>
      </c>
      <c r="J63" s="54">
        <v>0.52567169</v>
      </c>
      <c r="K63" s="54">
        <v>0.47432831</v>
      </c>
      <c r="L63" s="54">
        <v>2264469</v>
      </c>
      <c r="M63" s="54">
        <v>-452176</v>
      </c>
      <c r="N63" s="54">
        <v>1.19968302</v>
      </c>
      <c r="O63" s="54">
        <v>-0.19968302</v>
      </c>
      <c r="P63" s="54">
        <v>1141</v>
      </c>
      <c r="Q63" s="54">
        <v>1141000</v>
      </c>
      <c r="R63" s="54">
        <v>11218312</v>
      </c>
      <c r="S63" s="54">
        <v>3452509.88</v>
      </c>
      <c r="T63" s="54">
        <v>1000</v>
      </c>
      <c r="U63" s="54">
        <v>9832</v>
      </c>
      <c r="V63" s="54">
        <v>3025.86</v>
      </c>
    </row>
    <row r="64" spans="1:22" ht="9">
      <c r="A64" s="54">
        <v>1071</v>
      </c>
      <c r="B64" s="54" t="s">
        <v>457</v>
      </c>
      <c r="C64" s="54">
        <v>1098237</v>
      </c>
      <c r="D64" s="54">
        <v>1930000</v>
      </c>
      <c r="E64" s="54">
        <v>831763</v>
      </c>
      <c r="F64" s="54">
        <v>0.56903472</v>
      </c>
      <c r="G64" s="54">
        <v>0.43096528</v>
      </c>
      <c r="H64" s="54">
        <v>1722650</v>
      </c>
      <c r="I64" s="54">
        <v>624413</v>
      </c>
      <c r="J64" s="54">
        <v>0.63752765</v>
      </c>
      <c r="K64" s="54">
        <v>0.36247235</v>
      </c>
      <c r="L64" s="54">
        <v>754823</v>
      </c>
      <c r="M64" s="54">
        <v>-343414</v>
      </c>
      <c r="N64" s="54">
        <v>1.45495964</v>
      </c>
      <c r="O64" s="54">
        <v>-0.45495964</v>
      </c>
      <c r="P64" s="54">
        <v>736</v>
      </c>
      <c r="Q64" s="54">
        <v>736000</v>
      </c>
      <c r="R64" s="54">
        <v>7236352</v>
      </c>
      <c r="S64" s="54">
        <v>749040.41</v>
      </c>
      <c r="T64" s="54">
        <v>1000</v>
      </c>
      <c r="U64" s="54">
        <v>9832</v>
      </c>
      <c r="V64" s="54">
        <v>1017.72</v>
      </c>
    </row>
    <row r="65" spans="1:22" ht="9">
      <c r="A65" s="54">
        <v>1080</v>
      </c>
      <c r="B65" s="54" t="s">
        <v>462</v>
      </c>
      <c r="C65" s="54">
        <v>1112040</v>
      </c>
      <c r="D65" s="54">
        <v>1930000</v>
      </c>
      <c r="E65" s="54">
        <v>817960</v>
      </c>
      <c r="F65" s="54">
        <v>0.57618653</v>
      </c>
      <c r="G65" s="54">
        <v>0.42381347</v>
      </c>
      <c r="H65" s="54">
        <v>1722650</v>
      </c>
      <c r="I65" s="54">
        <v>610610</v>
      </c>
      <c r="J65" s="54">
        <v>0.6455403</v>
      </c>
      <c r="K65" s="54">
        <v>0.3544597</v>
      </c>
      <c r="L65" s="54">
        <v>754823</v>
      </c>
      <c r="M65" s="54">
        <v>-357217</v>
      </c>
      <c r="N65" s="54">
        <v>1.47324605</v>
      </c>
      <c r="O65" s="54">
        <v>-0.47324605</v>
      </c>
      <c r="P65" s="54">
        <v>1038</v>
      </c>
      <c r="Q65" s="54">
        <v>1038000</v>
      </c>
      <c r="R65" s="54">
        <v>10205616</v>
      </c>
      <c r="S65" s="54">
        <v>2015659.52</v>
      </c>
      <c r="T65" s="54">
        <v>1000</v>
      </c>
      <c r="U65" s="54">
        <v>9832</v>
      </c>
      <c r="V65" s="54">
        <v>1941.87</v>
      </c>
    </row>
    <row r="66" spans="1:22" ht="9">
      <c r="A66" s="54">
        <v>1085</v>
      </c>
      <c r="B66" s="54" t="s">
        <v>83</v>
      </c>
      <c r="C66" s="54">
        <v>591491</v>
      </c>
      <c r="D66" s="54">
        <v>1930000</v>
      </c>
      <c r="E66" s="54">
        <v>1338509</v>
      </c>
      <c r="F66" s="54">
        <v>0.30647202</v>
      </c>
      <c r="G66" s="54">
        <v>0.69352798</v>
      </c>
      <c r="H66" s="54">
        <v>1722650</v>
      </c>
      <c r="I66" s="54">
        <v>1131159</v>
      </c>
      <c r="J66" s="54">
        <v>0.3433611</v>
      </c>
      <c r="K66" s="54">
        <v>0.6566389</v>
      </c>
      <c r="L66" s="54">
        <v>754823</v>
      </c>
      <c r="M66" s="54">
        <v>163332</v>
      </c>
      <c r="N66" s="54">
        <v>0.7836155</v>
      </c>
      <c r="O66" s="54">
        <v>0.2163845</v>
      </c>
      <c r="P66" s="54">
        <v>1099</v>
      </c>
      <c r="Q66" s="54">
        <v>1099000</v>
      </c>
      <c r="R66" s="54">
        <v>10805368</v>
      </c>
      <c r="S66" s="54">
        <v>309113.74</v>
      </c>
      <c r="T66" s="54">
        <v>1000</v>
      </c>
      <c r="U66" s="54">
        <v>9832</v>
      </c>
      <c r="V66" s="54">
        <v>281.27</v>
      </c>
    </row>
    <row r="67" spans="1:22" ht="9">
      <c r="A67" s="54">
        <v>1092</v>
      </c>
      <c r="B67" s="54" t="s">
        <v>84</v>
      </c>
      <c r="C67" s="54">
        <v>731436</v>
      </c>
      <c r="D67" s="54">
        <v>1930000</v>
      </c>
      <c r="E67" s="54">
        <v>1198564</v>
      </c>
      <c r="F67" s="54">
        <v>0.37898238</v>
      </c>
      <c r="G67" s="54">
        <v>0.62101762</v>
      </c>
      <c r="H67" s="54">
        <v>1722650</v>
      </c>
      <c r="I67" s="54">
        <v>991214</v>
      </c>
      <c r="J67" s="54">
        <v>0.42459931</v>
      </c>
      <c r="K67" s="54">
        <v>0.57540069</v>
      </c>
      <c r="L67" s="54">
        <v>754823</v>
      </c>
      <c r="M67" s="54">
        <v>23387</v>
      </c>
      <c r="N67" s="54">
        <v>0.96901658</v>
      </c>
      <c r="O67" s="54">
        <v>0.03098342</v>
      </c>
      <c r="P67" s="54">
        <v>5130</v>
      </c>
      <c r="Q67" s="54">
        <v>5130000</v>
      </c>
      <c r="R67" s="54">
        <v>50438160</v>
      </c>
      <c r="S67" s="54">
        <v>1922340.01</v>
      </c>
      <c r="T67" s="54">
        <v>1000</v>
      </c>
      <c r="U67" s="54">
        <v>9832</v>
      </c>
      <c r="V67" s="54">
        <v>374.73</v>
      </c>
    </row>
    <row r="68" spans="1:22" ht="9">
      <c r="A68" s="54">
        <v>1120</v>
      </c>
      <c r="B68" s="54" t="s">
        <v>85</v>
      </c>
      <c r="C68" s="54">
        <v>484893</v>
      </c>
      <c r="D68" s="54">
        <v>1930000</v>
      </c>
      <c r="E68" s="54">
        <v>1445107</v>
      </c>
      <c r="F68" s="54">
        <v>0.2512399</v>
      </c>
      <c r="G68" s="54">
        <v>0.7487601</v>
      </c>
      <c r="H68" s="54">
        <v>1722650</v>
      </c>
      <c r="I68" s="54">
        <v>1237757</v>
      </c>
      <c r="J68" s="54">
        <v>0.28148086</v>
      </c>
      <c r="K68" s="54">
        <v>0.71851914</v>
      </c>
      <c r="L68" s="54">
        <v>754823</v>
      </c>
      <c r="M68" s="54">
        <v>269930</v>
      </c>
      <c r="N68" s="54">
        <v>0.64239298</v>
      </c>
      <c r="O68" s="54">
        <v>0.35760702</v>
      </c>
      <c r="P68" s="54">
        <v>296</v>
      </c>
      <c r="Q68" s="54">
        <v>296000</v>
      </c>
      <c r="R68" s="54">
        <v>2910272</v>
      </c>
      <c r="S68" s="54">
        <v>712653.94</v>
      </c>
      <c r="T68" s="54">
        <v>1000</v>
      </c>
      <c r="U68" s="54">
        <v>9832</v>
      </c>
      <c r="V68" s="54">
        <v>2407.61</v>
      </c>
    </row>
    <row r="69" spans="1:22" ht="9">
      <c r="A69" s="54">
        <v>1127</v>
      </c>
      <c r="B69" s="54" t="s">
        <v>86</v>
      </c>
      <c r="C69" s="54">
        <v>466534</v>
      </c>
      <c r="D69" s="54">
        <v>1930000</v>
      </c>
      <c r="E69" s="54">
        <v>1463466</v>
      </c>
      <c r="F69" s="54">
        <v>0.24172746</v>
      </c>
      <c r="G69" s="54">
        <v>0.75827254</v>
      </c>
      <c r="H69" s="54">
        <v>1722650</v>
      </c>
      <c r="I69" s="54">
        <v>1256116</v>
      </c>
      <c r="J69" s="54">
        <v>0.27082344</v>
      </c>
      <c r="K69" s="54">
        <v>0.72917656</v>
      </c>
      <c r="L69" s="54">
        <v>754823</v>
      </c>
      <c r="M69" s="54">
        <v>288289</v>
      </c>
      <c r="N69" s="54">
        <v>0.61807073</v>
      </c>
      <c r="O69" s="54">
        <v>0.38192927</v>
      </c>
      <c r="P69" s="54">
        <v>603</v>
      </c>
      <c r="Q69" s="54">
        <v>603000</v>
      </c>
      <c r="R69" s="54">
        <v>5928696</v>
      </c>
      <c r="S69" s="54">
        <v>1270877.44</v>
      </c>
      <c r="T69" s="54">
        <v>1000</v>
      </c>
      <c r="U69" s="54">
        <v>9832</v>
      </c>
      <c r="V69" s="54">
        <v>2107.59</v>
      </c>
    </row>
    <row r="70" spans="1:22" ht="9">
      <c r="A70" s="54">
        <v>1134</v>
      </c>
      <c r="B70" s="54" t="s">
        <v>87</v>
      </c>
      <c r="C70" s="54">
        <v>570323</v>
      </c>
      <c r="D70" s="54">
        <v>1930000</v>
      </c>
      <c r="E70" s="54">
        <v>1359677</v>
      </c>
      <c r="F70" s="54">
        <v>0.29550415</v>
      </c>
      <c r="G70" s="54">
        <v>0.70449585</v>
      </c>
      <c r="H70" s="54">
        <v>1722650</v>
      </c>
      <c r="I70" s="54">
        <v>1152327</v>
      </c>
      <c r="J70" s="54">
        <v>0.33107306</v>
      </c>
      <c r="K70" s="54">
        <v>0.66892694</v>
      </c>
      <c r="L70" s="54">
        <v>754823</v>
      </c>
      <c r="M70" s="54">
        <v>184500</v>
      </c>
      <c r="N70" s="54">
        <v>0.75557184</v>
      </c>
      <c r="O70" s="54">
        <v>0.24442816</v>
      </c>
      <c r="P70" s="54">
        <v>973</v>
      </c>
      <c r="Q70" s="54">
        <v>973000</v>
      </c>
      <c r="R70" s="54">
        <v>9566536</v>
      </c>
      <c r="S70" s="54">
        <v>3843840.67</v>
      </c>
      <c r="T70" s="54">
        <v>1000</v>
      </c>
      <c r="U70" s="54">
        <v>9832</v>
      </c>
      <c r="V70" s="54">
        <v>3950.5</v>
      </c>
    </row>
    <row r="71" spans="1:22" ht="9">
      <c r="A71" s="54">
        <v>1141</v>
      </c>
      <c r="B71" s="54" t="s">
        <v>88</v>
      </c>
      <c r="C71" s="54">
        <v>567081</v>
      </c>
      <c r="D71" s="54">
        <v>1930000</v>
      </c>
      <c r="E71" s="54">
        <v>1362919</v>
      </c>
      <c r="F71" s="54">
        <v>0.29382435</v>
      </c>
      <c r="G71" s="54">
        <v>0.70617565</v>
      </c>
      <c r="H71" s="54">
        <v>1722650</v>
      </c>
      <c r="I71" s="54">
        <v>1155569</v>
      </c>
      <c r="J71" s="54">
        <v>0.32919107</v>
      </c>
      <c r="K71" s="54">
        <v>0.67080893</v>
      </c>
      <c r="L71" s="54">
        <v>754823</v>
      </c>
      <c r="M71" s="54">
        <v>187742</v>
      </c>
      <c r="N71" s="54">
        <v>0.75127679</v>
      </c>
      <c r="O71" s="54">
        <v>0.24872321</v>
      </c>
      <c r="P71" s="54">
        <v>1274</v>
      </c>
      <c r="Q71" s="54">
        <v>1274000</v>
      </c>
      <c r="R71" s="54">
        <v>12525968</v>
      </c>
      <c r="S71" s="54">
        <v>1396014.2</v>
      </c>
      <c r="T71" s="54">
        <v>1000</v>
      </c>
      <c r="U71" s="54">
        <v>9832</v>
      </c>
      <c r="V71" s="54">
        <v>1095.77</v>
      </c>
    </row>
    <row r="72" spans="1:22" ht="9">
      <c r="A72" s="54">
        <v>1155</v>
      </c>
      <c r="B72" s="54" t="s">
        <v>89</v>
      </c>
      <c r="C72" s="54">
        <v>815022</v>
      </c>
      <c r="D72" s="54">
        <v>1930000</v>
      </c>
      <c r="E72" s="54">
        <v>1114978</v>
      </c>
      <c r="F72" s="54">
        <v>0.42229119</v>
      </c>
      <c r="G72" s="54">
        <v>0.57770881</v>
      </c>
      <c r="H72" s="54">
        <v>1722650</v>
      </c>
      <c r="I72" s="54">
        <v>907628</v>
      </c>
      <c r="J72" s="54">
        <v>0.47312106</v>
      </c>
      <c r="K72" s="54">
        <v>0.52687894</v>
      </c>
      <c r="L72" s="54">
        <v>754823</v>
      </c>
      <c r="M72" s="54">
        <v>-60199</v>
      </c>
      <c r="N72" s="54">
        <v>1.07975247</v>
      </c>
      <c r="O72" s="54">
        <v>-0.07975247</v>
      </c>
      <c r="P72" s="54">
        <v>564</v>
      </c>
      <c r="Q72" s="54">
        <v>564000</v>
      </c>
      <c r="R72" s="54">
        <v>5545248</v>
      </c>
      <c r="S72" s="54">
        <v>852388.53</v>
      </c>
      <c r="T72" s="54">
        <v>1000</v>
      </c>
      <c r="U72" s="54">
        <v>9832</v>
      </c>
      <c r="V72" s="54">
        <v>1511.33</v>
      </c>
    </row>
    <row r="73" spans="1:22" ht="9">
      <c r="A73" s="54">
        <v>1162</v>
      </c>
      <c r="B73" s="54" t="s">
        <v>90</v>
      </c>
      <c r="C73" s="54">
        <v>424731</v>
      </c>
      <c r="D73" s="54">
        <v>1930000</v>
      </c>
      <c r="E73" s="54">
        <v>1505269</v>
      </c>
      <c r="F73" s="54">
        <v>0.22006788</v>
      </c>
      <c r="G73" s="54">
        <v>0.77993212</v>
      </c>
      <c r="H73" s="54">
        <v>1722650</v>
      </c>
      <c r="I73" s="54">
        <v>1297919</v>
      </c>
      <c r="J73" s="54">
        <v>0.24655676</v>
      </c>
      <c r="K73" s="54">
        <v>0.75344324</v>
      </c>
      <c r="L73" s="54">
        <v>754823</v>
      </c>
      <c r="M73" s="54">
        <v>330092</v>
      </c>
      <c r="N73" s="54">
        <v>0.56268953</v>
      </c>
      <c r="O73" s="54">
        <v>0.43731047</v>
      </c>
      <c r="P73" s="54">
        <v>1007</v>
      </c>
      <c r="Q73" s="54">
        <v>1007000</v>
      </c>
      <c r="R73" s="54">
        <v>9900824</v>
      </c>
      <c r="S73" s="54">
        <v>1409236.41</v>
      </c>
      <c r="T73" s="54">
        <v>1000</v>
      </c>
      <c r="U73" s="54">
        <v>9832</v>
      </c>
      <c r="V73" s="54">
        <v>1399.44</v>
      </c>
    </row>
    <row r="74" spans="1:22" ht="9">
      <c r="A74" s="54">
        <v>1169</v>
      </c>
      <c r="B74" s="54" t="s">
        <v>91</v>
      </c>
      <c r="C74" s="54">
        <v>753137</v>
      </c>
      <c r="D74" s="54">
        <v>1930000</v>
      </c>
      <c r="E74" s="54">
        <v>1176863</v>
      </c>
      <c r="F74" s="54">
        <v>0.39022642</v>
      </c>
      <c r="G74" s="54">
        <v>0.60977358</v>
      </c>
      <c r="H74" s="54">
        <v>1722650</v>
      </c>
      <c r="I74" s="54">
        <v>969513</v>
      </c>
      <c r="J74" s="54">
        <v>0.43719676</v>
      </c>
      <c r="K74" s="54">
        <v>0.56280324</v>
      </c>
      <c r="L74" s="54">
        <v>754823</v>
      </c>
      <c r="M74" s="54">
        <v>1686</v>
      </c>
      <c r="N74" s="54">
        <v>0.99776636</v>
      </c>
      <c r="O74" s="54">
        <v>0.00223364</v>
      </c>
      <c r="P74" s="54">
        <v>744</v>
      </c>
      <c r="Q74" s="54">
        <v>744000</v>
      </c>
      <c r="R74" s="54">
        <v>7315008</v>
      </c>
      <c r="S74" s="54">
        <v>1187766.04</v>
      </c>
      <c r="T74" s="54">
        <v>1000</v>
      </c>
      <c r="U74" s="54">
        <v>9832</v>
      </c>
      <c r="V74" s="54">
        <v>1596.46</v>
      </c>
    </row>
    <row r="75" spans="1:22" ht="9">
      <c r="A75" s="54">
        <v>1176</v>
      </c>
      <c r="B75" s="54" t="s">
        <v>92</v>
      </c>
      <c r="C75" s="54">
        <v>538263</v>
      </c>
      <c r="D75" s="54">
        <v>1930000</v>
      </c>
      <c r="E75" s="54">
        <v>1391737</v>
      </c>
      <c r="F75" s="54">
        <v>0.27889275</v>
      </c>
      <c r="G75" s="54">
        <v>0.72110725</v>
      </c>
      <c r="H75" s="54">
        <v>1722650</v>
      </c>
      <c r="I75" s="54">
        <v>1184387</v>
      </c>
      <c r="J75" s="54">
        <v>0.31246219</v>
      </c>
      <c r="K75" s="54">
        <v>0.68753781</v>
      </c>
      <c r="L75" s="54">
        <v>754823</v>
      </c>
      <c r="M75" s="54">
        <v>216560</v>
      </c>
      <c r="N75" s="54">
        <v>0.7130983</v>
      </c>
      <c r="O75" s="54">
        <v>0.2869017</v>
      </c>
      <c r="P75" s="54">
        <v>773</v>
      </c>
      <c r="Q75" s="54">
        <v>773000</v>
      </c>
      <c r="R75" s="54">
        <v>7600136</v>
      </c>
      <c r="S75" s="54">
        <v>872866.32</v>
      </c>
      <c r="T75" s="54">
        <v>1000</v>
      </c>
      <c r="U75" s="54">
        <v>9832</v>
      </c>
      <c r="V75" s="54">
        <v>1129.19</v>
      </c>
    </row>
    <row r="76" spans="1:22" ht="9">
      <c r="A76" s="54">
        <v>1183</v>
      </c>
      <c r="B76" s="54" t="s">
        <v>93</v>
      </c>
      <c r="C76" s="54">
        <v>710767</v>
      </c>
      <c r="D76" s="54">
        <v>1930000</v>
      </c>
      <c r="E76" s="54">
        <v>1219233</v>
      </c>
      <c r="F76" s="54">
        <v>0.36827306</v>
      </c>
      <c r="G76" s="54">
        <v>0.63172694</v>
      </c>
      <c r="H76" s="54">
        <v>1722650</v>
      </c>
      <c r="I76" s="54">
        <v>1011883</v>
      </c>
      <c r="J76" s="54">
        <v>0.41260093</v>
      </c>
      <c r="K76" s="54">
        <v>0.58739907</v>
      </c>
      <c r="L76" s="54">
        <v>754823</v>
      </c>
      <c r="M76" s="54">
        <v>44056</v>
      </c>
      <c r="N76" s="54">
        <v>0.941634</v>
      </c>
      <c r="O76" s="54">
        <v>0.058366</v>
      </c>
      <c r="P76" s="54">
        <v>1238</v>
      </c>
      <c r="Q76" s="54">
        <v>1238000</v>
      </c>
      <c r="R76" s="54">
        <v>12172016</v>
      </c>
      <c r="S76" s="54">
        <v>2411710.45</v>
      </c>
      <c r="T76" s="54">
        <v>1000</v>
      </c>
      <c r="U76" s="54">
        <v>9832</v>
      </c>
      <c r="V76" s="54">
        <v>1948.07</v>
      </c>
    </row>
    <row r="77" spans="1:22" ht="9">
      <c r="A77" s="54">
        <v>1204</v>
      </c>
      <c r="B77" s="54" t="s">
        <v>94</v>
      </c>
      <c r="C77" s="54">
        <v>508809</v>
      </c>
      <c r="D77" s="54">
        <v>1930000</v>
      </c>
      <c r="E77" s="54">
        <v>1421191</v>
      </c>
      <c r="F77" s="54">
        <v>0.26363161</v>
      </c>
      <c r="G77" s="54">
        <v>0.73636839</v>
      </c>
      <c r="H77" s="54">
        <v>1722650</v>
      </c>
      <c r="I77" s="54">
        <v>1213841</v>
      </c>
      <c r="J77" s="54">
        <v>0.29536412</v>
      </c>
      <c r="K77" s="54">
        <v>0.70463588</v>
      </c>
      <c r="L77" s="54">
        <v>754823</v>
      </c>
      <c r="M77" s="54">
        <v>246014</v>
      </c>
      <c r="N77" s="54">
        <v>0.67407723</v>
      </c>
      <c r="O77" s="54">
        <v>0.32592277</v>
      </c>
      <c r="P77" s="54">
        <v>433</v>
      </c>
      <c r="Q77" s="54">
        <v>433000</v>
      </c>
      <c r="R77" s="54">
        <v>3232907.9</v>
      </c>
      <c r="S77" s="54">
        <v>0</v>
      </c>
      <c r="T77" s="54">
        <v>1000</v>
      </c>
      <c r="U77" s="54">
        <v>7466.3</v>
      </c>
      <c r="V77" s="54">
        <v>0</v>
      </c>
    </row>
    <row r="78" spans="1:22" ht="9">
      <c r="A78" s="54">
        <v>1218</v>
      </c>
      <c r="B78" s="54" t="s">
        <v>95</v>
      </c>
      <c r="C78" s="54">
        <v>937513</v>
      </c>
      <c r="D78" s="54">
        <v>1930000</v>
      </c>
      <c r="E78" s="54">
        <v>992487</v>
      </c>
      <c r="F78" s="54">
        <v>0.48575803</v>
      </c>
      <c r="G78" s="54">
        <v>0.51424197</v>
      </c>
      <c r="H78" s="54">
        <v>1722650</v>
      </c>
      <c r="I78" s="54">
        <v>785137</v>
      </c>
      <c r="J78" s="54">
        <v>0.54422721</v>
      </c>
      <c r="K78" s="54">
        <v>0.45577279</v>
      </c>
      <c r="L78" s="54">
        <v>754823</v>
      </c>
      <c r="M78" s="54">
        <v>-182690</v>
      </c>
      <c r="N78" s="54">
        <v>1.24203025</v>
      </c>
      <c r="O78" s="54">
        <v>-0.24203025</v>
      </c>
      <c r="P78" s="54">
        <v>883</v>
      </c>
      <c r="Q78" s="54">
        <v>883000</v>
      </c>
      <c r="R78" s="54">
        <v>8681656</v>
      </c>
      <c r="S78" s="54">
        <v>165550.05</v>
      </c>
      <c r="T78" s="54">
        <v>1000</v>
      </c>
      <c r="U78" s="54">
        <v>9832</v>
      </c>
      <c r="V78" s="54">
        <v>187.49</v>
      </c>
    </row>
    <row r="79" spans="1:22" ht="9">
      <c r="A79" s="54">
        <v>1232</v>
      </c>
      <c r="B79" s="54" t="s">
        <v>96</v>
      </c>
      <c r="C79" s="54">
        <v>1300909</v>
      </c>
      <c r="D79" s="54">
        <v>1930000</v>
      </c>
      <c r="E79" s="54">
        <v>629091</v>
      </c>
      <c r="F79" s="54">
        <v>0.67404611</v>
      </c>
      <c r="G79" s="54">
        <v>0.32595389</v>
      </c>
      <c r="H79" s="54">
        <v>1722650</v>
      </c>
      <c r="I79" s="54">
        <v>421741</v>
      </c>
      <c r="J79" s="54">
        <v>0.75517894</v>
      </c>
      <c r="K79" s="54">
        <v>0.24482106</v>
      </c>
      <c r="L79" s="54">
        <v>754823</v>
      </c>
      <c r="M79" s="54">
        <v>-546086</v>
      </c>
      <c r="N79" s="54">
        <v>1.72346232</v>
      </c>
      <c r="O79" s="54">
        <v>-0.72346232</v>
      </c>
      <c r="P79" s="54">
        <v>797</v>
      </c>
      <c r="Q79" s="54">
        <v>797000</v>
      </c>
      <c r="R79" s="54">
        <v>6707927.81</v>
      </c>
      <c r="S79" s="54">
        <v>0</v>
      </c>
      <c r="T79" s="54">
        <v>1000</v>
      </c>
      <c r="U79" s="54">
        <v>8416.47</v>
      </c>
      <c r="V79" s="54">
        <v>0</v>
      </c>
    </row>
    <row r="80" spans="1:22" ht="9">
      <c r="A80" s="54">
        <v>1246</v>
      </c>
      <c r="B80" s="54" t="s">
        <v>97</v>
      </c>
      <c r="C80" s="54">
        <v>607208</v>
      </c>
      <c r="D80" s="54">
        <v>1930000</v>
      </c>
      <c r="E80" s="54">
        <v>1322792</v>
      </c>
      <c r="F80" s="54">
        <v>0.31461554</v>
      </c>
      <c r="G80" s="54">
        <v>0.68538446</v>
      </c>
      <c r="H80" s="54">
        <v>1722650</v>
      </c>
      <c r="I80" s="54">
        <v>1115442</v>
      </c>
      <c r="J80" s="54">
        <v>0.35248483</v>
      </c>
      <c r="K80" s="54">
        <v>0.64751517</v>
      </c>
      <c r="L80" s="54">
        <v>754823</v>
      </c>
      <c r="M80" s="54">
        <v>147615</v>
      </c>
      <c r="N80" s="54">
        <v>0.8044376</v>
      </c>
      <c r="O80" s="54">
        <v>0.1955624</v>
      </c>
      <c r="P80" s="54">
        <v>638</v>
      </c>
      <c r="Q80" s="54">
        <v>638000</v>
      </c>
      <c r="R80" s="54">
        <v>6272816</v>
      </c>
      <c r="S80" s="54">
        <v>1526870.4</v>
      </c>
      <c r="T80" s="54">
        <v>1000</v>
      </c>
      <c r="U80" s="54">
        <v>9832</v>
      </c>
      <c r="V80" s="54">
        <v>2393.21</v>
      </c>
    </row>
    <row r="81" spans="1:22" ht="9">
      <c r="A81" s="54">
        <v>1253</v>
      </c>
      <c r="B81" s="54" t="s">
        <v>98</v>
      </c>
      <c r="C81" s="54">
        <v>580829</v>
      </c>
      <c r="D81" s="54">
        <v>1930000</v>
      </c>
      <c r="E81" s="54">
        <v>1349171</v>
      </c>
      <c r="F81" s="54">
        <v>0.30094767</v>
      </c>
      <c r="G81" s="54">
        <v>0.69905233</v>
      </c>
      <c r="H81" s="54">
        <v>1722650</v>
      </c>
      <c r="I81" s="54">
        <v>1141821</v>
      </c>
      <c r="J81" s="54">
        <v>0.3371718</v>
      </c>
      <c r="K81" s="54">
        <v>0.6628282</v>
      </c>
      <c r="L81" s="54">
        <v>754823</v>
      </c>
      <c r="M81" s="54">
        <v>173994</v>
      </c>
      <c r="N81" s="54">
        <v>0.76949033</v>
      </c>
      <c r="O81" s="54">
        <v>0.23050967</v>
      </c>
      <c r="P81" s="54">
        <v>2309</v>
      </c>
      <c r="Q81" s="54">
        <v>2309000</v>
      </c>
      <c r="R81" s="54">
        <v>22702088</v>
      </c>
      <c r="S81" s="54">
        <v>4579033.57</v>
      </c>
      <c r="T81" s="54">
        <v>1000</v>
      </c>
      <c r="U81" s="54">
        <v>9832</v>
      </c>
      <c r="V81" s="54">
        <v>1983.12</v>
      </c>
    </row>
    <row r="82" spans="1:22" ht="9">
      <c r="A82" s="54">
        <v>1260</v>
      </c>
      <c r="B82" s="54" t="s">
        <v>99</v>
      </c>
      <c r="C82" s="54">
        <v>881472</v>
      </c>
      <c r="D82" s="54">
        <v>1930000</v>
      </c>
      <c r="E82" s="54">
        <v>1048528</v>
      </c>
      <c r="F82" s="54">
        <v>0.45672124</v>
      </c>
      <c r="G82" s="54">
        <v>0.54327876</v>
      </c>
      <c r="H82" s="54">
        <v>1722650</v>
      </c>
      <c r="I82" s="54">
        <v>841178</v>
      </c>
      <c r="J82" s="54">
        <v>0.51169535</v>
      </c>
      <c r="K82" s="54">
        <v>0.48830465</v>
      </c>
      <c r="L82" s="54">
        <v>754823</v>
      </c>
      <c r="M82" s="54">
        <v>-126649</v>
      </c>
      <c r="N82" s="54">
        <v>1.16778636</v>
      </c>
      <c r="O82" s="54">
        <v>-0.16778636</v>
      </c>
      <c r="P82" s="54">
        <v>927</v>
      </c>
      <c r="Q82" s="54">
        <v>927000</v>
      </c>
      <c r="R82" s="54">
        <v>9114264</v>
      </c>
      <c r="S82" s="54">
        <v>1133142.82</v>
      </c>
      <c r="T82" s="54">
        <v>1000</v>
      </c>
      <c r="U82" s="54">
        <v>9832</v>
      </c>
      <c r="V82" s="54">
        <v>1222.38</v>
      </c>
    </row>
    <row r="83" spans="1:22" ht="9">
      <c r="A83" s="54">
        <v>4970</v>
      </c>
      <c r="B83" s="54" t="s">
        <v>100</v>
      </c>
      <c r="C83" s="54">
        <v>493739</v>
      </c>
      <c r="D83" s="54">
        <v>1930000</v>
      </c>
      <c r="E83" s="54">
        <v>1436261</v>
      </c>
      <c r="F83" s="54">
        <v>0.25582332</v>
      </c>
      <c r="G83" s="54">
        <v>0.74417668</v>
      </c>
      <c r="H83" s="54">
        <v>1722650</v>
      </c>
      <c r="I83" s="54">
        <v>1228911</v>
      </c>
      <c r="J83" s="54">
        <v>0.28661597</v>
      </c>
      <c r="K83" s="54">
        <v>0.71338403</v>
      </c>
      <c r="L83" s="54">
        <v>754823</v>
      </c>
      <c r="M83" s="54">
        <v>261084</v>
      </c>
      <c r="N83" s="54">
        <v>0.65411229</v>
      </c>
      <c r="O83" s="54">
        <v>0.34588771</v>
      </c>
      <c r="P83" s="54">
        <v>5988</v>
      </c>
      <c r="Q83" s="54">
        <v>5988000</v>
      </c>
      <c r="R83" s="54">
        <v>58874016</v>
      </c>
      <c r="S83" s="54">
        <v>204844.14</v>
      </c>
      <c r="T83" s="54">
        <v>1000</v>
      </c>
      <c r="U83" s="54">
        <v>9832</v>
      </c>
      <c r="V83" s="54">
        <v>34.21</v>
      </c>
    </row>
    <row r="84" spans="1:22" ht="9">
      <c r="A84" s="54">
        <v>1295</v>
      </c>
      <c r="B84" s="54" t="s">
        <v>101</v>
      </c>
      <c r="C84" s="54">
        <v>429447</v>
      </c>
      <c r="D84" s="54">
        <v>1930000</v>
      </c>
      <c r="E84" s="54">
        <v>1500553</v>
      </c>
      <c r="F84" s="54">
        <v>0.2225114</v>
      </c>
      <c r="G84" s="54">
        <v>0.7774886</v>
      </c>
      <c r="H84" s="54">
        <v>1722650</v>
      </c>
      <c r="I84" s="54">
        <v>1293203</v>
      </c>
      <c r="J84" s="54">
        <v>0.2492944</v>
      </c>
      <c r="K84" s="54">
        <v>0.7507056</v>
      </c>
      <c r="L84" s="54">
        <v>754823</v>
      </c>
      <c r="M84" s="54">
        <v>325376</v>
      </c>
      <c r="N84" s="54">
        <v>0.56893735</v>
      </c>
      <c r="O84" s="54">
        <v>0.43106265</v>
      </c>
      <c r="P84" s="54">
        <v>896</v>
      </c>
      <c r="Q84" s="54">
        <v>896000</v>
      </c>
      <c r="R84" s="54">
        <v>8809472</v>
      </c>
      <c r="S84" s="54">
        <v>477199.67</v>
      </c>
      <c r="T84" s="54">
        <v>1000</v>
      </c>
      <c r="U84" s="54">
        <v>9832</v>
      </c>
      <c r="V84" s="54">
        <v>532.59</v>
      </c>
    </row>
    <row r="85" spans="1:22" ht="9">
      <c r="A85" s="54">
        <v>1421</v>
      </c>
      <c r="B85" s="54" t="s">
        <v>478</v>
      </c>
      <c r="C85" s="54">
        <v>858429</v>
      </c>
      <c r="D85" s="54">
        <v>1930000</v>
      </c>
      <c r="E85" s="54">
        <v>1071571</v>
      </c>
      <c r="F85" s="54">
        <v>0.44478187</v>
      </c>
      <c r="G85" s="54">
        <v>0.55521813</v>
      </c>
      <c r="H85" s="54">
        <v>1722650</v>
      </c>
      <c r="I85" s="54">
        <v>864221</v>
      </c>
      <c r="J85" s="54">
        <v>0.49831887</v>
      </c>
      <c r="K85" s="54">
        <v>0.50168113</v>
      </c>
      <c r="L85" s="54">
        <v>754823</v>
      </c>
      <c r="M85" s="54">
        <v>-103606</v>
      </c>
      <c r="N85" s="54">
        <v>1.13725867</v>
      </c>
      <c r="O85" s="54">
        <v>-0.13725867</v>
      </c>
      <c r="P85" s="54">
        <v>527</v>
      </c>
      <c r="Q85" s="54">
        <v>527000</v>
      </c>
      <c r="R85" s="54">
        <v>5181464</v>
      </c>
      <c r="S85" s="54">
        <v>561708.2</v>
      </c>
      <c r="T85" s="54">
        <v>1000</v>
      </c>
      <c r="U85" s="54">
        <v>9832</v>
      </c>
      <c r="V85" s="54">
        <v>1065.86</v>
      </c>
    </row>
    <row r="86" spans="1:22" ht="9">
      <c r="A86" s="54">
        <v>1309</v>
      </c>
      <c r="B86" s="54" t="s">
        <v>102</v>
      </c>
      <c r="C86" s="54">
        <v>696330</v>
      </c>
      <c r="D86" s="54">
        <v>1930000</v>
      </c>
      <c r="E86" s="54">
        <v>1233670</v>
      </c>
      <c r="F86" s="54">
        <v>0.36079275</v>
      </c>
      <c r="G86" s="54">
        <v>0.63920725</v>
      </c>
      <c r="H86" s="54">
        <v>1722650</v>
      </c>
      <c r="I86" s="54">
        <v>1026320</v>
      </c>
      <c r="J86" s="54">
        <v>0.40422024</v>
      </c>
      <c r="K86" s="54">
        <v>0.59577976</v>
      </c>
      <c r="L86" s="54">
        <v>754823</v>
      </c>
      <c r="M86" s="54">
        <v>58493</v>
      </c>
      <c r="N86" s="54">
        <v>0.92250766</v>
      </c>
      <c r="O86" s="54">
        <v>0.07749234</v>
      </c>
      <c r="P86" s="54">
        <v>754</v>
      </c>
      <c r="Q86" s="54">
        <v>754000</v>
      </c>
      <c r="R86" s="54">
        <v>7413328</v>
      </c>
      <c r="S86" s="54">
        <v>2411030.28</v>
      </c>
      <c r="T86" s="54">
        <v>1000</v>
      </c>
      <c r="U86" s="54">
        <v>9832</v>
      </c>
      <c r="V86" s="54">
        <v>3197.65</v>
      </c>
    </row>
    <row r="87" spans="1:22" ht="9">
      <c r="A87" s="54">
        <v>1316</v>
      </c>
      <c r="B87" s="54" t="s">
        <v>103</v>
      </c>
      <c r="C87" s="54">
        <v>847352</v>
      </c>
      <c r="D87" s="54">
        <v>1930000</v>
      </c>
      <c r="E87" s="54">
        <v>1082648</v>
      </c>
      <c r="F87" s="54">
        <v>0.43904249</v>
      </c>
      <c r="G87" s="54">
        <v>0.56095751</v>
      </c>
      <c r="H87" s="54">
        <v>1722650</v>
      </c>
      <c r="I87" s="54">
        <v>875298</v>
      </c>
      <c r="J87" s="54">
        <v>0.49188866</v>
      </c>
      <c r="K87" s="54">
        <v>0.50811134</v>
      </c>
      <c r="L87" s="54">
        <v>754823</v>
      </c>
      <c r="M87" s="54">
        <v>-92529</v>
      </c>
      <c r="N87" s="54">
        <v>1.12258371</v>
      </c>
      <c r="O87" s="54">
        <v>-0.12258371</v>
      </c>
      <c r="P87" s="54">
        <v>3952</v>
      </c>
      <c r="Q87" s="54">
        <v>3952000</v>
      </c>
      <c r="R87" s="54">
        <v>38856064</v>
      </c>
      <c r="S87" s="54">
        <v>10319207.14</v>
      </c>
      <c r="T87" s="54">
        <v>1000</v>
      </c>
      <c r="U87" s="54">
        <v>9832</v>
      </c>
      <c r="V87" s="54">
        <v>2611.14</v>
      </c>
    </row>
    <row r="88" spans="1:22" ht="9">
      <c r="A88" s="54">
        <v>1380</v>
      </c>
      <c r="B88" s="54" t="s">
        <v>104</v>
      </c>
      <c r="C88" s="54">
        <v>849690</v>
      </c>
      <c r="D88" s="54">
        <v>1930000</v>
      </c>
      <c r="E88" s="54">
        <v>1080310</v>
      </c>
      <c r="F88" s="54">
        <v>0.44025389</v>
      </c>
      <c r="G88" s="54">
        <v>0.55974611</v>
      </c>
      <c r="H88" s="54">
        <v>1722650</v>
      </c>
      <c r="I88" s="54">
        <v>872960</v>
      </c>
      <c r="J88" s="54">
        <v>0.49324587</v>
      </c>
      <c r="K88" s="54">
        <v>0.50675413</v>
      </c>
      <c r="L88" s="54">
        <v>754823</v>
      </c>
      <c r="M88" s="54">
        <v>-94867</v>
      </c>
      <c r="N88" s="54">
        <v>1.12568112</v>
      </c>
      <c r="O88" s="54">
        <v>-0.12568112</v>
      </c>
      <c r="P88" s="54">
        <v>2515</v>
      </c>
      <c r="Q88" s="54">
        <v>2515000</v>
      </c>
      <c r="R88" s="54">
        <v>24727480</v>
      </c>
      <c r="S88" s="54">
        <v>633134.26</v>
      </c>
      <c r="T88" s="54">
        <v>1000</v>
      </c>
      <c r="U88" s="54">
        <v>9832</v>
      </c>
      <c r="V88" s="54">
        <v>251.74</v>
      </c>
    </row>
    <row r="89" spans="1:22" ht="9">
      <c r="A89" s="54">
        <v>1407</v>
      </c>
      <c r="B89" s="54" t="s">
        <v>105</v>
      </c>
      <c r="C89" s="54">
        <v>625330</v>
      </c>
      <c r="D89" s="54">
        <v>1930000</v>
      </c>
      <c r="E89" s="54">
        <v>1304670</v>
      </c>
      <c r="F89" s="54">
        <v>0.32400518</v>
      </c>
      <c r="G89" s="54">
        <v>0.67599482</v>
      </c>
      <c r="H89" s="54">
        <v>1722650</v>
      </c>
      <c r="I89" s="54">
        <v>1097320</v>
      </c>
      <c r="J89" s="54">
        <v>0.36300467</v>
      </c>
      <c r="K89" s="54">
        <v>0.63699533</v>
      </c>
      <c r="L89" s="54">
        <v>754823</v>
      </c>
      <c r="M89" s="54">
        <v>129493</v>
      </c>
      <c r="N89" s="54">
        <v>0.82844587</v>
      </c>
      <c r="O89" s="54">
        <v>0.17155413</v>
      </c>
      <c r="P89" s="54">
        <v>1524</v>
      </c>
      <c r="Q89" s="54">
        <v>1524000</v>
      </c>
      <c r="R89" s="54">
        <v>14983968</v>
      </c>
      <c r="S89" s="54">
        <v>1748729.97</v>
      </c>
      <c r="T89" s="54">
        <v>1000</v>
      </c>
      <c r="U89" s="54">
        <v>9832</v>
      </c>
      <c r="V89" s="54">
        <v>1147.46</v>
      </c>
    </row>
    <row r="90" spans="1:22" ht="9">
      <c r="A90" s="54">
        <v>1414</v>
      </c>
      <c r="B90" s="54" t="s">
        <v>106</v>
      </c>
      <c r="C90" s="54">
        <v>660006</v>
      </c>
      <c r="D90" s="54">
        <v>1930000</v>
      </c>
      <c r="E90" s="54">
        <v>1269994</v>
      </c>
      <c r="F90" s="54">
        <v>0.34197202</v>
      </c>
      <c r="G90" s="54">
        <v>0.65802798</v>
      </c>
      <c r="H90" s="54">
        <v>1722650</v>
      </c>
      <c r="I90" s="54">
        <v>1062644</v>
      </c>
      <c r="J90" s="54">
        <v>0.38313412</v>
      </c>
      <c r="K90" s="54">
        <v>0.61686588</v>
      </c>
      <c r="L90" s="54">
        <v>754823</v>
      </c>
      <c r="M90" s="54">
        <v>94817</v>
      </c>
      <c r="N90" s="54">
        <v>0.87438512</v>
      </c>
      <c r="O90" s="54">
        <v>0.12561488</v>
      </c>
      <c r="P90" s="54">
        <v>4192</v>
      </c>
      <c r="Q90" s="54">
        <v>4192000</v>
      </c>
      <c r="R90" s="54">
        <v>38918243.33</v>
      </c>
      <c r="S90" s="54">
        <v>0</v>
      </c>
      <c r="T90" s="54">
        <v>1000</v>
      </c>
      <c r="U90" s="54">
        <v>9283.93</v>
      </c>
      <c r="V90" s="54">
        <v>0</v>
      </c>
    </row>
    <row r="91" spans="1:22" ht="9">
      <c r="A91" s="54">
        <v>2744</v>
      </c>
      <c r="B91" s="54" t="s">
        <v>107</v>
      </c>
      <c r="C91" s="54">
        <v>585118</v>
      </c>
      <c r="D91" s="54">
        <v>1930000</v>
      </c>
      <c r="E91" s="54">
        <v>1344882</v>
      </c>
      <c r="F91" s="54">
        <v>0.30316995</v>
      </c>
      <c r="G91" s="54">
        <v>0.69683005</v>
      </c>
      <c r="H91" s="54">
        <v>1722650</v>
      </c>
      <c r="I91" s="54">
        <v>1137532</v>
      </c>
      <c r="J91" s="54">
        <v>0.33966157</v>
      </c>
      <c r="K91" s="54">
        <v>0.66033843</v>
      </c>
      <c r="L91" s="54">
        <v>754823</v>
      </c>
      <c r="M91" s="54">
        <v>169705</v>
      </c>
      <c r="N91" s="54">
        <v>0.77517246</v>
      </c>
      <c r="O91" s="54">
        <v>0.22482754</v>
      </c>
      <c r="P91" s="54">
        <v>704</v>
      </c>
      <c r="Q91" s="54">
        <v>704000</v>
      </c>
      <c r="R91" s="54">
        <v>6921728</v>
      </c>
      <c r="S91" s="54">
        <v>1573827.95</v>
      </c>
      <c r="T91" s="54">
        <v>1000</v>
      </c>
      <c r="U91" s="54">
        <v>9832</v>
      </c>
      <c r="V91" s="54">
        <v>2235.55</v>
      </c>
    </row>
    <row r="92" spans="1:22" ht="9">
      <c r="A92" s="54">
        <v>1428</v>
      </c>
      <c r="B92" s="54" t="s">
        <v>108</v>
      </c>
      <c r="C92" s="54">
        <v>756348</v>
      </c>
      <c r="D92" s="54">
        <v>1930000</v>
      </c>
      <c r="E92" s="54">
        <v>1173652</v>
      </c>
      <c r="F92" s="54">
        <v>0.39189016</v>
      </c>
      <c r="G92" s="54">
        <v>0.60810984</v>
      </c>
      <c r="H92" s="54">
        <v>1722650</v>
      </c>
      <c r="I92" s="54">
        <v>966302</v>
      </c>
      <c r="J92" s="54">
        <v>0.43906075</v>
      </c>
      <c r="K92" s="54">
        <v>0.56093925</v>
      </c>
      <c r="L92" s="54">
        <v>754823</v>
      </c>
      <c r="M92" s="54">
        <v>-1525</v>
      </c>
      <c r="N92" s="54">
        <v>1.00202034</v>
      </c>
      <c r="O92" s="54">
        <v>-0.00202034</v>
      </c>
      <c r="P92" s="54">
        <v>1203</v>
      </c>
      <c r="Q92" s="54">
        <v>1203000</v>
      </c>
      <c r="R92" s="54">
        <v>11827896</v>
      </c>
      <c r="S92" s="54">
        <v>3199328.67</v>
      </c>
      <c r="T92" s="54">
        <v>1000</v>
      </c>
      <c r="U92" s="54">
        <v>9832</v>
      </c>
      <c r="V92" s="54">
        <v>2659.46</v>
      </c>
    </row>
    <row r="93" spans="1:22" ht="9">
      <c r="A93" s="54">
        <v>1449</v>
      </c>
      <c r="B93" s="54" t="s">
        <v>109</v>
      </c>
      <c r="C93" s="54">
        <v>1327183</v>
      </c>
      <c r="D93" s="54">
        <v>2895000</v>
      </c>
      <c r="E93" s="54">
        <v>1567817</v>
      </c>
      <c r="F93" s="54">
        <v>0.45843972</v>
      </c>
      <c r="G93" s="54">
        <v>0.54156028</v>
      </c>
      <c r="H93" s="54">
        <v>2583975</v>
      </c>
      <c r="I93" s="54">
        <v>1256792</v>
      </c>
      <c r="J93" s="54">
        <v>0.51362068</v>
      </c>
      <c r="K93" s="54">
        <v>0.48637932</v>
      </c>
      <c r="L93" s="54">
        <v>1132234</v>
      </c>
      <c r="M93" s="54">
        <v>-194949</v>
      </c>
      <c r="N93" s="54">
        <v>1.17218084</v>
      </c>
      <c r="O93" s="54">
        <v>-0.17218084</v>
      </c>
      <c r="P93" s="54">
        <v>83</v>
      </c>
      <c r="Q93" s="54">
        <v>83000</v>
      </c>
      <c r="R93" s="54">
        <v>816056</v>
      </c>
      <c r="S93" s="54">
        <v>21613.04</v>
      </c>
      <c r="T93" s="54">
        <v>1000</v>
      </c>
      <c r="U93" s="54">
        <v>9832</v>
      </c>
      <c r="V93" s="54">
        <v>260.4</v>
      </c>
    </row>
    <row r="94" spans="1:22" ht="9">
      <c r="A94" s="54">
        <v>1491</v>
      </c>
      <c r="B94" s="54" t="s">
        <v>110</v>
      </c>
      <c r="C94" s="54">
        <v>3835632</v>
      </c>
      <c r="D94" s="54">
        <v>1930000</v>
      </c>
      <c r="E94" s="54">
        <v>-1905632</v>
      </c>
      <c r="F94" s="54">
        <v>1.98737409</v>
      </c>
      <c r="G94" s="54">
        <v>-0.98737409</v>
      </c>
      <c r="H94" s="54">
        <v>1722650</v>
      </c>
      <c r="I94" s="54">
        <v>-2112982</v>
      </c>
      <c r="J94" s="54">
        <v>2.22658811</v>
      </c>
      <c r="K94" s="54">
        <v>-1.22658811</v>
      </c>
      <c r="L94" s="54">
        <v>754823</v>
      </c>
      <c r="M94" s="54">
        <v>-3080809</v>
      </c>
      <c r="N94" s="54">
        <v>5.08149858</v>
      </c>
      <c r="O94" s="54">
        <v>-4.08149858</v>
      </c>
      <c r="P94" s="54">
        <v>370</v>
      </c>
      <c r="Q94" s="54">
        <v>370000</v>
      </c>
      <c r="R94" s="54">
        <v>3438190</v>
      </c>
      <c r="S94" s="54">
        <v>0</v>
      </c>
      <c r="T94" s="54">
        <v>1000</v>
      </c>
      <c r="U94" s="54">
        <v>9292.41</v>
      </c>
      <c r="V94" s="54">
        <v>0</v>
      </c>
    </row>
    <row r="95" spans="1:22" ht="9">
      <c r="A95" s="54">
        <v>1499</v>
      </c>
      <c r="B95" s="54" t="s">
        <v>476</v>
      </c>
      <c r="C95" s="54">
        <v>614207</v>
      </c>
      <c r="D95" s="54">
        <v>1930000</v>
      </c>
      <c r="E95" s="54">
        <v>1315793</v>
      </c>
      <c r="F95" s="54">
        <v>0.31824197</v>
      </c>
      <c r="G95" s="54">
        <v>0.68175803</v>
      </c>
      <c r="H95" s="54">
        <v>1722650</v>
      </c>
      <c r="I95" s="54">
        <v>1108443</v>
      </c>
      <c r="J95" s="54">
        <v>0.35654776</v>
      </c>
      <c r="K95" s="54">
        <v>0.64345224</v>
      </c>
      <c r="L95" s="54">
        <v>754823</v>
      </c>
      <c r="M95" s="54">
        <v>140616</v>
      </c>
      <c r="N95" s="54">
        <v>0.81370997</v>
      </c>
      <c r="O95" s="54">
        <v>0.18629003</v>
      </c>
      <c r="P95" s="54">
        <v>1041</v>
      </c>
      <c r="Q95" s="54">
        <v>1041000</v>
      </c>
      <c r="R95" s="54">
        <v>10235112</v>
      </c>
      <c r="S95" s="54">
        <v>166151.63</v>
      </c>
      <c r="T95" s="54">
        <v>1000</v>
      </c>
      <c r="U95" s="54">
        <v>9832</v>
      </c>
      <c r="V95" s="54">
        <v>159.61</v>
      </c>
    </row>
    <row r="96" spans="1:22" ht="9">
      <c r="A96" s="54">
        <v>1540</v>
      </c>
      <c r="B96" s="54" t="s">
        <v>111</v>
      </c>
      <c r="C96" s="54">
        <v>1131957</v>
      </c>
      <c r="D96" s="54">
        <v>1930000</v>
      </c>
      <c r="E96" s="54">
        <v>798043</v>
      </c>
      <c r="F96" s="54">
        <v>0.58650622</v>
      </c>
      <c r="G96" s="54">
        <v>0.41349378</v>
      </c>
      <c r="H96" s="54">
        <v>1722650</v>
      </c>
      <c r="I96" s="54">
        <v>590693</v>
      </c>
      <c r="J96" s="54">
        <v>0.65710214</v>
      </c>
      <c r="K96" s="54">
        <v>0.34289786</v>
      </c>
      <c r="L96" s="54">
        <v>754823</v>
      </c>
      <c r="M96" s="54">
        <v>-377134</v>
      </c>
      <c r="N96" s="54">
        <v>1.49963236</v>
      </c>
      <c r="O96" s="54">
        <v>-0.49963236</v>
      </c>
      <c r="P96" s="54">
        <v>1663</v>
      </c>
      <c r="Q96" s="54">
        <v>1663000</v>
      </c>
      <c r="R96" s="54">
        <v>16350616</v>
      </c>
      <c r="S96" s="54">
        <v>2368683.2</v>
      </c>
      <c r="T96" s="54">
        <v>1000</v>
      </c>
      <c r="U96" s="54">
        <v>9832</v>
      </c>
      <c r="V96" s="54">
        <v>1424.34</v>
      </c>
    </row>
    <row r="97" spans="1:22" ht="9">
      <c r="A97" s="54">
        <v>1554</v>
      </c>
      <c r="B97" s="54" t="s">
        <v>112</v>
      </c>
      <c r="C97" s="54">
        <v>754623</v>
      </c>
      <c r="D97" s="54">
        <v>1930000</v>
      </c>
      <c r="E97" s="54">
        <v>1175377</v>
      </c>
      <c r="F97" s="54">
        <v>0.39099637</v>
      </c>
      <c r="G97" s="54">
        <v>0.60900363</v>
      </c>
      <c r="H97" s="54">
        <v>1722650</v>
      </c>
      <c r="I97" s="54">
        <v>968027</v>
      </c>
      <c r="J97" s="54">
        <v>0.43805939</v>
      </c>
      <c r="K97" s="54">
        <v>0.56194061</v>
      </c>
      <c r="L97" s="54">
        <v>754823</v>
      </c>
      <c r="M97" s="54">
        <v>200</v>
      </c>
      <c r="N97" s="54">
        <v>0.99973504</v>
      </c>
      <c r="O97" s="54">
        <v>0.00026496</v>
      </c>
      <c r="P97" s="54">
        <v>11512</v>
      </c>
      <c r="Q97" s="54">
        <v>11512000</v>
      </c>
      <c r="R97" s="54">
        <v>113185984</v>
      </c>
      <c r="S97" s="54">
        <v>910117.9</v>
      </c>
      <c r="T97" s="54">
        <v>1000</v>
      </c>
      <c r="U97" s="54">
        <v>9832</v>
      </c>
      <c r="V97" s="54">
        <v>79.06</v>
      </c>
    </row>
    <row r="98" spans="1:22" ht="9">
      <c r="A98" s="54">
        <v>1561</v>
      </c>
      <c r="B98" s="54" t="s">
        <v>113</v>
      </c>
      <c r="C98" s="54">
        <v>403278</v>
      </c>
      <c r="D98" s="54">
        <v>1930000</v>
      </c>
      <c r="E98" s="54">
        <v>1526722</v>
      </c>
      <c r="F98" s="54">
        <v>0.20895233</v>
      </c>
      <c r="G98" s="54">
        <v>0.79104767</v>
      </c>
      <c r="H98" s="54">
        <v>1722650</v>
      </c>
      <c r="I98" s="54">
        <v>1319372</v>
      </c>
      <c r="J98" s="54">
        <v>0.23410327</v>
      </c>
      <c r="K98" s="54">
        <v>0.76589673</v>
      </c>
      <c r="L98" s="54">
        <v>754823</v>
      </c>
      <c r="M98" s="54">
        <v>351545</v>
      </c>
      <c r="N98" s="54">
        <v>0.5342683</v>
      </c>
      <c r="O98" s="54">
        <v>0.4657317</v>
      </c>
      <c r="P98" s="54">
        <v>625</v>
      </c>
      <c r="Q98" s="54">
        <v>625000</v>
      </c>
      <c r="R98" s="54">
        <v>6145000</v>
      </c>
      <c r="S98" s="54">
        <v>413947.48</v>
      </c>
      <c r="T98" s="54">
        <v>1000</v>
      </c>
      <c r="U98" s="54">
        <v>9832</v>
      </c>
      <c r="V98" s="54">
        <v>662.32</v>
      </c>
    </row>
    <row r="99" spans="1:22" ht="9">
      <c r="A99" s="54">
        <v>1568</v>
      </c>
      <c r="B99" s="54" t="s">
        <v>114</v>
      </c>
      <c r="C99" s="54">
        <v>725418</v>
      </c>
      <c r="D99" s="54">
        <v>1930000</v>
      </c>
      <c r="E99" s="54">
        <v>1204582</v>
      </c>
      <c r="F99" s="54">
        <v>0.37586425</v>
      </c>
      <c r="G99" s="54">
        <v>0.62413575</v>
      </c>
      <c r="H99" s="54">
        <v>1722650</v>
      </c>
      <c r="I99" s="54">
        <v>997232</v>
      </c>
      <c r="J99" s="54">
        <v>0.42110585</v>
      </c>
      <c r="K99" s="54">
        <v>0.57889415</v>
      </c>
      <c r="L99" s="54">
        <v>754823</v>
      </c>
      <c r="M99" s="54">
        <v>29405</v>
      </c>
      <c r="N99" s="54">
        <v>0.96104385</v>
      </c>
      <c r="O99" s="54">
        <v>0.03895615</v>
      </c>
      <c r="P99" s="54">
        <v>1937</v>
      </c>
      <c r="Q99" s="54">
        <v>1937000</v>
      </c>
      <c r="R99" s="54">
        <v>19044584</v>
      </c>
      <c r="S99" s="54">
        <v>3544806.99</v>
      </c>
      <c r="T99" s="54">
        <v>1000</v>
      </c>
      <c r="U99" s="54">
        <v>9832</v>
      </c>
      <c r="V99" s="54">
        <v>1830.05</v>
      </c>
    </row>
    <row r="100" spans="1:22" ht="9">
      <c r="A100" s="54">
        <v>1582</v>
      </c>
      <c r="B100" s="54" t="s">
        <v>115</v>
      </c>
      <c r="C100" s="54">
        <v>2793206</v>
      </c>
      <c r="D100" s="54">
        <v>1930000</v>
      </c>
      <c r="E100" s="54">
        <v>-863206</v>
      </c>
      <c r="F100" s="54">
        <v>1.44725699</v>
      </c>
      <c r="G100" s="54">
        <v>-0.44725699</v>
      </c>
      <c r="H100" s="54">
        <v>1722650</v>
      </c>
      <c r="I100" s="54">
        <v>-1070556</v>
      </c>
      <c r="J100" s="54">
        <v>1.6214588</v>
      </c>
      <c r="K100" s="54">
        <v>-0.6214588</v>
      </c>
      <c r="L100" s="54">
        <v>754823</v>
      </c>
      <c r="M100" s="54">
        <v>-2038383</v>
      </c>
      <c r="N100" s="54">
        <v>3.70047813</v>
      </c>
      <c r="O100" s="54">
        <v>-2.70047813</v>
      </c>
      <c r="P100" s="54">
        <v>285</v>
      </c>
      <c r="Q100" s="54">
        <v>285000</v>
      </c>
      <c r="R100" s="54">
        <v>2802120</v>
      </c>
      <c r="S100" s="54">
        <v>1721344.33</v>
      </c>
      <c r="T100" s="54">
        <v>1000</v>
      </c>
      <c r="U100" s="54">
        <v>9832</v>
      </c>
      <c r="V100" s="54">
        <v>6039.8</v>
      </c>
    </row>
    <row r="101" spans="1:22" ht="9">
      <c r="A101" s="54">
        <v>1600</v>
      </c>
      <c r="B101" s="54" t="s">
        <v>116</v>
      </c>
      <c r="C101" s="54">
        <v>485623</v>
      </c>
      <c r="D101" s="54">
        <v>1930000</v>
      </c>
      <c r="E101" s="54">
        <v>1444377</v>
      </c>
      <c r="F101" s="54">
        <v>0.25161813</v>
      </c>
      <c r="G101" s="54">
        <v>0.74838187</v>
      </c>
      <c r="H101" s="54">
        <v>1722650</v>
      </c>
      <c r="I101" s="54">
        <v>1237027</v>
      </c>
      <c r="J101" s="54">
        <v>0.28190462</v>
      </c>
      <c r="K101" s="54">
        <v>0.71809538</v>
      </c>
      <c r="L101" s="54">
        <v>754823</v>
      </c>
      <c r="M101" s="54">
        <v>269200</v>
      </c>
      <c r="N101" s="54">
        <v>0.6433601</v>
      </c>
      <c r="O101" s="54">
        <v>0.3566399</v>
      </c>
      <c r="P101" s="54">
        <v>666</v>
      </c>
      <c r="Q101" s="54">
        <v>666000</v>
      </c>
      <c r="R101" s="54">
        <v>6548112</v>
      </c>
      <c r="S101" s="54">
        <v>1238438.15</v>
      </c>
      <c r="T101" s="54">
        <v>1000</v>
      </c>
      <c r="U101" s="54">
        <v>9832</v>
      </c>
      <c r="V101" s="54">
        <v>1859.52</v>
      </c>
    </row>
    <row r="102" spans="1:22" ht="9">
      <c r="A102" s="54">
        <v>1645</v>
      </c>
      <c r="B102" s="54" t="s">
        <v>117</v>
      </c>
      <c r="C102" s="54">
        <v>404760</v>
      </c>
      <c r="D102" s="54">
        <v>1930000</v>
      </c>
      <c r="E102" s="54">
        <v>1525240</v>
      </c>
      <c r="F102" s="54">
        <v>0.20972021</v>
      </c>
      <c r="G102" s="54">
        <v>0.79027979</v>
      </c>
      <c r="H102" s="54">
        <v>1722650</v>
      </c>
      <c r="I102" s="54">
        <v>1317890</v>
      </c>
      <c r="J102" s="54">
        <v>0.23496357</v>
      </c>
      <c r="K102" s="54">
        <v>0.76503643</v>
      </c>
      <c r="L102" s="54">
        <v>754823</v>
      </c>
      <c r="M102" s="54">
        <v>350063</v>
      </c>
      <c r="N102" s="54">
        <v>0.53623167</v>
      </c>
      <c r="O102" s="54">
        <v>0.46376833</v>
      </c>
      <c r="P102" s="54">
        <v>1058</v>
      </c>
      <c r="Q102" s="54">
        <v>1058000</v>
      </c>
      <c r="R102" s="54">
        <v>10402256</v>
      </c>
      <c r="S102" s="54">
        <v>570366.21</v>
      </c>
      <c r="T102" s="54">
        <v>1000</v>
      </c>
      <c r="U102" s="54">
        <v>9832</v>
      </c>
      <c r="V102" s="54">
        <v>539.1</v>
      </c>
    </row>
    <row r="103" spans="1:22" ht="9">
      <c r="A103" s="54">
        <v>1631</v>
      </c>
      <c r="B103" s="54" t="s">
        <v>118</v>
      </c>
      <c r="C103" s="54">
        <v>1951953</v>
      </c>
      <c r="D103" s="54">
        <v>1930000</v>
      </c>
      <c r="E103" s="54">
        <v>-21953</v>
      </c>
      <c r="F103" s="54">
        <v>1.01137461</v>
      </c>
      <c r="G103" s="54">
        <v>-0.01137461</v>
      </c>
      <c r="H103" s="54">
        <v>1722650</v>
      </c>
      <c r="I103" s="54">
        <v>-229303</v>
      </c>
      <c r="J103" s="54">
        <v>1.13311061</v>
      </c>
      <c r="K103" s="54">
        <v>-0.13311061</v>
      </c>
      <c r="L103" s="54">
        <v>754823</v>
      </c>
      <c r="M103" s="54">
        <v>-1197130</v>
      </c>
      <c r="N103" s="54">
        <v>2.58597446</v>
      </c>
      <c r="O103" s="54">
        <v>-1.58597446</v>
      </c>
      <c r="P103" s="54">
        <v>421</v>
      </c>
      <c r="Q103" s="54">
        <v>421000</v>
      </c>
      <c r="R103" s="54">
        <v>4139272</v>
      </c>
      <c r="S103" s="54">
        <v>1281754.22</v>
      </c>
      <c r="T103" s="54">
        <v>1000</v>
      </c>
      <c r="U103" s="54">
        <v>9832</v>
      </c>
      <c r="V103" s="54">
        <v>3044.55</v>
      </c>
    </row>
    <row r="104" spans="1:22" ht="9">
      <c r="A104" s="54">
        <v>1638</v>
      </c>
      <c r="B104" s="54" t="s">
        <v>119</v>
      </c>
      <c r="C104" s="54">
        <v>839925</v>
      </c>
      <c r="D104" s="54">
        <v>1930000</v>
      </c>
      <c r="E104" s="54">
        <v>1090075</v>
      </c>
      <c r="F104" s="54">
        <v>0.4351943</v>
      </c>
      <c r="G104" s="54">
        <v>0.5648057</v>
      </c>
      <c r="H104" s="54">
        <v>1722650</v>
      </c>
      <c r="I104" s="54">
        <v>882725</v>
      </c>
      <c r="J104" s="54">
        <v>0.48757728</v>
      </c>
      <c r="K104" s="54">
        <v>0.51242272</v>
      </c>
      <c r="L104" s="54">
        <v>754823</v>
      </c>
      <c r="M104" s="54">
        <v>-85102</v>
      </c>
      <c r="N104" s="54">
        <v>1.11274431</v>
      </c>
      <c r="O104" s="54">
        <v>-0.11274431</v>
      </c>
      <c r="P104" s="54">
        <v>3014</v>
      </c>
      <c r="Q104" s="54">
        <v>3014000</v>
      </c>
      <c r="R104" s="54">
        <v>29633648</v>
      </c>
      <c r="S104" s="54">
        <v>2233999.75</v>
      </c>
      <c r="T104" s="54">
        <v>1000</v>
      </c>
      <c r="U104" s="54">
        <v>9832</v>
      </c>
      <c r="V104" s="54">
        <v>741.21</v>
      </c>
    </row>
    <row r="105" spans="1:22" ht="9">
      <c r="A105" s="54">
        <v>1659</v>
      </c>
      <c r="B105" s="54" t="s">
        <v>120</v>
      </c>
      <c r="C105" s="54">
        <v>681802</v>
      </c>
      <c r="D105" s="54">
        <v>1930000</v>
      </c>
      <c r="E105" s="54">
        <v>1248198</v>
      </c>
      <c r="F105" s="54">
        <v>0.35326528</v>
      </c>
      <c r="G105" s="54">
        <v>0.64673472</v>
      </c>
      <c r="H105" s="54">
        <v>1722650</v>
      </c>
      <c r="I105" s="54">
        <v>1040848</v>
      </c>
      <c r="J105" s="54">
        <v>0.39578672</v>
      </c>
      <c r="K105" s="54">
        <v>0.60421328</v>
      </c>
      <c r="L105" s="54">
        <v>754823</v>
      </c>
      <c r="M105" s="54">
        <v>73021</v>
      </c>
      <c r="N105" s="54">
        <v>0.90326076</v>
      </c>
      <c r="O105" s="54">
        <v>0.09673924</v>
      </c>
      <c r="P105" s="54">
        <v>1694</v>
      </c>
      <c r="Q105" s="54">
        <v>1694000</v>
      </c>
      <c r="R105" s="54">
        <v>16655408</v>
      </c>
      <c r="S105" s="54">
        <v>986101.31</v>
      </c>
      <c r="T105" s="54">
        <v>1000</v>
      </c>
      <c r="U105" s="54">
        <v>9832</v>
      </c>
      <c r="V105" s="54">
        <v>582.11</v>
      </c>
    </row>
    <row r="106" spans="1:22" ht="9">
      <c r="A106" s="54">
        <v>714</v>
      </c>
      <c r="B106" s="54" t="s">
        <v>121</v>
      </c>
      <c r="C106" s="54">
        <v>1214357</v>
      </c>
      <c r="D106" s="54">
        <v>1930000</v>
      </c>
      <c r="E106" s="54">
        <v>715643</v>
      </c>
      <c r="F106" s="54">
        <v>0.62920052</v>
      </c>
      <c r="G106" s="54">
        <v>0.37079948</v>
      </c>
      <c r="H106" s="54">
        <v>1722650</v>
      </c>
      <c r="I106" s="54">
        <v>508293</v>
      </c>
      <c r="J106" s="54">
        <v>0.70493542</v>
      </c>
      <c r="K106" s="54">
        <v>0.29506458</v>
      </c>
      <c r="L106" s="54">
        <v>754823</v>
      </c>
      <c r="M106" s="54">
        <v>-459534</v>
      </c>
      <c r="N106" s="54">
        <v>1.60879703</v>
      </c>
      <c r="O106" s="54">
        <v>-0.60879703</v>
      </c>
      <c r="P106" s="54">
        <v>7848</v>
      </c>
      <c r="Q106" s="54">
        <v>7848000</v>
      </c>
      <c r="R106" s="54">
        <v>77161536</v>
      </c>
      <c r="S106" s="54">
        <v>11978037.46</v>
      </c>
      <c r="T106" s="54">
        <v>1000</v>
      </c>
      <c r="U106" s="54">
        <v>9832</v>
      </c>
      <c r="V106" s="54">
        <v>1526.25</v>
      </c>
    </row>
    <row r="107" spans="1:22" ht="9">
      <c r="A107" s="54">
        <v>1666</v>
      </c>
      <c r="B107" s="54" t="s">
        <v>122</v>
      </c>
      <c r="C107" s="54">
        <v>569877</v>
      </c>
      <c r="D107" s="54">
        <v>1930000</v>
      </c>
      <c r="E107" s="54">
        <v>1360123</v>
      </c>
      <c r="F107" s="54">
        <v>0.29527306</v>
      </c>
      <c r="G107" s="54">
        <v>0.70472694</v>
      </c>
      <c r="H107" s="54">
        <v>1722650</v>
      </c>
      <c r="I107" s="54">
        <v>1152773</v>
      </c>
      <c r="J107" s="54">
        <v>0.33081415</v>
      </c>
      <c r="K107" s="54">
        <v>0.66918585</v>
      </c>
      <c r="L107" s="54">
        <v>754823</v>
      </c>
      <c r="M107" s="54">
        <v>184946</v>
      </c>
      <c r="N107" s="54">
        <v>0.75498097</v>
      </c>
      <c r="O107" s="54">
        <v>0.24501903</v>
      </c>
      <c r="P107" s="54">
        <v>308</v>
      </c>
      <c r="Q107" s="54">
        <v>308000</v>
      </c>
      <c r="R107" s="54">
        <v>3028256</v>
      </c>
      <c r="S107" s="54">
        <v>1201700.04</v>
      </c>
      <c r="T107" s="54">
        <v>1000</v>
      </c>
      <c r="U107" s="54">
        <v>9832</v>
      </c>
      <c r="V107" s="54">
        <v>3901.62</v>
      </c>
    </row>
    <row r="108" spans="1:22" ht="9">
      <c r="A108" s="54">
        <v>1687</v>
      </c>
      <c r="B108" s="54" t="s">
        <v>123</v>
      </c>
      <c r="C108" s="54">
        <v>2030544</v>
      </c>
      <c r="D108" s="54">
        <v>2895000</v>
      </c>
      <c r="E108" s="54">
        <v>864456</v>
      </c>
      <c r="F108" s="54">
        <v>0.70139689</v>
      </c>
      <c r="G108" s="54">
        <v>0.29860311</v>
      </c>
      <c r="H108" s="54">
        <v>2583975</v>
      </c>
      <c r="I108" s="54">
        <v>553431</v>
      </c>
      <c r="J108" s="54">
        <v>0.78582184</v>
      </c>
      <c r="K108" s="54">
        <v>0.21417816</v>
      </c>
      <c r="L108" s="54">
        <v>1132234</v>
      </c>
      <c r="M108" s="54">
        <v>-898310</v>
      </c>
      <c r="N108" s="54">
        <v>1.79339606</v>
      </c>
      <c r="O108" s="54">
        <v>-0.79339606</v>
      </c>
      <c r="P108" s="54">
        <v>241</v>
      </c>
      <c r="Q108" s="54">
        <v>241000</v>
      </c>
      <c r="R108" s="54">
        <v>2253327.51</v>
      </c>
      <c r="S108" s="54">
        <v>0</v>
      </c>
      <c r="T108" s="54">
        <v>1000</v>
      </c>
      <c r="U108" s="54">
        <v>9349.91</v>
      </c>
      <c r="V108" s="54">
        <v>0</v>
      </c>
    </row>
    <row r="109" spans="1:22" ht="9">
      <c r="A109" s="54">
        <v>1694</v>
      </c>
      <c r="B109" s="54" t="s">
        <v>124</v>
      </c>
      <c r="C109" s="54">
        <v>577779</v>
      </c>
      <c r="D109" s="54">
        <v>1930000</v>
      </c>
      <c r="E109" s="54">
        <v>1352221</v>
      </c>
      <c r="F109" s="54">
        <v>0.29936736</v>
      </c>
      <c r="G109" s="54">
        <v>0.70063264</v>
      </c>
      <c r="H109" s="54">
        <v>1722650</v>
      </c>
      <c r="I109" s="54">
        <v>1144871</v>
      </c>
      <c r="J109" s="54">
        <v>0.33540127</v>
      </c>
      <c r="K109" s="54">
        <v>0.66459873</v>
      </c>
      <c r="L109" s="54">
        <v>754823</v>
      </c>
      <c r="M109" s="54">
        <v>177044</v>
      </c>
      <c r="N109" s="54">
        <v>0.76544965</v>
      </c>
      <c r="O109" s="54">
        <v>0.23455035</v>
      </c>
      <c r="P109" s="54">
        <v>1704</v>
      </c>
      <c r="Q109" s="54">
        <v>1704000</v>
      </c>
      <c r="R109" s="54">
        <v>16753728</v>
      </c>
      <c r="S109" s="54">
        <v>5092288.34</v>
      </c>
      <c r="T109" s="54">
        <v>1000</v>
      </c>
      <c r="U109" s="54">
        <v>9832</v>
      </c>
      <c r="V109" s="54">
        <v>2988.43</v>
      </c>
    </row>
    <row r="110" spans="1:22" ht="9">
      <c r="A110" s="54">
        <v>1729</v>
      </c>
      <c r="B110" s="54" t="s">
        <v>125</v>
      </c>
      <c r="C110" s="54">
        <v>559817</v>
      </c>
      <c r="D110" s="54">
        <v>1930000</v>
      </c>
      <c r="E110" s="54">
        <v>1370183</v>
      </c>
      <c r="F110" s="54">
        <v>0.29006062</v>
      </c>
      <c r="G110" s="54">
        <v>0.70993938</v>
      </c>
      <c r="H110" s="54">
        <v>1722650</v>
      </c>
      <c r="I110" s="54">
        <v>1162833</v>
      </c>
      <c r="J110" s="54">
        <v>0.32497431</v>
      </c>
      <c r="K110" s="54">
        <v>0.67502569</v>
      </c>
      <c r="L110" s="54">
        <v>754823</v>
      </c>
      <c r="M110" s="54">
        <v>195006</v>
      </c>
      <c r="N110" s="54">
        <v>0.74165334</v>
      </c>
      <c r="O110" s="54">
        <v>0.25834666</v>
      </c>
      <c r="P110" s="54">
        <v>735</v>
      </c>
      <c r="Q110" s="54">
        <v>735000</v>
      </c>
      <c r="R110" s="54">
        <v>7226520</v>
      </c>
      <c r="S110" s="54">
        <v>2032652.88</v>
      </c>
      <c r="T110" s="54">
        <v>1000</v>
      </c>
      <c r="U110" s="54">
        <v>9832</v>
      </c>
      <c r="V110" s="54">
        <v>2765.51</v>
      </c>
    </row>
    <row r="111" spans="1:22" ht="9">
      <c r="A111" s="54">
        <v>1736</v>
      </c>
      <c r="B111" s="54" t="s">
        <v>126</v>
      </c>
      <c r="C111" s="54">
        <v>607000</v>
      </c>
      <c r="D111" s="54">
        <v>1930000</v>
      </c>
      <c r="E111" s="54">
        <v>1323000</v>
      </c>
      <c r="F111" s="54">
        <v>0.31450777</v>
      </c>
      <c r="G111" s="54">
        <v>0.68549223</v>
      </c>
      <c r="H111" s="54">
        <v>1722650</v>
      </c>
      <c r="I111" s="54">
        <v>1115650</v>
      </c>
      <c r="J111" s="54">
        <v>0.35236409</v>
      </c>
      <c r="K111" s="54">
        <v>0.64763591</v>
      </c>
      <c r="L111" s="54">
        <v>754823</v>
      </c>
      <c r="M111" s="54">
        <v>147823</v>
      </c>
      <c r="N111" s="54">
        <v>0.80416204</v>
      </c>
      <c r="O111" s="54">
        <v>0.19583796</v>
      </c>
      <c r="P111" s="54">
        <v>533</v>
      </c>
      <c r="Q111" s="54">
        <v>533000</v>
      </c>
      <c r="R111" s="54">
        <v>5224218.09</v>
      </c>
      <c r="S111" s="54">
        <v>0</v>
      </c>
      <c r="T111" s="54">
        <v>1000</v>
      </c>
      <c r="U111" s="54">
        <v>9801.53</v>
      </c>
      <c r="V111" s="54">
        <v>0</v>
      </c>
    </row>
    <row r="112" spans="1:22" ht="9">
      <c r="A112" s="54">
        <v>1813</v>
      </c>
      <c r="B112" s="54" t="s">
        <v>127</v>
      </c>
      <c r="C112" s="54">
        <v>413002</v>
      </c>
      <c r="D112" s="54">
        <v>1930000</v>
      </c>
      <c r="E112" s="54">
        <v>1516998</v>
      </c>
      <c r="F112" s="54">
        <v>0.21399067</v>
      </c>
      <c r="G112" s="54">
        <v>0.78600933</v>
      </c>
      <c r="H112" s="54">
        <v>1722650</v>
      </c>
      <c r="I112" s="54">
        <v>1309648</v>
      </c>
      <c r="J112" s="54">
        <v>0.23974806</v>
      </c>
      <c r="K112" s="54">
        <v>0.76025194</v>
      </c>
      <c r="L112" s="54">
        <v>754823</v>
      </c>
      <c r="M112" s="54">
        <v>341821</v>
      </c>
      <c r="N112" s="54">
        <v>0.54715079</v>
      </c>
      <c r="O112" s="54">
        <v>0.45284921</v>
      </c>
      <c r="P112" s="54">
        <v>744</v>
      </c>
      <c r="Q112" s="54">
        <v>744000</v>
      </c>
      <c r="R112" s="54">
        <v>7315008</v>
      </c>
      <c r="S112" s="54">
        <v>148027.74</v>
      </c>
      <c r="T112" s="54">
        <v>1000</v>
      </c>
      <c r="U112" s="54">
        <v>9832</v>
      </c>
      <c r="V112" s="54">
        <v>198.96</v>
      </c>
    </row>
    <row r="113" spans="1:22" ht="9">
      <c r="A113" s="54">
        <v>5757</v>
      </c>
      <c r="B113" s="54" t="s">
        <v>128</v>
      </c>
      <c r="C113" s="54">
        <v>544336</v>
      </c>
      <c r="D113" s="54">
        <v>1930000</v>
      </c>
      <c r="E113" s="54">
        <v>1385664</v>
      </c>
      <c r="F113" s="54">
        <v>0.28203938</v>
      </c>
      <c r="G113" s="54">
        <v>0.71796062</v>
      </c>
      <c r="H113" s="54">
        <v>1722650</v>
      </c>
      <c r="I113" s="54">
        <v>1178314</v>
      </c>
      <c r="J113" s="54">
        <v>0.31598758</v>
      </c>
      <c r="K113" s="54">
        <v>0.68401242</v>
      </c>
      <c r="L113" s="54">
        <v>754823</v>
      </c>
      <c r="M113" s="54">
        <v>210487</v>
      </c>
      <c r="N113" s="54">
        <v>0.7211439</v>
      </c>
      <c r="O113" s="54">
        <v>0.2788561</v>
      </c>
      <c r="P113" s="54">
        <v>566</v>
      </c>
      <c r="Q113" s="54">
        <v>566000</v>
      </c>
      <c r="R113" s="54">
        <v>5564912</v>
      </c>
      <c r="S113" s="54">
        <v>265308.09</v>
      </c>
      <c r="T113" s="54">
        <v>1000</v>
      </c>
      <c r="U113" s="54">
        <v>9832</v>
      </c>
      <c r="V113" s="54">
        <v>468.74</v>
      </c>
    </row>
    <row r="114" spans="1:22" ht="9">
      <c r="A114" s="54">
        <v>1855</v>
      </c>
      <c r="B114" s="54" t="s">
        <v>129</v>
      </c>
      <c r="C114" s="54">
        <v>1572630</v>
      </c>
      <c r="D114" s="54">
        <v>1930000</v>
      </c>
      <c r="E114" s="54">
        <v>357370</v>
      </c>
      <c r="F114" s="54">
        <v>0.8148342</v>
      </c>
      <c r="G114" s="54">
        <v>0.1851658</v>
      </c>
      <c r="H114" s="54">
        <v>1722650</v>
      </c>
      <c r="I114" s="54">
        <v>150020</v>
      </c>
      <c r="J114" s="54">
        <v>0.91291324</v>
      </c>
      <c r="K114" s="54">
        <v>0.08708676</v>
      </c>
      <c r="L114" s="54">
        <v>754823</v>
      </c>
      <c r="M114" s="54">
        <v>-817807</v>
      </c>
      <c r="N114" s="54">
        <v>2.08344208</v>
      </c>
      <c r="O114" s="54">
        <v>-1.08344208</v>
      </c>
      <c r="P114" s="54">
        <v>465</v>
      </c>
      <c r="Q114" s="54">
        <v>465000</v>
      </c>
      <c r="R114" s="54">
        <v>4571880</v>
      </c>
      <c r="S114" s="54">
        <v>1381842.83</v>
      </c>
      <c r="T114" s="54">
        <v>1000</v>
      </c>
      <c r="U114" s="54">
        <v>9832</v>
      </c>
      <c r="V114" s="54">
        <v>2971.71</v>
      </c>
    </row>
    <row r="115" spans="1:22" ht="9">
      <c r="A115" s="54">
        <v>1862</v>
      </c>
      <c r="B115" s="54" t="s">
        <v>130</v>
      </c>
      <c r="C115" s="54">
        <v>597891</v>
      </c>
      <c r="D115" s="54">
        <v>1930000</v>
      </c>
      <c r="E115" s="54">
        <v>1332109</v>
      </c>
      <c r="F115" s="54">
        <v>0.30978808</v>
      </c>
      <c r="G115" s="54">
        <v>0.69021192</v>
      </c>
      <c r="H115" s="54">
        <v>1722650</v>
      </c>
      <c r="I115" s="54">
        <v>1124759</v>
      </c>
      <c r="J115" s="54">
        <v>0.34707631</v>
      </c>
      <c r="K115" s="54">
        <v>0.65292369</v>
      </c>
      <c r="L115" s="54">
        <v>754823</v>
      </c>
      <c r="M115" s="54">
        <v>156932</v>
      </c>
      <c r="N115" s="54">
        <v>0.79209431</v>
      </c>
      <c r="O115" s="54">
        <v>0.20790569</v>
      </c>
      <c r="P115" s="54">
        <v>7320</v>
      </c>
      <c r="Q115" s="54">
        <v>7320000</v>
      </c>
      <c r="R115" s="54">
        <v>70524477</v>
      </c>
      <c r="S115" s="54">
        <v>0</v>
      </c>
      <c r="T115" s="54">
        <v>1000</v>
      </c>
      <c r="U115" s="54">
        <v>9634.49</v>
      </c>
      <c r="V115" s="54">
        <v>0</v>
      </c>
    </row>
    <row r="116" spans="1:22" ht="9">
      <c r="A116" s="54">
        <v>1870</v>
      </c>
      <c r="B116" s="54" t="s">
        <v>131</v>
      </c>
      <c r="C116" s="54">
        <v>10400759</v>
      </c>
      <c r="D116" s="54">
        <v>2895000</v>
      </c>
      <c r="E116" s="54">
        <v>-7505759</v>
      </c>
      <c r="F116" s="54">
        <v>3.59266287</v>
      </c>
      <c r="G116" s="54">
        <v>-2.59266287</v>
      </c>
      <c r="H116" s="54">
        <v>2583975</v>
      </c>
      <c r="I116" s="54">
        <v>-7816784</v>
      </c>
      <c r="J116" s="54">
        <v>4.02510048</v>
      </c>
      <c r="K116" s="54">
        <v>-3.02510048</v>
      </c>
      <c r="L116" s="54">
        <v>1132234</v>
      </c>
      <c r="M116" s="54">
        <v>-9268525</v>
      </c>
      <c r="N116" s="54">
        <v>9.18605076</v>
      </c>
      <c r="O116" s="54">
        <v>-8.18605076</v>
      </c>
      <c r="P116" s="54">
        <v>146</v>
      </c>
      <c r="Q116" s="54">
        <v>146000</v>
      </c>
      <c r="R116" s="54">
        <v>1435472</v>
      </c>
      <c r="S116" s="54">
        <v>1676607.37</v>
      </c>
      <c r="T116" s="54">
        <v>1000</v>
      </c>
      <c r="U116" s="54">
        <v>9832</v>
      </c>
      <c r="V116" s="54">
        <v>11483.61</v>
      </c>
    </row>
    <row r="117" spans="1:22" ht="9">
      <c r="A117" s="54">
        <v>1883</v>
      </c>
      <c r="B117" s="54" t="s">
        <v>132</v>
      </c>
      <c r="C117" s="54">
        <v>663347</v>
      </c>
      <c r="D117" s="54">
        <v>1930000</v>
      </c>
      <c r="E117" s="54">
        <v>1266653</v>
      </c>
      <c r="F117" s="54">
        <v>0.34370311</v>
      </c>
      <c r="G117" s="54">
        <v>0.65629689</v>
      </c>
      <c r="H117" s="54">
        <v>1722650</v>
      </c>
      <c r="I117" s="54">
        <v>1059303</v>
      </c>
      <c r="J117" s="54">
        <v>0.38507358</v>
      </c>
      <c r="K117" s="54">
        <v>0.61492642</v>
      </c>
      <c r="L117" s="54">
        <v>754823</v>
      </c>
      <c r="M117" s="54">
        <v>91476</v>
      </c>
      <c r="N117" s="54">
        <v>0.87881132</v>
      </c>
      <c r="O117" s="54">
        <v>0.12118868</v>
      </c>
      <c r="P117" s="54">
        <v>2705</v>
      </c>
      <c r="Q117" s="54">
        <v>2705000</v>
      </c>
      <c r="R117" s="54">
        <v>26595560</v>
      </c>
      <c r="S117" s="54">
        <v>5847930.18</v>
      </c>
      <c r="T117" s="54">
        <v>1000</v>
      </c>
      <c r="U117" s="54">
        <v>9832</v>
      </c>
      <c r="V117" s="54">
        <v>2161.9</v>
      </c>
    </row>
    <row r="118" spans="1:22" ht="9">
      <c r="A118" s="54">
        <v>1890</v>
      </c>
      <c r="B118" s="54" t="s">
        <v>133</v>
      </c>
      <c r="C118" s="54">
        <v>1796409</v>
      </c>
      <c r="D118" s="54">
        <v>2895000</v>
      </c>
      <c r="E118" s="54">
        <v>1098591</v>
      </c>
      <c r="F118" s="54">
        <v>0.62052124</v>
      </c>
      <c r="G118" s="54">
        <v>0.37947876</v>
      </c>
      <c r="H118" s="54">
        <v>2583975</v>
      </c>
      <c r="I118" s="54">
        <v>787566</v>
      </c>
      <c r="J118" s="54">
        <v>0.69521145</v>
      </c>
      <c r="K118" s="54">
        <v>0.30478855</v>
      </c>
      <c r="L118" s="54">
        <v>1132234</v>
      </c>
      <c r="M118" s="54">
        <v>-664175</v>
      </c>
      <c r="N118" s="54">
        <v>1.58660577</v>
      </c>
      <c r="O118" s="54">
        <v>-0.58660577</v>
      </c>
      <c r="P118" s="54">
        <v>783</v>
      </c>
      <c r="Q118" s="54">
        <v>783000</v>
      </c>
      <c r="R118" s="54">
        <v>7361827.39</v>
      </c>
      <c r="S118" s="54">
        <v>0</v>
      </c>
      <c r="T118" s="54">
        <v>1000</v>
      </c>
      <c r="U118" s="54">
        <v>9402.08</v>
      </c>
      <c r="V118" s="54">
        <v>0</v>
      </c>
    </row>
    <row r="119" spans="1:22" ht="9">
      <c r="A119" s="54">
        <v>1900</v>
      </c>
      <c r="B119" s="54" t="s">
        <v>134</v>
      </c>
      <c r="C119" s="54">
        <v>819053</v>
      </c>
      <c r="D119" s="54">
        <v>1930000</v>
      </c>
      <c r="E119" s="54">
        <v>1110947</v>
      </c>
      <c r="F119" s="54">
        <v>0.42437979</v>
      </c>
      <c r="G119" s="54">
        <v>0.57562021</v>
      </c>
      <c r="H119" s="54">
        <v>1722650</v>
      </c>
      <c r="I119" s="54">
        <v>903597</v>
      </c>
      <c r="J119" s="54">
        <v>0.47546106</v>
      </c>
      <c r="K119" s="54">
        <v>0.52453894</v>
      </c>
      <c r="L119" s="54">
        <v>754823</v>
      </c>
      <c r="M119" s="54">
        <v>-64230</v>
      </c>
      <c r="N119" s="54">
        <v>1.0850928</v>
      </c>
      <c r="O119" s="54">
        <v>-0.0850928</v>
      </c>
      <c r="P119" s="54">
        <v>4487</v>
      </c>
      <c r="Q119" s="54">
        <v>4487000</v>
      </c>
      <c r="R119" s="54">
        <v>44116184</v>
      </c>
      <c r="S119" s="54">
        <v>7030555.55</v>
      </c>
      <c r="T119" s="54">
        <v>1000</v>
      </c>
      <c r="U119" s="54">
        <v>9832</v>
      </c>
      <c r="V119" s="54">
        <v>1566.87</v>
      </c>
    </row>
    <row r="120" spans="1:22" ht="9">
      <c r="A120" s="54">
        <v>1939</v>
      </c>
      <c r="B120" s="54" t="s">
        <v>135</v>
      </c>
      <c r="C120" s="54">
        <v>722343</v>
      </c>
      <c r="D120" s="54">
        <v>1930000</v>
      </c>
      <c r="E120" s="54">
        <v>1207657</v>
      </c>
      <c r="F120" s="54">
        <v>0.37427098</v>
      </c>
      <c r="G120" s="54">
        <v>0.62572902</v>
      </c>
      <c r="H120" s="54">
        <v>1722650</v>
      </c>
      <c r="I120" s="54">
        <v>1000307</v>
      </c>
      <c r="J120" s="54">
        <v>0.41932081</v>
      </c>
      <c r="K120" s="54">
        <v>0.58067919</v>
      </c>
      <c r="L120" s="54">
        <v>754823</v>
      </c>
      <c r="M120" s="54">
        <v>32480</v>
      </c>
      <c r="N120" s="54">
        <v>0.95697004</v>
      </c>
      <c r="O120" s="54">
        <v>0.04302996</v>
      </c>
      <c r="P120" s="54">
        <v>520</v>
      </c>
      <c r="Q120" s="54">
        <v>520000</v>
      </c>
      <c r="R120" s="54">
        <v>5112640</v>
      </c>
      <c r="S120" s="54">
        <v>1065203.32</v>
      </c>
      <c r="T120" s="54">
        <v>1000</v>
      </c>
      <c r="U120" s="54">
        <v>9832</v>
      </c>
      <c r="V120" s="54">
        <v>2048.47</v>
      </c>
    </row>
    <row r="121" spans="1:22" ht="9">
      <c r="A121" s="54">
        <v>1953</v>
      </c>
      <c r="B121" s="54" t="s">
        <v>136</v>
      </c>
      <c r="C121" s="54">
        <v>677551</v>
      </c>
      <c r="D121" s="54">
        <v>1930000</v>
      </c>
      <c r="E121" s="54">
        <v>1252449</v>
      </c>
      <c r="F121" s="54">
        <v>0.35106269</v>
      </c>
      <c r="G121" s="54">
        <v>0.64893731</v>
      </c>
      <c r="H121" s="54">
        <v>1722650</v>
      </c>
      <c r="I121" s="54">
        <v>1045099</v>
      </c>
      <c r="J121" s="54">
        <v>0.39331901</v>
      </c>
      <c r="K121" s="54">
        <v>0.60668099</v>
      </c>
      <c r="L121" s="54">
        <v>754823</v>
      </c>
      <c r="M121" s="54">
        <v>77272</v>
      </c>
      <c r="N121" s="54">
        <v>0.89762898</v>
      </c>
      <c r="O121" s="54">
        <v>0.10237102</v>
      </c>
      <c r="P121" s="54">
        <v>1658</v>
      </c>
      <c r="Q121" s="54">
        <v>1658000</v>
      </c>
      <c r="R121" s="54">
        <v>15215523.18</v>
      </c>
      <c r="S121" s="54">
        <v>0</v>
      </c>
      <c r="T121" s="54">
        <v>1000</v>
      </c>
      <c r="U121" s="54">
        <v>9177.03</v>
      </c>
      <c r="V121" s="54">
        <v>0</v>
      </c>
    </row>
    <row r="122" spans="1:22" ht="9">
      <c r="A122" s="54">
        <v>2009</v>
      </c>
      <c r="B122" s="54" t="s">
        <v>479</v>
      </c>
      <c r="C122" s="54">
        <v>626890</v>
      </c>
      <c r="D122" s="54">
        <v>1930000</v>
      </c>
      <c r="E122" s="54">
        <v>1303110</v>
      </c>
      <c r="F122" s="54">
        <v>0.32481347</v>
      </c>
      <c r="G122" s="54">
        <v>0.67518653</v>
      </c>
      <c r="H122" s="54">
        <v>1722650</v>
      </c>
      <c r="I122" s="54">
        <v>1095760</v>
      </c>
      <c r="J122" s="54">
        <v>0.36391025</v>
      </c>
      <c r="K122" s="54">
        <v>0.63608975</v>
      </c>
      <c r="L122" s="54">
        <v>754823</v>
      </c>
      <c r="M122" s="54">
        <v>127933</v>
      </c>
      <c r="N122" s="54">
        <v>0.83051258</v>
      </c>
      <c r="O122" s="54">
        <v>0.16948742</v>
      </c>
      <c r="P122" s="54">
        <v>1433</v>
      </c>
      <c r="Q122" s="54">
        <v>1433000</v>
      </c>
      <c r="R122" s="54">
        <v>14089256</v>
      </c>
      <c r="S122" s="54">
        <v>2599293.16</v>
      </c>
      <c r="T122" s="54">
        <v>1000</v>
      </c>
      <c r="U122" s="54">
        <v>9832</v>
      </c>
      <c r="V122" s="54">
        <v>1813.88</v>
      </c>
    </row>
    <row r="123" spans="1:22" ht="9">
      <c r="A123" s="54">
        <v>2044</v>
      </c>
      <c r="B123" s="54" t="s">
        <v>137</v>
      </c>
      <c r="C123" s="54">
        <v>7109767</v>
      </c>
      <c r="D123" s="54">
        <v>2895000</v>
      </c>
      <c r="E123" s="54">
        <v>-4214767</v>
      </c>
      <c r="F123" s="54">
        <v>2.45587807</v>
      </c>
      <c r="G123" s="54">
        <v>-1.45587807</v>
      </c>
      <c r="H123" s="54">
        <v>2583975</v>
      </c>
      <c r="I123" s="54">
        <v>-4525792</v>
      </c>
      <c r="J123" s="54">
        <v>2.75148444</v>
      </c>
      <c r="K123" s="54">
        <v>-1.75148444</v>
      </c>
      <c r="L123" s="54">
        <v>1132234</v>
      </c>
      <c r="M123" s="54">
        <v>-5977533</v>
      </c>
      <c r="N123" s="54">
        <v>6.27941486</v>
      </c>
      <c r="O123" s="54">
        <v>-5.27941486</v>
      </c>
      <c r="P123" s="54">
        <v>98</v>
      </c>
      <c r="Q123" s="54">
        <v>98000</v>
      </c>
      <c r="R123" s="54">
        <v>963536</v>
      </c>
      <c r="S123" s="54">
        <v>990937.26</v>
      </c>
      <c r="T123" s="54">
        <v>1000</v>
      </c>
      <c r="U123" s="54">
        <v>9832</v>
      </c>
      <c r="V123" s="54">
        <v>10111.6</v>
      </c>
    </row>
    <row r="124" spans="1:22" ht="9">
      <c r="A124" s="54">
        <v>2051</v>
      </c>
      <c r="B124" s="54" t="s">
        <v>138</v>
      </c>
      <c r="C124" s="54">
        <v>821076</v>
      </c>
      <c r="D124" s="54">
        <v>2895000</v>
      </c>
      <c r="E124" s="54">
        <v>2073924</v>
      </c>
      <c r="F124" s="54">
        <v>0.28361865</v>
      </c>
      <c r="G124" s="54">
        <v>0.71638135</v>
      </c>
      <c r="H124" s="54">
        <v>2583975</v>
      </c>
      <c r="I124" s="54">
        <v>1762899</v>
      </c>
      <c r="J124" s="54">
        <v>0.31775694</v>
      </c>
      <c r="K124" s="54">
        <v>0.68224306</v>
      </c>
      <c r="L124" s="54">
        <v>1132234</v>
      </c>
      <c r="M124" s="54">
        <v>311158</v>
      </c>
      <c r="N124" s="54">
        <v>0.72518225</v>
      </c>
      <c r="O124" s="54">
        <v>0.27481775</v>
      </c>
      <c r="P124" s="54">
        <v>587</v>
      </c>
      <c r="Q124" s="54">
        <v>587000</v>
      </c>
      <c r="R124" s="54">
        <v>5771384</v>
      </c>
      <c r="S124" s="54">
        <v>2128968.35</v>
      </c>
      <c r="T124" s="54">
        <v>1000</v>
      </c>
      <c r="U124" s="54">
        <v>9832</v>
      </c>
      <c r="V124" s="54">
        <v>3626.86</v>
      </c>
    </row>
    <row r="125" spans="1:22" ht="9">
      <c r="A125" s="54">
        <v>2058</v>
      </c>
      <c r="B125" s="54" t="s">
        <v>139</v>
      </c>
      <c r="C125" s="54">
        <v>1028534</v>
      </c>
      <c r="D125" s="54">
        <v>1930000</v>
      </c>
      <c r="E125" s="54">
        <v>901466</v>
      </c>
      <c r="F125" s="54">
        <v>0.53291917</v>
      </c>
      <c r="G125" s="54">
        <v>0.46708083</v>
      </c>
      <c r="H125" s="54">
        <v>1722650</v>
      </c>
      <c r="I125" s="54">
        <v>694116</v>
      </c>
      <c r="J125" s="54">
        <v>0.59706499</v>
      </c>
      <c r="K125" s="54">
        <v>0.40293501</v>
      </c>
      <c r="L125" s="54">
        <v>754823</v>
      </c>
      <c r="M125" s="54">
        <v>-273711</v>
      </c>
      <c r="N125" s="54">
        <v>1.36261614</v>
      </c>
      <c r="O125" s="54">
        <v>-0.36261614</v>
      </c>
      <c r="P125" s="54">
        <v>4004</v>
      </c>
      <c r="Q125" s="54">
        <v>4004000</v>
      </c>
      <c r="R125" s="54">
        <v>39367328</v>
      </c>
      <c r="S125" s="54">
        <v>8841031.26</v>
      </c>
      <c r="T125" s="54">
        <v>1000</v>
      </c>
      <c r="U125" s="54">
        <v>9832</v>
      </c>
      <c r="V125" s="54">
        <v>2208.05</v>
      </c>
    </row>
    <row r="126" spans="1:22" ht="9">
      <c r="A126" s="54">
        <v>2114</v>
      </c>
      <c r="B126" s="54" t="s">
        <v>140</v>
      </c>
      <c r="C126" s="54">
        <v>7769601</v>
      </c>
      <c r="D126" s="54">
        <v>1930000</v>
      </c>
      <c r="E126" s="54">
        <v>-5839601</v>
      </c>
      <c r="F126" s="54">
        <v>4.0257</v>
      </c>
      <c r="G126" s="54">
        <v>-3.0257</v>
      </c>
      <c r="H126" s="54">
        <v>1722650</v>
      </c>
      <c r="I126" s="54">
        <v>-6046951</v>
      </c>
      <c r="J126" s="54">
        <v>4.51026094</v>
      </c>
      <c r="K126" s="54">
        <v>-3.51026094</v>
      </c>
      <c r="L126" s="54">
        <v>754823</v>
      </c>
      <c r="M126" s="54">
        <v>-7014778</v>
      </c>
      <c r="N126" s="54">
        <v>10.29327538</v>
      </c>
      <c r="O126" s="54">
        <v>-9.29327538</v>
      </c>
      <c r="P126" s="54">
        <v>516</v>
      </c>
      <c r="Q126" s="54">
        <v>516000</v>
      </c>
      <c r="R126" s="54">
        <v>5073312</v>
      </c>
      <c r="S126" s="54">
        <v>5804351.25</v>
      </c>
      <c r="T126" s="54">
        <v>1000</v>
      </c>
      <c r="U126" s="54">
        <v>9832</v>
      </c>
      <c r="V126" s="54">
        <v>11248.74</v>
      </c>
    </row>
    <row r="127" spans="1:22" ht="9">
      <c r="A127" s="54">
        <v>2128</v>
      </c>
      <c r="B127" s="54" t="s">
        <v>141</v>
      </c>
      <c r="C127" s="54">
        <v>591896</v>
      </c>
      <c r="D127" s="54">
        <v>1930000</v>
      </c>
      <c r="E127" s="54">
        <v>1338104</v>
      </c>
      <c r="F127" s="54">
        <v>0.30668187</v>
      </c>
      <c r="G127" s="54">
        <v>0.69331813</v>
      </c>
      <c r="H127" s="54">
        <v>1722650</v>
      </c>
      <c r="I127" s="54">
        <v>1130754</v>
      </c>
      <c r="J127" s="54">
        <v>0.3435962</v>
      </c>
      <c r="K127" s="54">
        <v>0.6564038</v>
      </c>
      <c r="L127" s="54">
        <v>754823</v>
      </c>
      <c r="M127" s="54">
        <v>162927</v>
      </c>
      <c r="N127" s="54">
        <v>0.78415205</v>
      </c>
      <c r="O127" s="54">
        <v>0.21584795</v>
      </c>
      <c r="P127" s="54">
        <v>570</v>
      </c>
      <c r="Q127" s="54">
        <v>570000</v>
      </c>
      <c r="R127" s="54">
        <v>5604240</v>
      </c>
      <c r="S127" s="54">
        <v>634222.82</v>
      </c>
      <c r="T127" s="54">
        <v>1000</v>
      </c>
      <c r="U127" s="54">
        <v>9832</v>
      </c>
      <c r="V127" s="54">
        <v>1112.67</v>
      </c>
    </row>
    <row r="128" spans="1:22" ht="9">
      <c r="A128" s="54">
        <v>2135</v>
      </c>
      <c r="B128" s="54" t="s">
        <v>142</v>
      </c>
      <c r="C128" s="54">
        <v>769476</v>
      </c>
      <c r="D128" s="54">
        <v>1930000</v>
      </c>
      <c r="E128" s="54">
        <v>1160524</v>
      </c>
      <c r="F128" s="54">
        <v>0.39869223</v>
      </c>
      <c r="G128" s="54">
        <v>0.60130777</v>
      </c>
      <c r="H128" s="54">
        <v>1722650</v>
      </c>
      <c r="I128" s="54">
        <v>953174</v>
      </c>
      <c r="J128" s="54">
        <v>0.44668157</v>
      </c>
      <c r="K128" s="54">
        <v>0.55331843</v>
      </c>
      <c r="L128" s="54">
        <v>754823</v>
      </c>
      <c r="M128" s="54">
        <v>-14653</v>
      </c>
      <c r="N128" s="54">
        <v>1.0194125</v>
      </c>
      <c r="O128" s="54">
        <v>-0.0194125</v>
      </c>
      <c r="P128" s="54">
        <v>340</v>
      </c>
      <c r="Q128" s="54">
        <v>340000</v>
      </c>
      <c r="R128" s="54">
        <v>3342880</v>
      </c>
      <c r="S128" s="54">
        <v>807331.7</v>
      </c>
      <c r="T128" s="54">
        <v>1000</v>
      </c>
      <c r="U128" s="54">
        <v>9832</v>
      </c>
      <c r="V128" s="54">
        <v>2374.51</v>
      </c>
    </row>
    <row r="129" spans="1:22" ht="9">
      <c r="A129" s="54">
        <v>2142</v>
      </c>
      <c r="B129" s="54" t="s">
        <v>143</v>
      </c>
      <c r="C129" s="54">
        <v>670604</v>
      </c>
      <c r="D129" s="54">
        <v>1930000</v>
      </c>
      <c r="E129" s="54">
        <v>1259396</v>
      </c>
      <c r="F129" s="54">
        <v>0.34746321</v>
      </c>
      <c r="G129" s="54">
        <v>0.65253679</v>
      </c>
      <c r="H129" s="54">
        <v>1722650</v>
      </c>
      <c r="I129" s="54">
        <v>1052046</v>
      </c>
      <c r="J129" s="54">
        <v>0.38928627</v>
      </c>
      <c r="K129" s="54">
        <v>0.61071373</v>
      </c>
      <c r="L129" s="54">
        <v>754823</v>
      </c>
      <c r="M129" s="54">
        <v>84219</v>
      </c>
      <c r="N129" s="54">
        <v>0.8884255</v>
      </c>
      <c r="O129" s="54">
        <v>0.1115745</v>
      </c>
      <c r="P129" s="54">
        <v>160</v>
      </c>
      <c r="Q129" s="54">
        <v>160000</v>
      </c>
      <c r="R129" s="54">
        <v>1573120</v>
      </c>
      <c r="S129" s="54">
        <v>644519.99</v>
      </c>
      <c r="T129" s="54">
        <v>1000</v>
      </c>
      <c r="U129" s="54">
        <v>9832</v>
      </c>
      <c r="V129" s="54">
        <v>4028.25</v>
      </c>
    </row>
    <row r="130" spans="1:22" ht="9">
      <c r="A130" s="54">
        <v>2184</v>
      </c>
      <c r="B130" s="54" t="s">
        <v>144</v>
      </c>
      <c r="C130" s="54">
        <v>2176855</v>
      </c>
      <c r="D130" s="54">
        <v>2895000</v>
      </c>
      <c r="E130" s="54">
        <v>718145</v>
      </c>
      <c r="F130" s="54">
        <v>0.7519361</v>
      </c>
      <c r="G130" s="54">
        <v>0.2480639</v>
      </c>
      <c r="H130" s="54">
        <v>2583975</v>
      </c>
      <c r="I130" s="54">
        <v>407120</v>
      </c>
      <c r="J130" s="54">
        <v>0.8424443</v>
      </c>
      <c r="K130" s="54">
        <v>0.1575557</v>
      </c>
      <c r="L130" s="54">
        <v>1132234</v>
      </c>
      <c r="M130" s="54">
        <v>-1044621</v>
      </c>
      <c r="N130" s="54">
        <v>1.92261935</v>
      </c>
      <c r="O130" s="54">
        <v>-0.92261935</v>
      </c>
      <c r="P130" s="54">
        <v>950</v>
      </c>
      <c r="Q130" s="54">
        <v>950000</v>
      </c>
      <c r="R130" s="54">
        <v>9340400</v>
      </c>
      <c r="S130" s="54">
        <v>3122289.98</v>
      </c>
      <c r="T130" s="54">
        <v>1000</v>
      </c>
      <c r="U130" s="54">
        <v>9832</v>
      </c>
      <c r="V130" s="54">
        <v>3286.62</v>
      </c>
    </row>
    <row r="131" spans="1:22" ht="9">
      <c r="A131" s="54">
        <v>2198</v>
      </c>
      <c r="B131" s="54" t="s">
        <v>145</v>
      </c>
      <c r="C131" s="54">
        <v>457501</v>
      </c>
      <c r="D131" s="54">
        <v>1930000</v>
      </c>
      <c r="E131" s="54">
        <v>1472499</v>
      </c>
      <c r="F131" s="54">
        <v>0.23704715</v>
      </c>
      <c r="G131" s="54">
        <v>0.76295285</v>
      </c>
      <c r="H131" s="54">
        <v>1722650</v>
      </c>
      <c r="I131" s="54">
        <v>1265149</v>
      </c>
      <c r="J131" s="54">
        <v>0.26557978</v>
      </c>
      <c r="K131" s="54">
        <v>0.73442022</v>
      </c>
      <c r="L131" s="54">
        <v>754823</v>
      </c>
      <c r="M131" s="54">
        <v>297322</v>
      </c>
      <c r="N131" s="54">
        <v>0.60610368</v>
      </c>
      <c r="O131" s="54">
        <v>0.39389632</v>
      </c>
      <c r="P131" s="54">
        <v>712</v>
      </c>
      <c r="Q131" s="54">
        <v>712000</v>
      </c>
      <c r="R131" s="54">
        <v>6957930.55</v>
      </c>
      <c r="S131" s="54">
        <v>0</v>
      </c>
      <c r="T131" s="54">
        <v>1000</v>
      </c>
      <c r="U131" s="54">
        <v>9772.37</v>
      </c>
      <c r="V131" s="54">
        <v>0</v>
      </c>
    </row>
    <row r="132" spans="1:22" ht="9">
      <c r="A132" s="54">
        <v>2212</v>
      </c>
      <c r="B132" s="54" t="s">
        <v>146</v>
      </c>
      <c r="C132" s="54">
        <v>1253138</v>
      </c>
      <c r="D132" s="54">
        <v>1930000</v>
      </c>
      <c r="E132" s="54">
        <v>676862</v>
      </c>
      <c r="F132" s="54">
        <v>0.6492943</v>
      </c>
      <c r="G132" s="54">
        <v>0.3507057</v>
      </c>
      <c r="H132" s="54">
        <v>1722650</v>
      </c>
      <c r="I132" s="54">
        <v>469512</v>
      </c>
      <c r="J132" s="54">
        <v>0.72744783</v>
      </c>
      <c r="K132" s="54">
        <v>0.27255217</v>
      </c>
      <c r="L132" s="54">
        <v>754823</v>
      </c>
      <c r="M132" s="54">
        <v>-498315</v>
      </c>
      <c r="N132" s="54">
        <v>1.66017464</v>
      </c>
      <c r="O132" s="54">
        <v>-0.66017464</v>
      </c>
      <c r="P132" s="54">
        <v>99</v>
      </c>
      <c r="Q132" s="54">
        <v>99000</v>
      </c>
      <c r="R132" s="54">
        <v>973368</v>
      </c>
      <c r="S132" s="54">
        <v>721707.25</v>
      </c>
      <c r="T132" s="54">
        <v>1000</v>
      </c>
      <c r="U132" s="54">
        <v>9832</v>
      </c>
      <c r="V132" s="54">
        <v>7289.97</v>
      </c>
    </row>
    <row r="133" spans="1:22" ht="9">
      <c r="A133" s="54">
        <v>2217</v>
      </c>
      <c r="B133" s="54" t="s">
        <v>147</v>
      </c>
      <c r="C133" s="54">
        <v>991526</v>
      </c>
      <c r="D133" s="54">
        <v>1930000</v>
      </c>
      <c r="E133" s="54">
        <v>938474</v>
      </c>
      <c r="F133" s="54">
        <v>0.51374404</v>
      </c>
      <c r="G133" s="54">
        <v>0.48625596</v>
      </c>
      <c r="H133" s="54">
        <v>1722650</v>
      </c>
      <c r="I133" s="54">
        <v>731124</v>
      </c>
      <c r="J133" s="54">
        <v>0.57558181</v>
      </c>
      <c r="K133" s="54">
        <v>0.42441819</v>
      </c>
      <c r="L133" s="54">
        <v>754823</v>
      </c>
      <c r="M133" s="54">
        <v>-236703</v>
      </c>
      <c r="N133" s="54">
        <v>1.31358742</v>
      </c>
      <c r="O133" s="54">
        <v>-0.31358742</v>
      </c>
      <c r="P133" s="54">
        <v>2047</v>
      </c>
      <c r="Q133" s="54">
        <v>2047000</v>
      </c>
      <c r="R133" s="54">
        <v>20126104</v>
      </c>
      <c r="S133" s="54">
        <v>1310960.49</v>
      </c>
      <c r="T133" s="54">
        <v>1000</v>
      </c>
      <c r="U133" s="54">
        <v>9832</v>
      </c>
      <c r="V133" s="54">
        <v>640.43</v>
      </c>
    </row>
    <row r="134" spans="1:22" ht="9">
      <c r="A134" s="54">
        <v>2226</v>
      </c>
      <c r="B134" s="54" t="s">
        <v>148</v>
      </c>
      <c r="C134" s="54">
        <v>473414</v>
      </c>
      <c r="D134" s="54">
        <v>1930000</v>
      </c>
      <c r="E134" s="54">
        <v>1456586</v>
      </c>
      <c r="F134" s="54">
        <v>0.24529223</v>
      </c>
      <c r="G134" s="54">
        <v>0.75470777</v>
      </c>
      <c r="H134" s="54">
        <v>1722650</v>
      </c>
      <c r="I134" s="54">
        <v>1249236</v>
      </c>
      <c r="J134" s="54">
        <v>0.27481729</v>
      </c>
      <c r="K134" s="54">
        <v>0.72518271</v>
      </c>
      <c r="L134" s="54">
        <v>754823</v>
      </c>
      <c r="M134" s="54">
        <v>281409</v>
      </c>
      <c r="N134" s="54">
        <v>0.62718545</v>
      </c>
      <c r="O134" s="54">
        <v>0.37281455</v>
      </c>
      <c r="P134" s="54">
        <v>261</v>
      </c>
      <c r="Q134" s="54">
        <v>261000</v>
      </c>
      <c r="R134" s="54">
        <v>2566152</v>
      </c>
      <c r="S134" s="54">
        <v>38227.29</v>
      </c>
      <c r="T134" s="54">
        <v>1000</v>
      </c>
      <c r="U134" s="54">
        <v>9832</v>
      </c>
      <c r="V134" s="54">
        <v>146.46</v>
      </c>
    </row>
    <row r="135" spans="1:22" ht="9">
      <c r="A135" s="54">
        <v>2233</v>
      </c>
      <c r="B135" s="54" t="s">
        <v>149</v>
      </c>
      <c r="C135" s="54">
        <v>584739</v>
      </c>
      <c r="D135" s="54">
        <v>1930000</v>
      </c>
      <c r="E135" s="54">
        <v>1345261</v>
      </c>
      <c r="F135" s="54">
        <v>0.30297358</v>
      </c>
      <c r="G135" s="54">
        <v>0.69702642</v>
      </c>
      <c r="H135" s="54">
        <v>1722650</v>
      </c>
      <c r="I135" s="54">
        <v>1137911</v>
      </c>
      <c r="J135" s="54">
        <v>0.33944156</v>
      </c>
      <c r="K135" s="54">
        <v>0.66055844</v>
      </c>
      <c r="L135" s="54">
        <v>754823</v>
      </c>
      <c r="M135" s="54">
        <v>170084</v>
      </c>
      <c r="N135" s="54">
        <v>0.77467035</v>
      </c>
      <c r="O135" s="54">
        <v>0.22532965</v>
      </c>
      <c r="P135" s="54">
        <v>853</v>
      </c>
      <c r="Q135" s="54">
        <v>853000</v>
      </c>
      <c r="R135" s="54">
        <v>7471804.4</v>
      </c>
      <c r="S135" s="54">
        <v>0</v>
      </c>
      <c r="T135" s="54">
        <v>1000</v>
      </c>
      <c r="U135" s="54">
        <v>8759.44</v>
      </c>
      <c r="V135" s="54">
        <v>0</v>
      </c>
    </row>
    <row r="136" spans="1:22" ht="9">
      <c r="A136" s="54">
        <v>2289</v>
      </c>
      <c r="B136" s="54" t="s">
        <v>150</v>
      </c>
      <c r="C136" s="54">
        <v>488029</v>
      </c>
      <c r="D136" s="54">
        <v>1930000</v>
      </c>
      <c r="E136" s="54">
        <v>1441971</v>
      </c>
      <c r="F136" s="54">
        <v>0.25286477</v>
      </c>
      <c r="G136" s="54">
        <v>0.74713523</v>
      </c>
      <c r="H136" s="54">
        <v>1722650</v>
      </c>
      <c r="I136" s="54">
        <v>1234621</v>
      </c>
      <c r="J136" s="54">
        <v>0.28330131</v>
      </c>
      <c r="K136" s="54">
        <v>0.71669869</v>
      </c>
      <c r="L136" s="54">
        <v>754823</v>
      </c>
      <c r="M136" s="54">
        <v>266794</v>
      </c>
      <c r="N136" s="54">
        <v>0.6465476</v>
      </c>
      <c r="O136" s="54">
        <v>0.3534524</v>
      </c>
      <c r="P136" s="54">
        <v>21938</v>
      </c>
      <c r="Q136" s="54">
        <v>21938000</v>
      </c>
      <c r="R136" s="54">
        <v>215694416</v>
      </c>
      <c r="S136" s="54">
        <v>32117694.54</v>
      </c>
      <c r="T136" s="54">
        <v>1000</v>
      </c>
      <c r="U136" s="54">
        <v>9832</v>
      </c>
      <c r="V136" s="54">
        <v>1464.02</v>
      </c>
    </row>
    <row r="137" spans="1:22" ht="9">
      <c r="A137" s="54">
        <v>2310</v>
      </c>
      <c r="B137" s="54" t="s">
        <v>151</v>
      </c>
      <c r="C137" s="54">
        <v>3501703</v>
      </c>
      <c r="D137" s="54">
        <v>1930000</v>
      </c>
      <c r="E137" s="54">
        <v>-1571703</v>
      </c>
      <c r="F137" s="54">
        <v>1.81435389</v>
      </c>
      <c r="G137" s="54">
        <v>-0.81435389</v>
      </c>
      <c r="H137" s="54">
        <v>1722650</v>
      </c>
      <c r="I137" s="54">
        <v>-1779053</v>
      </c>
      <c r="J137" s="54">
        <v>2.032742</v>
      </c>
      <c r="K137" s="54">
        <v>-1.032742</v>
      </c>
      <c r="L137" s="54">
        <v>754823</v>
      </c>
      <c r="M137" s="54">
        <v>-2746880</v>
      </c>
      <c r="N137" s="54">
        <v>4.6391048</v>
      </c>
      <c r="O137" s="54">
        <v>-3.6391048</v>
      </c>
      <c r="P137" s="54">
        <v>271</v>
      </c>
      <c r="Q137" s="54">
        <v>271000</v>
      </c>
      <c r="R137" s="54">
        <v>2664472</v>
      </c>
      <c r="S137" s="54">
        <v>1270923.99</v>
      </c>
      <c r="T137" s="54">
        <v>1000</v>
      </c>
      <c r="U137" s="54">
        <v>9832</v>
      </c>
      <c r="V137" s="54">
        <v>4689.76</v>
      </c>
    </row>
    <row r="138" spans="1:22" ht="9">
      <c r="A138" s="54">
        <v>2296</v>
      </c>
      <c r="B138" s="54" t="s">
        <v>152</v>
      </c>
      <c r="C138" s="54">
        <v>594070</v>
      </c>
      <c r="D138" s="54">
        <v>1930000</v>
      </c>
      <c r="E138" s="54">
        <v>1335930</v>
      </c>
      <c r="F138" s="54">
        <v>0.30780829</v>
      </c>
      <c r="G138" s="54">
        <v>0.69219171</v>
      </c>
      <c r="H138" s="54">
        <v>1722650</v>
      </c>
      <c r="I138" s="54">
        <v>1128580</v>
      </c>
      <c r="J138" s="54">
        <v>0.34485821</v>
      </c>
      <c r="K138" s="54">
        <v>0.65514179</v>
      </c>
      <c r="L138" s="54">
        <v>754823</v>
      </c>
      <c r="M138" s="54">
        <v>160753</v>
      </c>
      <c r="N138" s="54">
        <v>0.78703219</v>
      </c>
      <c r="O138" s="54">
        <v>0.21296781</v>
      </c>
      <c r="P138" s="54">
        <v>2566</v>
      </c>
      <c r="Q138" s="54">
        <v>2566000</v>
      </c>
      <c r="R138" s="54">
        <v>25228912</v>
      </c>
      <c r="S138" s="54">
        <v>6038666.76</v>
      </c>
      <c r="T138" s="54">
        <v>1000</v>
      </c>
      <c r="U138" s="54">
        <v>9832</v>
      </c>
      <c r="V138" s="54">
        <v>2353.34</v>
      </c>
    </row>
    <row r="139" spans="1:22" ht="9">
      <c r="A139" s="54">
        <v>2303</v>
      </c>
      <c r="B139" s="54" t="s">
        <v>153</v>
      </c>
      <c r="C139" s="54">
        <v>685572</v>
      </c>
      <c r="D139" s="54">
        <v>1930000</v>
      </c>
      <c r="E139" s="54">
        <v>1244428</v>
      </c>
      <c r="F139" s="54">
        <v>0.35521865</v>
      </c>
      <c r="G139" s="54">
        <v>0.64478135</v>
      </c>
      <c r="H139" s="54">
        <v>1722650</v>
      </c>
      <c r="I139" s="54">
        <v>1037078</v>
      </c>
      <c r="J139" s="54">
        <v>0.39797521</v>
      </c>
      <c r="K139" s="54">
        <v>0.60202479</v>
      </c>
      <c r="L139" s="54">
        <v>754823</v>
      </c>
      <c r="M139" s="54">
        <v>69251</v>
      </c>
      <c r="N139" s="54">
        <v>0.90825531</v>
      </c>
      <c r="O139" s="54">
        <v>0.09174469</v>
      </c>
      <c r="P139" s="54">
        <v>3498</v>
      </c>
      <c r="Q139" s="54">
        <v>3498000</v>
      </c>
      <c r="R139" s="54">
        <v>34392336</v>
      </c>
      <c r="S139" s="54">
        <v>6706185.7</v>
      </c>
      <c r="T139" s="54">
        <v>1000</v>
      </c>
      <c r="U139" s="54">
        <v>9832</v>
      </c>
      <c r="V139" s="54">
        <v>1917.15</v>
      </c>
    </row>
    <row r="140" spans="1:22" ht="9">
      <c r="A140" s="54">
        <v>2394</v>
      </c>
      <c r="B140" s="54" t="s">
        <v>154</v>
      </c>
      <c r="C140" s="54">
        <v>628480</v>
      </c>
      <c r="D140" s="54">
        <v>1930000</v>
      </c>
      <c r="E140" s="54">
        <v>1301520</v>
      </c>
      <c r="F140" s="54">
        <v>0.32563731</v>
      </c>
      <c r="G140" s="54">
        <v>0.67436269</v>
      </c>
      <c r="H140" s="54">
        <v>1722650</v>
      </c>
      <c r="I140" s="54">
        <v>1094170</v>
      </c>
      <c r="J140" s="54">
        <v>0.36483325</v>
      </c>
      <c r="K140" s="54">
        <v>0.63516675</v>
      </c>
      <c r="L140" s="54">
        <v>754823</v>
      </c>
      <c r="M140" s="54">
        <v>126343</v>
      </c>
      <c r="N140" s="54">
        <v>0.83261904</v>
      </c>
      <c r="O140" s="54">
        <v>0.16738096</v>
      </c>
      <c r="P140" s="54">
        <v>408</v>
      </c>
      <c r="Q140" s="54">
        <v>408000</v>
      </c>
      <c r="R140" s="54">
        <v>4011456</v>
      </c>
      <c r="S140" s="54">
        <v>528037.38</v>
      </c>
      <c r="T140" s="54">
        <v>1000</v>
      </c>
      <c r="U140" s="54">
        <v>9832</v>
      </c>
      <c r="V140" s="54">
        <v>1294.21</v>
      </c>
    </row>
    <row r="141" spans="1:22" ht="9">
      <c r="A141" s="54">
        <v>2415</v>
      </c>
      <c r="B141" s="54" t="s">
        <v>454</v>
      </c>
      <c r="C141" s="54">
        <v>563683</v>
      </c>
      <c r="D141" s="54">
        <v>1930000</v>
      </c>
      <c r="E141" s="54">
        <v>1366317</v>
      </c>
      <c r="F141" s="54">
        <v>0.29206373</v>
      </c>
      <c r="G141" s="54">
        <v>0.70793627</v>
      </c>
      <c r="H141" s="54">
        <v>1722650</v>
      </c>
      <c r="I141" s="54">
        <v>1158967</v>
      </c>
      <c r="J141" s="54">
        <v>0.32721853</v>
      </c>
      <c r="K141" s="54">
        <v>0.67278147</v>
      </c>
      <c r="L141" s="54">
        <v>754823</v>
      </c>
      <c r="M141" s="54">
        <v>191140</v>
      </c>
      <c r="N141" s="54">
        <v>0.74677507</v>
      </c>
      <c r="O141" s="54">
        <v>0.25322493</v>
      </c>
      <c r="P141" s="54">
        <v>262</v>
      </c>
      <c r="Q141" s="54">
        <v>262000</v>
      </c>
      <c r="R141" s="54">
        <v>2575984</v>
      </c>
      <c r="S141" s="54">
        <v>767971.91</v>
      </c>
      <c r="T141" s="54">
        <v>1000</v>
      </c>
      <c r="U141" s="54">
        <v>9832</v>
      </c>
      <c r="V141" s="54">
        <v>2931.19</v>
      </c>
    </row>
    <row r="142" spans="1:22" ht="9">
      <c r="A142" s="54">
        <v>2420</v>
      </c>
      <c r="B142" s="54" t="s">
        <v>155</v>
      </c>
      <c r="C142" s="54">
        <v>856114</v>
      </c>
      <c r="D142" s="54">
        <v>1930000</v>
      </c>
      <c r="E142" s="54">
        <v>1073886</v>
      </c>
      <c r="F142" s="54">
        <v>0.44358238</v>
      </c>
      <c r="G142" s="54">
        <v>0.55641762</v>
      </c>
      <c r="H142" s="54">
        <v>1722650</v>
      </c>
      <c r="I142" s="54">
        <v>866536</v>
      </c>
      <c r="J142" s="54">
        <v>0.49697501</v>
      </c>
      <c r="K142" s="54">
        <v>0.50302499</v>
      </c>
      <c r="L142" s="54">
        <v>754823</v>
      </c>
      <c r="M142" s="54">
        <v>-101291</v>
      </c>
      <c r="N142" s="54">
        <v>1.13419172</v>
      </c>
      <c r="O142" s="54">
        <v>-0.13419172</v>
      </c>
      <c r="P142" s="54">
        <v>5029</v>
      </c>
      <c r="Q142" s="54">
        <v>5029000</v>
      </c>
      <c r="R142" s="54">
        <v>49445128</v>
      </c>
      <c r="S142" s="54">
        <v>5053705.63</v>
      </c>
      <c r="T142" s="54">
        <v>1000</v>
      </c>
      <c r="U142" s="54">
        <v>9832</v>
      </c>
      <c r="V142" s="54">
        <v>1004.91</v>
      </c>
    </row>
    <row r="143" spans="1:22" ht="9">
      <c r="A143" s="54">
        <v>2443</v>
      </c>
      <c r="B143" s="54" t="s">
        <v>156</v>
      </c>
      <c r="C143" s="54">
        <v>1099903</v>
      </c>
      <c r="D143" s="54">
        <v>2895000</v>
      </c>
      <c r="E143" s="54">
        <v>1795097</v>
      </c>
      <c r="F143" s="54">
        <v>0.37993195</v>
      </c>
      <c r="G143" s="54">
        <v>0.62006805</v>
      </c>
      <c r="H143" s="54">
        <v>2583975</v>
      </c>
      <c r="I143" s="54">
        <v>1484072</v>
      </c>
      <c r="J143" s="54">
        <v>0.42566317</v>
      </c>
      <c r="K143" s="54">
        <v>0.57433683</v>
      </c>
      <c r="L143" s="54">
        <v>1132234</v>
      </c>
      <c r="M143" s="54">
        <v>32331</v>
      </c>
      <c r="N143" s="54">
        <v>0.97144495</v>
      </c>
      <c r="O143" s="54">
        <v>0.02855505</v>
      </c>
      <c r="P143" s="54">
        <v>1874</v>
      </c>
      <c r="Q143" s="54">
        <v>1874000</v>
      </c>
      <c r="R143" s="54">
        <v>18425168</v>
      </c>
      <c r="S143" s="54">
        <v>553449.43</v>
      </c>
      <c r="T143" s="54">
        <v>1000</v>
      </c>
      <c r="U143" s="54">
        <v>9832</v>
      </c>
      <c r="V143" s="54">
        <v>295.33</v>
      </c>
    </row>
    <row r="144" spans="1:22" ht="9">
      <c r="A144" s="54">
        <v>2436</v>
      </c>
      <c r="B144" s="54" t="s">
        <v>157</v>
      </c>
      <c r="C144" s="54">
        <v>2846965</v>
      </c>
      <c r="D144" s="54">
        <v>5790000</v>
      </c>
      <c r="E144" s="54">
        <v>2943035</v>
      </c>
      <c r="F144" s="54">
        <v>0.4917038</v>
      </c>
      <c r="G144" s="54">
        <v>0.5082962</v>
      </c>
      <c r="H144" s="54">
        <v>5167950</v>
      </c>
      <c r="I144" s="54">
        <v>2320985</v>
      </c>
      <c r="J144" s="54">
        <v>0.55088865</v>
      </c>
      <c r="K144" s="54">
        <v>0.44911135</v>
      </c>
      <c r="L144" s="54">
        <v>2264469</v>
      </c>
      <c r="M144" s="54">
        <v>-582496</v>
      </c>
      <c r="N144" s="54">
        <v>1.25723293</v>
      </c>
      <c r="O144" s="54">
        <v>-0.25723293</v>
      </c>
      <c r="P144" s="54">
        <v>1497</v>
      </c>
      <c r="Q144" s="54">
        <v>1497000</v>
      </c>
      <c r="R144" s="54">
        <v>14718504</v>
      </c>
      <c r="S144" s="54">
        <v>2509116.76</v>
      </c>
      <c r="T144" s="54">
        <v>1000</v>
      </c>
      <c r="U144" s="54">
        <v>9832</v>
      </c>
      <c r="V144" s="54">
        <v>1676.1</v>
      </c>
    </row>
    <row r="145" spans="1:22" ht="9">
      <c r="A145" s="54">
        <v>2460</v>
      </c>
      <c r="B145" s="54" t="s">
        <v>158</v>
      </c>
      <c r="C145" s="54">
        <v>1529454</v>
      </c>
      <c r="D145" s="54">
        <v>2895000</v>
      </c>
      <c r="E145" s="54">
        <v>1365546</v>
      </c>
      <c r="F145" s="54">
        <v>0.52830881</v>
      </c>
      <c r="G145" s="54">
        <v>0.47169119</v>
      </c>
      <c r="H145" s="54">
        <v>2583975</v>
      </c>
      <c r="I145" s="54">
        <v>1054521</v>
      </c>
      <c r="J145" s="54">
        <v>0.59189969</v>
      </c>
      <c r="K145" s="54">
        <v>0.40810031</v>
      </c>
      <c r="L145" s="54">
        <v>1132234</v>
      </c>
      <c r="M145" s="54">
        <v>-397220</v>
      </c>
      <c r="N145" s="54">
        <v>1.35082854</v>
      </c>
      <c r="O145" s="54">
        <v>-0.35082854</v>
      </c>
      <c r="P145" s="54">
        <v>1238</v>
      </c>
      <c r="Q145" s="54">
        <v>1238000</v>
      </c>
      <c r="R145" s="54">
        <v>10564769.84</v>
      </c>
      <c r="S145" s="54">
        <v>0</v>
      </c>
      <c r="T145" s="54">
        <v>1000</v>
      </c>
      <c r="U145" s="54">
        <v>8533.74</v>
      </c>
      <c r="V145" s="54">
        <v>0</v>
      </c>
    </row>
    <row r="146" spans="1:22" ht="9">
      <c r="A146" s="54">
        <v>2478</v>
      </c>
      <c r="B146" s="54" t="s">
        <v>159</v>
      </c>
      <c r="C146" s="54">
        <v>1933635</v>
      </c>
      <c r="D146" s="54">
        <v>1930000</v>
      </c>
      <c r="E146" s="54">
        <v>-3635</v>
      </c>
      <c r="F146" s="54">
        <v>1.00188342</v>
      </c>
      <c r="G146" s="54">
        <v>-0.00188342</v>
      </c>
      <c r="H146" s="54">
        <v>1722650</v>
      </c>
      <c r="I146" s="54">
        <v>-210985</v>
      </c>
      <c r="J146" s="54">
        <v>1.122477</v>
      </c>
      <c r="K146" s="54">
        <v>-0.122477</v>
      </c>
      <c r="L146" s="54">
        <v>754823</v>
      </c>
      <c r="M146" s="54">
        <v>-1178812</v>
      </c>
      <c r="N146" s="54">
        <v>2.56170652</v>
      </c>
      <c r="O146" s="54">
        <v>-1.56170652</v>
      </c>
      <c r="P146" s="54">
        <v>1698</v>
      </c>
      <c r="Q146" s="54">
        <v>1698000</v>
      </c>
      <c r="R146" s="54">
        <v>16694736</v>
      </c>
      <c r="S146" s="54">
        <v>3140971.66</v>
      </c>
      <c r="T146" s="54">
        <v>1000</v>
      </c>
      <c r="U146" s="54">
        <v>9832</v>
      </c>
      <c r="V146" s="54">
        <v>1849.81</v>
      </c>
    </row>
    <row r="147" spans="1:22" ht="9">
      <c r="A147" s="54">
        <v>2525</v>
      </c>
      <c r="B147" s="54" t="s">
        <v>477</v>
      </c>
      <c r="C147" s="54">
        <v>1504006</v>
      </c>
      <c r="D147" s="54">
        <v>2895000</v>
      </c>
      <c r="E147" s="54">
        <v>1390994</v>
      </c>
      <c r="F147" s="54">
        <v>0.51951848</v>
      </c>
      <c r="G147" s="54">
        <v>0.48048152</v>
      </c>
      <c r="H147" s="54">
        <v>2583975</v>
      </c>
      <c r="I147" s="54">
        <v>1079969</v>
      </c>
      <c r="J147" s="54">
        <v>0.5820513</v>
      </c>
      <c r="K147" s="54">
        <v>0.4179487</v>
      </c>
      <c r="L147" s="54">
        <v>1132234</v>
      </c>
      <c r="M147" s="54">
        <v>-371772</v>
      </c>
      <c r="N147" s="54">
        <v>1.32835262</v>
      </c>
      <c r="O147" s="54">
        <v>-0.32835262</v>
      </c>
      <c r="P147" s="54">
        <v>338</v>
      </c>
      <c r="Q147" s="54">
        <v>338000</v>
      </c>
      <c r="R147" s="54">
        <v>3323216</v>
      </c>
      <c r="S147" s="54">
        <v>445064.04</v>
      </c>
      <c r="T147" s="54">
        <v>1000</v>
      </c>
      <c r="U147" s="54">
        <v>9832</v>
      </c>
      <c r="V147" s="54">
        <v>1316.76</v>
      </c>
    </row>
    <row r="148" spans="1:22" ht="9">
      <c r="A148" s="54">
        <v>2527</v>
      </c>
      <c r="B148" s="54" t="s">
        <v>160</v>
      </c>
      <c r="C148" s="54">
        <v>391753</v>
      </c>
      <c r="D148" s="54">
        <v>1930000</v>
      </c>
      <c r="E148" s="54">
        <v>1538247</v>
      </c>
      <c r="F148" s="54">
        <v>0.20298083</v>
      </c>
      <c r="G148" s="54">
        <v>0.79701917</v>
      </c>
      <c r="H148" s="54">
        <v>1722650</v>
      </c>
      <c r="I148" s="54">
        <v>1330897</v>
      </c>
      <c r="J148" s="54">
        <v>0.227413</v>
      </c>
      <c r="K148" s="54">
        <v>0.772587</v>
      </c>
      <c r="L148" s="54">
        <v>754823</v>
      </c>
      <c r="M148" s="54">
        <v>363070</v>
      </c>
      <c r="N148" s="54">
        <v>0.51899982</v>
      </c>
      <c r="O148" s="54">
        <v>0.48100018</v>
      </c>
      <c r="P148" s="54">
        <v>318</v>
      </c>
      <c r="Q148" s="54">
        <v>318000</v>
      </c>
      <c r="R148" s="54">
        <v>3126576</v>
      </c>
      <c r="S148" s="54">
        <v>643096.44</v>
      </c>
      <c r="T148" s="54">
        <v>1000</v>
      </c>
      <c r="U148" s="54">
        <v>9832</v>
      </c>
      <c r="V148" s="54">
        <v>2022.32</v>
      </c>
    </row>
    <row r="149" spans="1:22" ht="9">
      <c r="A149" s="54">
        <v>2534</v>
      </c>
      <c r="B149" s="54" t="s">
        <v>161</v>
      </c>
      <c r="C149" s="54">
        <v>591079</v>
      </c>
      <c r="D149" s="54">
        <v>1930000</v>
      </c>
      <c r="E149" s="54">
        <v>1338921</v>
      </c>
      <c r="F149" s="54">
        <v>0.30625855</v>
      </c>
      <c r="G149" s="54">
        <v>0.69374145</v>
      </c>
      <c r="H149" s="54">
        <v>1722650</v>
      </c>
      <c r="I149" s="54">
        <v>1131571</v>
      </c>
      <c r="J149" s="54">
        <v>0.34312193</v>
      </c>
      <c r="K149" s="54">
        <v>0.65687807</v>
      </c>
      <c r="L149" s="54">
        <v>754823</v>
      </c>
      <c r="M149" s="54">
        <v>163744</v>
      </c>
      <c r="N149" s="54">
        <v>0.78306967</v>
      </c>
      <c r="O149" s="54">
        <v>0.21693033</v>
      </c>
      <c r="P149" s="54">
        <v>474</v>
      </c>
      <c r="Q149" s="54">
        <v>474000</v>
      </c>
      <c r="R149" s="54">
        <v>4660368</v>
      </c>
      <c r="S149" s="54">
        <v>698428.18</v>
      </c>
      <c r="T149" s="54">
        <v>1000</v>
      </c>
      <c r="U149" s="54">
        <v>9832</v>
      </c>
      <c r="V149" s="54">
        <v>1473.48</v>
      </c>
    </row>
    <row r="150" spans="1:22" ht="9">
      <c r="A150" s="54">
        <v>2541</v>
      </c>
      <c r="B150" s="54" t="s">
        <v>162</v>
      </c>
      <c r="C150" s="54">
        <v>519188</v>
      </c>
      <c r="D150" s="54">
        <v>1930000</v>
      </c>
      <c r="E150" s="54">
        <v>1410812</v>
      </c>
      <c r="F150" s="54">
        <v>0.26900933</v>
      </c>
      <c r="G150" s="54">
        <v>0.73099067</v>
      </c>
      <c r="H150" s="54">
        <v>1722650</v>
      </c>
      <c r="I150" s="54">
        <v>1203462</v>
      </c>
      <c r="J150" s="54">
        <v>0.30138914</v>
      </c>
      <c r="K150" s="54">
        <v>0.69861086</v>
      </c>
      <c r="L150" s="54">
        <v>754823</v>
      </c>
      <c r="M150" s="54">
        <v>235635</v>
      </c>
      <c r="N150" s="54">
        <v>0.68782748</v>
      </c>
      <c r="O150" s="54">
        <v>0.31217252</v>
      </c>
      <c r="P150" s="54">
        <v>489</v>
      </c>
      <c r="Q150" s="54">
        <v>489000</v>
      </c>
      <c r="R150" s="54">
        <v>4807848</v>
      </c>
      <c r="S150" s="54">
        <v>1057575.46</v>
      </c>
      <c r="T150" s="54">
        <v>1000</v>
      </c>
      <c r="U150" s="54">
        <v>9832</v>
      </c>
      <c r="V150" s="54">
        <v>2162.73</v>
      </c>
    </row>
    <row r="151" spans="1:22" ht="9">
      <c r="A151" s="54">
        <v>2562</v>
      </c>
      <c r="B151" s="54" t="s">
        <v>163</v>
      </c>
      <c r="C151" s="54">
        <v>523796</v>
      </c>
      <c r="D151" s="54">
        <v>1930000</v>
      </c>
      <c r="E151" s="54">
        <v>1406204</v>
      </c>
      <c r="F151" s="54">
        <v>0.27139689</v>
      </c>
      <c r="G151" s="54">
        <v>0.72860311</v>
      </c>
      <c r="H151" s="54">
        <v>1722650</v>
      </c>
      <c r="I151" s="54">
        <v>1198854</v>
      </c>
      <c r="J151" s="54">
        <v>0.30406409</v>
      </c>
      <c r="K151" s="54">
        <v>0.69593591</v>
      </c>
      <c r="L151" s="54">
        <v>754823</v>
      </c>
      <c r="M151" s="54">
        <v>231027</v>
      </c>
      <c r="N151" s="54">
        <v>0.69393222</v>
      </c>
      <c r="O151" s="54">
        <v>0.30606778</v>
      </c>
      <c r="P151" s="54">
        <v>4259</v>
      </c>
      <c r="Q151" s="54">
        <v>4259000</v>
      </c>
      <c r="R151" s="54">
        <v>41874488</v>
      </c>
      <c r="S151" s="54">
        <v>3543058.84</v>
      </c>
      <c r="T151" s="54">
        <v>1000</v>
      </c>
      <c r="U151" s="54">
        <v>9832</v>
      </c>
      <c r="V151" s="54">
        <v>831.9</v>
      </c>
    </row>
    <row r="152" spans="1:22" ht="9">
      <c r="A152" s="54">
        <v>2570</v>
      </c>
      <c r="B152" s="54" t="s">
        <v>480</v>
      </c>
      <c r="C152" s="54">
        <v>2344975</v>
      </c>
      <c r="D152" s="54">
        <v>2895000</v>
      </c>
      <c r="E152" s="54">
        <v>550025</v>
      </c>
      <c r="F152" s="54">
        <v>0.81000864</v>
      </c>
      <c r="G152" s="54">
        <v>0.18999136</v>
      </c>
      <c r="H152" s="54">
        <v>2583975</v>
      </c>
      <c r="I152" s="54">
        <v>239000</v>
      </c>
      <c r="J152" s="54">
        <v>0.90750685</v>
      </c>
      <c r="K152" s="54">
        <v>0.09249315</v>
      </c>
      <c r="L152" s="54">
        <v>1132234</v>
      </c>
      <c r="M152" s="54">
        <v>-1212741</v>
      </c>
      <c r="N152" s="54">
        <v>2.07110456</v>
      </c>
      <c r="O152" s="54">
        <v>-1.07110456</v>
      </c>
      <c r="P152" s="54">
        <v>513</v>
      </c>
      <c r="Q152" s="54">
        <v>589950</v>
      </c>
      <c r="R152" s="54">
        <v>5732003.36</v>
      </c>
      <c r="S152" s="54">
        <v>0</v>
      </c>
      <c r="T152" s="54">
        <v>1150</v>
      </c>
      <c r="U152" s="54">
        <v>11173.5</v>
      </c>
      <c r="V152" s="54">
        <v>0</v>
      </c>
    </row>
    <row r="153" spans="1:22" ht="9">
      <c r="A153" s="54">
        <v>2576</v>
      </c>
      <c r="B153" s="54" t="s">
        <v>164</v>
      </c>
      <c r="C153" s="54">
        <v>571078</v>
      </c>
      <c r="D153" s="54">
        <v>1930000</v>
      </c>
      <c r="E153" s="54">
        <v>1358922</v>
      </c>
      <c r="F153" s="54">
        <v>0.29589534</v>
      </c>
      <c r="G153" s="54">
        <v>0.70410466</v>
      </c>
      <c r="H153" s="54">
        <v>1722650</v>
      </c>
      <c r="I153" s="54">
        <v>1151572</v>
      </c>
      <c r="J153" s="54">
        <v>0.33151133</v>
      </c>
      <c r="K153" s="54">
        <v>0.66848867</v>
      </c>
      <c r="L153" s="54">
        <v>754823</v>
      </c>
      <c r="M153" s="54">
        <v>183745</v>
      </c>
      <c r="N153" s="54">
        <v>0.75657207</v>
      </c>
      <c r="O153" s="54">
        <v>0.24342793</v>
      </c>
      <c r="P153" s="54">
        <v>858</v>
      </c>
      <c r="Q153" s="54">
        <v>858000</v>
      </c>
      <c r="R153" s="54">
        <v>8435856</v>
      </c>
      <c r="S153" s="54">
        <v>1170699.21</v>
      </c>
      <c r="T153" s="54">
        <v>1000</v>
      </c>
      <c r="U153" s="54">
        <v>9832</v>
      </c>
      <c r="V153" s="54">
        <v>1364.45</v>
      </c>
    </row>
    <row r="154" spans="1:22" ht="9">
      <c r="A154" s="54">
        <v>2583</v>
      </c>
      <c r="B154" s="54" t="s">
        <v>165</v>
      </c>
      <c r="C154" s="54">
        <v>636595</v>
      </c>
      <c r="D154" s="54">
        <v>1930000</v>
      </c>
      <c r="E154" s="54">
        <v>1293405</v>
      </c>
      <c r="F154" s="54">
        <v>0.32984197</v>
      </c>
      <c r="G154" s="54">
        <v>0.67015803</v>
      </c>
      <c r="H154" s="54">
        <v>1722650</v>
      </c>
      <c r="I154" s="54">
        <v>1086055</v>
      </c>
      <c r="J154" s="54">
        <v>0.36954402</v>
      </c>
      <c r="K154" s="54">
        <v>0.63045598</v>
      </c>
      <c r="L154" s="54">
        <v>754823</v>
      </c>
      <c r="M154" s="54">
        <v>118228</v>
      </c>
      <c r="N154" s="54">
        <v>0.8433699</v>
      </c>
      <c r="O154" s="54">
        <v>0.1566301</v>
      </c>
      <c r="P154" s="54">
        <v>4250</v>
      </c>
      <c r="Q154" s="54">
        <v>4250000</v>
      </c>
      <c r="R154" s="54">
        <v>41786000</v>
      </c>
      <c r="S154" s="54">
        <v>2223567.71</v>
      </c>
      <c r="T154" s="54">
        <v>1000</v>
      </c>
      <c r="U154" s="54">
        <v>9832</v>
      </c>
      <c r="V154" s="54">
        <v>523.19</v>
      </c>
    </row>
    <row r="155" spans="1:22" ht="9">
      <c r="A155" s="54">
        <v>2604</v>
      </c>
      <c r="B155" s="54" t="s">
        <v>166</v>
      </c>
      <c r="C155" s="54">
        <v>619812</v>
      </c>
      <c r="D155" s="54">
        <v>1930000</v>
      </c>
      <c r="E155" s="54">
        <v>1310188</v>
      </c>
      <c r="F155" s="54">
        <v>0.32114611</v>
      </c>
      <c r="G155" s="54">
        <v>0.67885389</v>
      </c>
      <c r="H155" s="54">
        <v>1722650</v>
      </c>
      <c r="I155" s="54">
        <v>1102838</v>
      </c>
      <c r="J155" s="54">
        <v>0.35980147</v>
      </c>
      <c r="K155" s="54">
        <v>0.64019853</v>
      </c>
      <c r="L155" s="54">
        <v>754823</v>
      </c>
      <c r="M155" s="54">
        <v>135011</v>
      </c>
      <c r="N155" s="54">
        <v>0.82113555</v>
      </c>
      <c r="O155" s="54">
        <v>0.17886445</v>
      </c>
      <c r="P155" s="54">
        <v>5710</v>
      </c>
      <c r="Q155" s="54">
        <v>5710000</v>
      </c>
      <c r="R155" s="54">
        <v>56140720</v>
      </c>
      <c r="S155" s="54">
        <v>5056577.77</v>
      </c>
      <c r="T155" s="54">
        <v>1000</v>
      </c>
      <c r="U155" s="54">
        <v>9832</v>
      </c>
      <c r="V155" s="54">
        <v>885.57</v>
      </c>
    </row>
    <row r="156" spans="1:22" ht="9">
      <c r="A156" s="54">
        <v>2605</v>
      </c>
      <c r="B156" s="54" t="s">
        <v>167</v>
      </c>
      <c r="C156" s="54">
        <v>720293</v>
      </c>
      <c r="D156" s="54">
        <v>1930000</v>
      </c>
      <c r="E156" s="54">
        <v>1209707</v>
      </c>
      <c r="F156" s="54">
        <v>0.37320881</v>
      </c>
      <c r="G156" s="54">
        <v>0.62679119</v>
      </c>
      <c r="H156" s="54">
        <v>1722650</v>
      </c>
      <c r="I156" s="54">
        <v>1002357</v>
      </c>
      <c r="J156" s="54">
        <v>0.41813079</v>
      </c>
      <c r="K156" s="54">
        <v>0.58186921</v>
      </c>
      <c r="L156" s="54">
        <v>754823</v>
      </c>
      <c r="M156" s="54">
        <v>34530</v>
      </c>
      <c r="N156" s="54">
        <v>0.95425418</v>
      </c>
      <c r="O156" s="54">
        <v>0.04574582</v>
      </c>
      <c r="P156" s="54">
        <v>797</v>
      </c>
      <c r="Q156" s="54">
        <v>797000</v>
      </c>
      <c r="R156" s="54">
        <v>7836104</v>
      </c>
      <c r="S156" s="54">
        <v>2207827.48</v>
      </c>
      <c r="T156" s="54">
        <v>1000</v>
      </c>
      <c r="U156" s="54">
        <v>9832</v>
      </c>
      <c r="V156" s="54">
        <v>2770.17</v>
      </c>
    </row>
    <row r="157" spans="1:22" ht="9">
      <c r="A157" s="54">
        <v>2611</v>
      </c>
      <c r="B157" s="54" t="s">
        <v>168</v>
      </c>
      <c r="C157" s="54">
        <v>972710</v>
      </c>
      <c r="D157" s="54">
        <v>1930000</v>
      </c>
      <c r="E157" s="54">
        <v>957290</v>
      </c>
      <c r="F157" s="54">
        <v>0.50399482</v>
      </c>
      <c r="G157" s="54">
        <v>0.49600518</v>
      </c>
      <c r="H157" s="54">
        <v>1722650</v>
      </c>
      <c r="I157" s="54">
        <v>749940</v>
      </c>
      <c r="J157" s="54">
        <v>0.5646591</v>
      </c>
      <c r="K157" s="54">
        <v>0.4353409</v>
      </c>
      <c r="L157" s="54">
        <v>754823</v>
      </c>
      <c r="M157" s="54">
        <v>-217887</v>
      </c>
      <c r="N157" s="54">
        <v>1.28865973</v>
      </c>
      <c r="O157" s="54">
        <v>-0.28865973</v>
      </c>
      <c r="P157" s="54">
        <v>5452</v>
      </c>
      <c r="Q157" s="54">
        <v>5452000</v>
      </c>
      <c r="R157" s="54">
        <v>53604064</v>
      </c>
      <c r="S157" s="54">
        <v>5970069.78</v>
      </c>
      <c r="T157" s="54">
        <v>1000</v>
      </c>
      <c r="U157" s="54">
        <v>9832</v>
      </c>
      <c r="V157" s="54">
        <v>1095.02</v>
      </c>
    </row>
    <row r="158" spans="1:22" ht="9">
      <c r="A158" s="54">
        <v>2618</v>
      </c>
      <c r="B158" s="54" t="s">
        <v>169</v>
      </c>
      <c r="C158" s="54">
        <v>756173</v>
      </c>
      <c r="D158" s="54">
        <v>1930000</v>
      </c>
      <c r="E158" s="54">
        <v>1173827</v>
      </c>
      <c r="F158" s="54">
        <v>0.39179948</v>
      </c>
      <c r="G158" s="54">
        <v>0.60820052</v>
      </c>
      <c r="H158" s="54">
        <v>1722650</v>
      </c>
      <c r="I158" s="54">
        <v>966477</v>
      </c>
      <c r="J158" s="54">
        <v>0.43895916</v>
      </c>
      <c r="K158" s="54">
        <v>0.56104084</v>
      </c>
      <c r="L158" s="54">
        <v>754823</v>
      </c>
      <c r="M158" s="54">
        <v>-1350</v>
      </c>
      <c r="N158" s="54">
        <v>1.0017885</v>
      </c>
      <c r="O158" s="54">
        <v>-0.0017885</v>
      </c>
      <c r="P158" s="54">
        <v>523</v>
      </c>
      <c r="Q158" s="54">
        <v>523000</v>
      </c>
      <c r="R158" s="54">
        <v>5142136</v>
      </c>
      <c r="S158" s="54">
        <v>1766904.39</v>
      </c>
      <c r="T158" s="54">
        <v>1000</v>
      </c>
      <c r="U158" s="54">
        <v>9832</v>
      </c>
      <c r="V158" s="54">
        <v>3378.4</v>
      </c>
    </row>
    <row r="159" spans="1:22" ht="9">
      <c r="A159" s="54">
        <v>2625</v>
      </c>
      <c r="B159" s="54" t="s">
        <v>170</v>
      </c>
      <c r="C159" s="54">
        <v>974294</v>
      </c>
      <c r="D159" s="54">
        <v>1930000</v>
      </c>
      <c r="E159" s="54">
        <v>955706</v>
      </c>
      <c r="F159" s="54">
        <v>0.50481554</v>
      </c>
      <c r="G159" s="54">
        <v>0.49518446</v>
      </c>
      <c r="H159" s="54">
        <v>1722650</v>
      </c>
      <c r="I159" s="54">
        <v>748356</v>
      </c>
      <c r="J159" s="54">
        <v>0.56557861</v>
      </c>
      <c r="K159" s="54">
        <v>0.43442139</v>
      </c>
      <c r="L159" s="54">
        <v>754823</v>
      </c>
      <c r="M159" s="54">
        <v>-219471</v>
      </c>
      <c r="N159" s="54">
        <v>1.29075823</v>
      </c>
      <c r="O159" s="54">
        <v>-0.29075823</v>
      </c>
      <c r="P159" s="54">
        <v>387</v>
      </c>
      <c r="Q159" s="54">
        <v>387000</v>
      </c>
      <c r="R159" s="54">
        <v>3804984</v>
      </c>
      <c r="S159" s="54">
        <v>622863.01</v>
      </c>
      <c r="T159" s="54">
        <v>1000</v>
      </c>
      <c r="U159" s="54">
        <v>9832</v>
      </c>
      <c r="V159" s="54">
        <v>1609.47</v>
      </c>
    </row>
    <row r="160" spans="1:22" ht="9">
      <c r="A160" s="54">
        <v>2632</v>
      </c>
      <c r="B160" s="54" t="s">
        <v>171</v>
      </c>
      <c r="C160" s="54">
        <v>404490</v>
      </c>
      <c r="D160" s="54">
        <v>1930000</v>
      </c>
      <c r="E160" s="54">
        <v>1525510</v>
      </c>
      <c r="F160" s="54">
        <v>0.20958031</v>
      </c>
      <c r="G160" s="54">
        <v>0.79041969</v>
      </c>
      <c r="H160" s="54">
        <v>1722650</v>
      </c>
      <c r="I160" s="54">
        <v>1318160</v>
      </c>
      <c r="J160" s="54">
        <v>0.23480684</v>
      </c>
      <c r="K160" s="54">
        <v>0.76519316</v>
      </c>
      <c r="L160" s="54">
        <v>754823</v>
      </c>
      <c r="M160" s="54">
        <v>350333</v>
      </c>
      <c r="N160" s="54">
        <v>0.53587397</v>
      </c>
      <c r="O160" s="54">
        <v>0.46412603</v>
      </c>
      <c r="P160" s="54">
        <v>503</v>
      </c>
      <c r="Q160" s="54">
        <v>503000</v>
      </c>
      <c r="R160" s="54">
        <v>4602783.98</v>
      </c>
      <c r="S160" s="54">
        <v>0</v>
      </c>
      <c r="T160" s="54">
        <v>1000</v>
      </c>
      <c r="U160" s="54">
        <v>9150.66</v>
      </c>
      <c r="V160" s="54">
        <v>0</v>
      </c>
    </row>
    <row r="161" spans="1:22" ht="9">
      <c r="A161" s="54">
        <v>2639</v>
      </c>
      <c r="B161" s="54" t="s">
        <v>172</v>
      </c>
      <c r="C161" s="54">
        <v>722102</v>
      </c>
      <c r="D161" s="54">
        <v>1930000</v>
      </c>
      <c r="E161" s="54">
        <v>1207898</v>
      </c>
      <c r="F161" s="54">
        <v>0.37414611</v>
      </c>
      <c r="G161" s="54">
        <v>0.62585389</v>
      </c>
      <c r="H161" s="54">
        <v>1722650</v>
      </c>
      <c r="I161" s="54">
        <v>1000548</v>
      </c>
      <c r="J161" s="54">
        <v>0.41918091</v>
      </c>
      <c r="K161" s="54">
        <v>0.58081909</v>
      </c>
      <c r="L161" s="54">
        <v>754823</v>
      </c>
      <c r="M161" s="54">
        <v>32721</v>
      </c>
      <c r="N161" s="54">
        <v>0.95665076</v>
      </c>
      <c r="O161" s="54">
        <v>0.04334924</v>
      </c>
      <c r="P161" s="54">
        <v>649</v>
      </c>
      <c r="Q161" s="54">
        <v>649000</v>
      </c>
      <c r="R161" s="54">
        <v>6380968</v>
      </c>
      <c r="S161" s="54">
        <v>1488701.42</v>
      </c>
      <c r="T161" s="54">
        <v>1000</v>
      </c>
      <c r="U161" s="54">
        <v>9832</v>
      </c>
      <c r="V161" s="54">
        <v>2293.84</v>
      </c>
    </row>
    <row r="162" spans="1:22" ht="9">
      <c r="A162" s="54">
        <v>2646</v>
      </c>
      <c r="B162" s="54" t="s">
        <v>173</v>
      </c>
      <c r="C162" s="54">
        <v>467024</v>
      </c>
      <c r="D162" s="54">
        <v>1930000</v>
      </c>
      <c r="E162" s="54">
        <v>1462976</v>
      </c>
      <c r="F162" s="54">
        <v>0.24198135</v>
      </c>
      <c r="G162" s="54">
        <v>0.75801865</v>
      </c>
      <c r="H162" s="54">
        <v>1722650</v>
      </c>
      <c r="I162" s="54">
        <v>1255626</v>
      </c>
      <c r="J162" s="54">
        <v>0.27110789</v>
      </c>
      <c r="K162" s="54">
        <v>0.72889211</v>
      </c>
      <c r="L162" s="54">
        <v>754823</v>
      </c>
      <c r="M162" s="54">
        <v>287799</v>
      </c>
      <c r="N162" s="54">
        <v>0.61871989</v>
      </c>
      <c r="O162" s="54">
        <v>0.38128011</v>
      </c>
      <c r="P162" s="54">
        <v>702</v>
      </c>
      <c r="Q162" s="54">
        <v>702000</v>
      </c>
      <c r="R162" s="54">
        <v>6902064</v>
      </c>
      <c r="S162" s="54">
        <v>1180529.04</v>
      </c>
      <c r="T162" s="54">
        <v>1000</v>
      </c>
      <c r="U162" s="54">
        <v>9832</v>
      </c>
      <c r="V162" s="54">
        <v>1681.67</v>
      </c>
    </row>
    <row r="163" spans="1:22" ht="9">
      <c r="A163" s="54">
        <v>2660</v>
      </c>
      <c r="B163" s="54" t="s">
        <v>174</v>
      </c>
      <c r="C163" s="54">
        <v>495005</v>
      </c>
      <c r="D163" s="54">
        <v>1930000</v>
      </c>
      <c r="E163" s="54">
        <v>1434995</v>
      </c>
      <c r="F163" s="54">
        <v>0.25647927</v>
      </c>
      <c r="G163" s="54">
        <v>0.74352073</v>
      </c>
      <c r="H163" s="54">
        <v>1722650</v>
      </c>
      <c r="I163" s="54">
        <v>1227645</v>
      </c>
      <c r="J163" s="54">
        <v>0.28735088</v>
      </c>
      <c r="K163" s="54">
        <v>0.71264912</v>
      </c>
      <c r="L163" s="54">
        <v>754823</v>
      </c>
      <c r="M163" s="54">
        <v>259818</v>
      </c>
      <c r="N163" s="54">
        <v>0.6557895</v>
      </c>
      <c r="O163" s="54">
        <v>0.3442105</v>
      </c>
      <c r="P163" s="54">
        <v>282</v>
      </c>
      <c r="Q163" s="54">
        <v>282000</v>
      </c>
      <c r="R163" s="54">
        <v>2772624</v>
      </c>
      <c r="S163" s="54">
        <v>1276109.27</v>
      </c>
      <c r="T163" s="54">
        <v>1000</v>
      </c>
      <c r="U163" s="54">
        <v>9832</v>
      </c>
      <c r="V163" s="54">
        <v>4525.21</v>
      </c>
    </row>
    <row r="164" spans="1:22" ht="9">
      <c r="A164" s="54">
        <v>2695</v>
      </c>
      <c r="B164" s="54" t="s">
        <v>175</v>
      </c>
      <c r="C164" s="54">
        <v>582518</v>
      </c>
      <c r="D164" s="54">
        <v>1930000</v>
      </c>
      <c r="E164" s="54">
        <v>1347482</v>
      </c>
      <c r="F164" s="54">
        <v>0.3018228</v>
      </c>
      <c r="G164" s="54">
        <v>0.6981772</v>
      </c>
      <c r="H164" s="54">
        <v>1722650</v>
      </c>
      <c r="I164" s="54">
        <v>1140132</v>
      </c>
      <c r="J164" s="54">
        <v>0.33815227</v>
      </c>
      <c r="K164" s="54">
        <v>0.66184773</v>
      </c>
      <c r="L164" s="54">
        <v>754823</v>
      </c>
      <c r="M164" s="54">
        <v>172305</v>
      </c>
      <c r="N164" s="54">
        <v>0.77172794</v>
      </c>
      <c r="O164" s="54">
        <v>0.22827206</v>
      </c>
      <c r="P164" s="54">
        <v>9258</v>
      </c>
      <c r="Q164" s="54">
        <v>9258000</v>
      </c>
      <c r="R164" s="54">
        <v>91024656</v>
      </c>
      <c r="S164" s="54">
        <v>12911798.22</v>
      </c>
      <c r="T164" s="54">
        <v>1000</v>
      </c>
      <c r="U164" s="54">
        <v>9832</v>
      </c>
      <c r="V164" s="54">
        <v>1394.66</v>
      </c>
    </row>
    <row r="165" spans="1:22" ht="9">
      <c r="A165" s="54">
        <v>2702</v>
      </c>
      <c r="B165" s="54" t="s">
        <v>176</v>
      </c>
      <c r="C165" s="54">
        <v>682554</v>
      </c>
      <c r="D165" s="54">
        <v>1930000</v>
      </c>
      <c r="E165" s="54">
        <v>1247446</v>
      </c>
      <c r="F165" s="54">
        <v>0.35365492</v>
      </c>
      <c r="G165" s="54">
        <v>0.64634508</v>
      </c>
      <c r="H165" s="54">
        <v>1722650</v>
      </c>
      <c r="I165" s="54">
        <v>1040096</v>
      </c>
      <c r="J165" s="54">
        <v>0.39622326</v>
      </c>
      <c r="K165" s="54">
        <v>0.60377674</v>
      </c>
      <c r="L165" s="54">
        <v>754823</v>
      </c>
      <c r="M165" s="54">
        <v>72269</v>
      </c>
      <c r="N165" s="54">
        <v>0.90425702</v>
      </c>
      <c r="O165" s="54">
        <v>0.09574298</v>
      </c>
      <c r="P165" s="54">
        <v>1780</v>
      </c>
      <c r="Q165" s="54">
        <v>1780000</v>
      </c>
      <c r="R165" s="54">
        <v>17500960</v>
      </c>
      <c r="S165" s="54">
        <v>5448952.24</v>
      </c>
      <c r="T165" s="54">
        <v>1000</v>
      </c>
      <c r="U165" s="54">
        <v>9832</v>
      </c>
      <c r="V165" s="54">
        <v>3061.21</v>
      </c>
    </row>
    <row r="166" spans="1:22" ht="9">
      <c r="A166" s="54">
        <v>2730</v>
      </c>
      <c r="B166" s="54" t="s">
        <v>177</v>
      </c>
      <c r="C166" s="54">
        <v>688397</v>
      </c>
      <c r="D166" s="54">
        <v>1930000</v>
      </c>
      <c r="E166" s="54">
        <v>1241603</v>
      </c>
      <c r="F166" s="54">
        <v>0.35668238</v>
      </c>
      <c r="G166" s="54">
        <v>0.64331762</v>
      </c>
      <c r="H166" s="54">
        <v>1722650</v>
      </c>
      <c r="I166" s="54">
        <v>1034253</v>
      </c>
      <c r="J166" s="54">
        <v>0.39961513</v>
      </c>
      <c r="K166" s="54">
        <v>0.60038487</v>
      </c>
      <c r="L166" s="54">
        <v>754823</v>
      </c>
      <c r="M166" s="54">
        <v>66426</v>
      </c>
      <c r="N166" s="54">
        <v>0.91199791</v>
      </c>
      <c r="O166" s="54">
        <v>0.08800209</v>
      </c>
      <c r="P166" s="54">
        <v>735</v>
      </c>
      <c r="Q166" s="54">
        <v>735000</v>
      </c>
      <c r="R166" s="54">
        <v>7226520</v>
      </c>
      <c r="S166" s="54">
        <v>1770696.44</v>
      </c>
      <c r="T166" s="54">
        <v>1000</v>
      </c>
      <c r="U166" s="54">
        <v>9832</v>
      </c>
      <c r="V166" s="54">
        <v>2409.11</v>
      </c>
    </row>
    <row r="167" spans="1:22" ht="9">
      <c r="A167" s="54">
        <v>2737</v>
      </c>
      <c r="B167" s="54" t="s">
        <v>178</v>
      </c>
      <c r="C167" s="54">
        <v>618256</v>
      </c>
      <c r="D167" s="54">
        <v>1930000</v>
      </c>
      <c r="E167" s="54">
        <v>1311744</v>
      </c>
      <c r="F167" s="54">
        <v>0.3203399</v>
      </c>
      <c r="G167" s="54">
        <v>0.6796601</v>
      </c>
      <c r="H167" s="54">
        <v>1722650</v>
      </c>
      <c r="I167" s="54">
        <v>1104394</v>
      </c>
      <c r="J167" s="54">
        <v>0.35889821</v>
      </c>
      <c r="K167" s="54">
        <v>0.64110179</v>
      </c>
      <c r="L167" s="54">
        <v>754823</v>
      </c>
      <c r="M167" s="54">
        <v>136567</v>
      </c>
      <c r="N167" s="54">
        <v>0.81907414</v>
      </c>
      <c r="O167" s="54">
        <v>0.18092586</v>
      </c>
      <c r="P167" s="54">
        <v>234</v>
      </c>
      <c r="Q167" s="54">
        <v>234000</v>
      </c>
      <c r="R167" s="54">
        <v>2300688</v>
      </c>
      <c r="S167" s="54">
        <v>661367.67</v>
      </c>
      <c r="T167" s="54">
        <v>1000</v>
      </c>
      <c r="U167" s="54">
        <v>9832</v>
      </c>
      <c r="V167" s="54">
        <v>2826.36</v>
      </c>
    </row>
    <row r="168" spans="1:22" ht="9">
      <c r="A168" s="54">
        <v>2758</v>
      </c>
      <c r="B168" s="54" t="s">
        <v>179</v>
      </c>
      <c r="C168" s="54">
        <v>561435</v>
      </c>
      <c r="D168" s="54">
        <v>1930000</v>
      </c>
      <c r="E168" s="54">
        <v>1368565</v>
      </c>
      <c r="F168" s="54">
        <v>0.29089896</v>
      </c>
      <c r="G168" s="54">
        <v>0.70910104</v>
      </c>
      <c r="H168" s="54">
        <v>1722650</v>
      </c>
      <c r="I168" s="54">
        <v>1161215</v>
      </c>
      <c r="J168" s="54">
        <v>0.32591356</v>
      </c>
      <c r="K168" s="54">
        <v>0.67408644</v>
      </c>
      <c r="L168" s="54">
        <v>754823</v>
      </c>
      <c r="M168" s="54">
        <v>193388</v>
      </c>
      <c r="N168" s="54">
        <v>0.74379689</v>
      </c>
      <c r="O168" s="54">
        <v>0.25620311</v>
      </c>
      <c r="P168" s="54">
        <v>4874</v>
      </c>
      <c r="Q168" s="54">
        <v>4874000</v>
      </c>
      <c r="R168" s="54">
        <v>47921168</v>
      </c>
      <c r="S168" s="54">
        <v>1116494.31</v>
      </c>
      <c r="T168" s="54">
        <v>1000</v>
      </c>
      <c r="U168" s="54">
        <v>9832</v>
      </c>
      <c r="V168" s="54">
        <v>229.07</v>
      </c>
    </row>
    <row r="169" spans="1:22" ht="9">
      <c r="A169" s="54">
        <v>2793</v>
      </c>
      <c r="B169" s="54" t="s">
        <v>180</v>
      </c>
      <c r="C169" s="54">
        <v>579632</v>
      </c>
      <c r="D169" s="54">
        <v>1930000</v>
      </c>
      <c r="E169" s="54">
        <v>1350368</v>
      </c>
      <c r="F169" s="54">
        <v>0.30032746</v>
      </c>
      <c r="G169" s="54">
        <v>0.69967254</v>
      </c>
      <c r="H169" s="54">
        <v>1722650</v>
      </c>
      <c r="I169" s="54">
        <v>1143018</v>
      </c>
      <c r="J169" s="54">
        <v>0.33647694</v>
      </c>
      <c r="K169" s="54">
        <v>0.66352306</v>
      </c>
      <c r="L169" s="54">
        <v>754823</v>
      </c>
      <c r="M169" s="54">
        <v>175191</v>
      </c>
      <c r="N169" s="54">
        <v>0.76790453</v>
      </c>
      <c r="O169" s="54">
        <v>0.23209547</v>
      </c>
      <c r="P169" s="54">
        <v>19924</v>
      </c>
      <c r="Q169" s="54">
        <v>19924000</v>
      </c>
      <c r="R169" s="54">
        <v>195892768</v>
      </c>
      <c r="S169" s="54">
        <v>14854707.41</v>
      </c>
      <c r="T169" s="54">
        <v>1000</v>
      </c>
      <c r="U169" s="54">
        <v>9832</v>
      </c>
      <c r="V169" s="54">
        <v>745.57</v>
      </c>
    </row>
    <row r="170" spans="1:22" ht="9">
      <c r="A170" s="54">
        <v>1376</v>
      </c>
      <c r="B170" s="54" t="s">
        <v>181</v>
      </c>
      <c r="C170" s="54">
        <v>1252603</v>
      </c>
      <c r="D170" s="54">
        <v>1930000</v>
      </c>
      <c r="E170" s="54">
        <v>677397</v>
      </c>
      <c r="F170" s="54">
        <v>0.6490171</v>
      </c>
      <c r="G170" s="54">
        <v>0.3509829</v>
      </c>
      <c r="H170" s="54">
        <v>1722650</v>
      </c>
      <c r="I170" s="54">
        <v>470047</v>
      </c>
      <c r="J170" s="54">
        <v>0.72713726</v>
      </c>
      <c r="K170" s="54">
        <v>0.27286274</v>
      </c>
      <c r="L170" s="54">
        <v>754823</v>
      </c>
      <c r="M170" s="54">
        <v>-497780</v>
      </c>
      <c r="N170" s="54">
        <v>1.65946586</v>
      </c>
      <c r="O170" s="54">
        <v>-0.65946586</v>
      </c>
      <c r="P170" s="54">
        <v>3508</v>
      </c>
      <c r="Q170" s="54">
        <v>3508000</v>
      </c>
      <c r="R170" s="54">
        <v>32819920.61</v>
      </c>
      <c r="S170" s="54">
        <v>0</v>
      </c>
      <c r="T170" s="54">
        <v>1000</v>
      </c>
      <c r="U170" s="54">
        <v>9355.74</v>
      </c>
      <c r="V170" s="54">
        <v>0</v>
      </c>
    </row>
    <row r="171" spans="1:22" ht="9">
      <c r="A171" s="54">
        <v>2800</v>
      </c>
      <c r="B171" s="54" t="s">
        <v>182</v>
      </c>
      <c r="C171" s="54">
        <v>882385</v>
      </c>
      <c r="D171" s="54">
        <v>1930000</v>
      </c>
      <c r="E171" s="54">
        <v>1047615</v>
      </c>
      <c r="F171" s="54">
        <v>0.4571943</v>
      </c>
      <c r="G171" s="54">
        <v>0.5428057</v>
      </c>
      <c r="H171" s="54">
        <v>1722650</v>
      </c>
      <c r="I171" s="54">
        <v>840265</v>
      </c>
      <c r="J171" s="54">
        <v>0.51222535</v>
      </c>
      <c r="K171" s="54">
        <v>0.48777465</v>
      </c>
      <c r="L171" s="54">
        <v>754823</v>
      </c>
      <c r="M171" s="54">
        <v>-127562</v>
      </c>
      <c r="N171" s="54">
        <v>1.16899591</v>
      </c>
      <c r="O171" s="54">
        <v>-0.16899591</v>
      </c>
      <c r="P171" s="54">
        <v>1826</v>
      </c>
      <c r="Q171" s="54">
        <v>1826000</v>
      </c>
      <c r="R171" s="54">
        <v>17953232</v>
      </c>
      <c r="S171" s="54">
        <v>509717.65</v>
      </c>
      <c r="T171" s="54">
        <v>1000</v>
      </c>
      <c r="U171" s="54">
        <v>9832</v>
      </c>
      <c r="V171" s="54">
        <v>279.14</v>
      </c>
    </row>
    <row r="172" spans="1:22" ht="9">
      <c r="A172" s="54">
        <v>2814</v>
      </c>
      <c r="B172" s="54" t="s">
        <v>183</v>
      </c>
      <c r="C172" s="54">
        <v>623825</v>
      </c>
      <c r="D172" s="54">
        <v>1930000</v>
      </c>
      <c r="E172" s="54">
        <v>1306175</v>
      </c>
      <c r="F172" s="54">
        <v>0.32322539</v>
      </c>
      <c r="G172" s="54">
        <v>0.67677461</v>
      </c>
      <c r="H172" s="54">
        <v>1722650</v>
      </c>
      <c r="I172" s="54">
        <v>1098825</v>
      </c>
      <c r="J172" s="54">
        <v>0.36213102</v>
      </c>
      <c r="K172" s="54">
        <v>0.63786898</v>
      </c>
      <c r="L172" s="54">
        <v>754823</v>
      </c>
      <c r="M172" s="54">
        <v>130998</v>
      </c>
      <c r="N172" s="54">
        <v>0.82645203</v>
      </c>
      <c r="O172" s="54">
        <v>0.17354797</v>
      </c>
      <c r="P172" s="54">
        <v>984</v>
      </c>
      <c r="Q172" s="54">
        <v>984000</v>
      </c>
      <c r="R172" s="54">
        <v>9674688</v>
      </c>
      <c r="S172" s="54">
        <v>1069318.16</v>
      </c>
      <c r="T172" s="54">
        <v>1000</v>
      </c>
      <c r="U172" s="54">
        <v>9832</v>
      </c>
      <c r="V172" s="54">
        <v>1086.71</v>
      </c>
    </row>
    <row r="173" spans="1:22" ht="9">
      <c r="A173" s="54">
        <v>5960</v>
      </c>
      <c r="B173" s="54" t="s">
        <v>184</v>
      </c>
      <c r="C173" s="54">
        <v>523764</v>
      </c>
      <c r="D173" s="54">
        <v>1930000</v>
      </c>
      <c r="E173" s="54">
        <v>1406236</v>
      </c>
      <c r="F173" s="54">
        <v>0.27138031</v>
      </c>
      <c r="G173" s="54">
        <v>0.72861969</v>
      </c>
      <c r="H173" s="54">
        <v>1722650</v>
      </c>
      <c r="I173" s="54">
        <v>1198886</v>
      </c>
      <c r="J173" s="54">
        <v>0.30404551</v>
      </c>
      <c r="K173" s="54">
        <v>0.69595449</v>
      </c>
      <c r="L173" s="54">
        <v>754823</v>
      </c>
      <c r="M173" s="54">
        <v>231059</v>
      </c>
      <c r="N173" s="54">
        <v>0.69388983</v>
      </c>
      <c r="O173" s="54">
        <v>0.30611017</v>
      </c>
      <c r="P173" s="54">
        <v>445</v>
      </c>
      <c r="Q173" s="54">
        <v>445000</v>
      </c>
      <c r="R173" s="54">
        <v>4375240</v>
      </c>
      <c r="S173" s="54">
        <v>387375.39</v>
      </c>
      <c r="T173" s="54">
        <v>1000</v>
      </c>
      <c r="U173" s="54">
        <v>9832</v>
      </c>
      <c r="V173" s="54">
        <v>870.51</v>
      </c>
    </row>
    <row r="174" spans="1:22" ht="9">
      <c r="A174" s="54">
        <v>2828</v>
      </c>
      <c r="B174" s="54" t="s">
        <v>185</v>
      </c>
      <c r="C174" s="54">
        <v>720543</v>
      </c>
      <c r="D174" s="54">
        <v>1930000</v>
      </c>
      <c r="E174" s="54">
        <v>1209457</v>
      </c>
      <c r="F174" s="54">
        <v>0.37333834</v>
      </c>
      <c r="G174" s="54">
        <v>0.62666166</v>
      </c>
      <c r="H174" s="54">
        <v>1722650</v>
      </c>
      <c r="I174" s="54">
        <v>1002107</v>
      </c>
      <c r="J174" s="54">
        <v>0.41827591</v>
      </c>
      <c r="K174" s="54">
        <v>0.58172409</v>
      </c>
      <c r="L174" s="54">
        <v>754823</v>
      </c>
      <c r="M174" s="54">
        <v>34280</v>
      </c>
      <c r="N174" s="54">
        <v>0.95458538</v>
      </c>
      <c r="O174" s="54">
        <v>0.04541462</v>
      </c>
      <c r="P174" s="54">
        <v>1243</v>
      </c>
      <c r="Q174" s="54">
        <v>1243000</v>
      </c>
      <c r="R174" s="54">
        <v>12221176</v>
      </c>
      <c r="S174" s="54">
        <v>547889.22</v>
      </c>
      <c r="T174" s="54">
        <v>1000</v>
      </c>
      <c r="U174" s="54">
        <v>9832</v>
      </c>
      <c r="V174" s="54">
        <v>440.78</v>
      </c>
    </row>
    <row r="175" spans="1:22" ht="9">
      <c r="A175" s="54">
        <v>2835</v>
      </c>
      <c r="B175" s="54" t="s">
        <v>186</v>
      </c>
      <c r="C175" s="54">
        <v>492693</v>
      </c>
      <c r="D175" s="54">
        <v>1930000</v>
      </c>
      <c r="E175" s="54">
        <v>1437307</v>
      </c>
      <c r="F175" s="54">
        <v>0.25528135</v>
      </c>
      <c r="G175" s="54">
        <v>0.74471865</v>
      </c>
      <c r="H175" s="54">
        <v>1722650</v>
      </c>
      <c r="I175" s="54">
        <v>1229957</v>
      </c>
      <c r="J175" s="54">
        <v>0.28600877</v>
      </c>
      <c r="K175" s="54">
        <v>0.71399123</v>
      </c>
      <c r="L175" s="54">
        <v>754823</v>
      </c>
      <c r="M175" s="54">
        <v>262130</v>
      </c>
      <c r="N175" s="54">
        <v>0.65272653</v>
      </c>
      <c r="O175" s="54">
        <v>0.34727347</v>
      </c>
      <c r="P175" s="54">
        <v>4825</v>
      </c>
      <c r="Q175" s="54">
        <v>4825000</v>
      </c>
      <c r="R175" s="54">
        <v>45458687.75</v>
      </c>
      <c r="S175" s="54">
        <v>0</v>
      </c>
      <c r="T175" s="54">
        <v>1000</v>
      </c>
      <c r="U175" s="54">
        <v>9421.49</v>
      </c>
      <c r="V175" s="54">
        <v>0</v>
      </c>
    </row>
    <row r="176" spans="1:22" ht="9">
      <c r="A176" s="54">
        <v>2842</v>
      </c>
      <c r="B176" s="54" t="s">
        <v>187</v>
      </c>
      <c r="C176" s="54">
        <v>1857175</v>
      </c>
      <c r="D176" s="54">
        <v>1930000</v>
      </c>
      <c r="E176" s="54">
        <v>72825</v>
      </c>
      <c r="F176" s="54">
        <v>0.96226684</v>
      </c>
      <c r="G176" s="54">
        <v>0.03773316</v>
      </c>
      <c r="H176" s="54">
        <v>1722650</v>
      </c>
      <c r="I176" s="54">
        <v>-134525</v>
      </c>
      <c r="J176" s="54">
        <v>1.07809189</v>
      </c>
      <c r="K176" s="54">
        <v>-0.07809189</v>
      </c>
      <c r="L176" s="54">
        <v>754823</v>
      </c>
      <c r="M176" s="54">
        <v>-1102352</v>
      </c>
      <c r="N176" s="54">
        <v>2.46041125</v>
      </c>
      <c r="O176" s="54">
        <v>-1.46041125</v>
      </c>
      <c r="P176" s="54">
        <v>467</v>
      </c>
      <c r="Q176" s="54">
        <v>467000</v>
      </c>
      <c r="R176" s="54">
        <v>4591544</v>
      </c>
      <c r="S176" s="54">
        <v>905668.64</v>
      </c>
      <c r="T176" s="54">
        <v>1000</v>
      </c>
      <c r="U176" s="54">
        <v>9832</v>
      </c>
      <c r="V176" s="54">
        <v>1939.33</v>
      </c>
    </row>
    <row r="177" spans="1:22" ht="9">
      <c r="A177" s="54">
        <v>2849</v>
      </c>
      <c r="B177" s="54" t="s">
        <v>482</v>
      </c>
      <c r="C177" s="54">
        <v>849340</v>
      </c>
      <c r="D177" s="54">
        <v>1930000</v>
      </c>
      <c r="E177" s="54">
        <v>1080660</v>
      </c>
      <c r="F177" s="54">
        <v>0.44007254</v>
      </c>
      <c r="G177" s="54">
        <v>0.55992746</v>
      </c>
      <c r="H177" s="54">
        <v>1722650</v>
      </c>
      <c r="I177" s="54">
        <v>873310</v>
      </c>
      <c r="J177" s="54">
        <v>0.4930427</v>
      </c>
      <c r="K177" s="54">
        <v>0.5069573</v>
      </c>
      <c r="L177" s="54">
        <v>754823</v>
      </c>
      <c r="M177" s="54">
        <v>-94517</v>
      </c>
      <c r="N177" s="54">
        <v>1.12521744</v>
      </c>
      <c r="O177" s="54">
        <v>-0.12521744</v>
      </c>
      <c r="P177" s="54">
        <v>6220</v>
      </c>
      <c r="Q177" s="54">
        <v>6220000</v>
      </c>
      <c r="R177" s="54">
        <v>61155040</v>
      </c>
      <c r="S177" s="54">
        <v>9791025.13</v>
      </c>
      <c r="T177" s="54">
        <v>1000</v>
      </c>
      <c r="U177" s="54">
        <v>9832</v>
      </c>
      <c r="V177" s="54">
        <v>1574.12</v>
      </c>
    </row>
    <row r="178" spans="1:22" ht="9">
      <c r="A178" s="54">
        <v>1848</v>
      </c>
      <c r="B178" s="54" t="s">
        <v>188</v>
      </c>
      <c r="C178" s="54">
        <v>1812947</v>
      </c>
      <c r="D178" s="54">
        <v>2895000</v>
      </c>
      <c r="E178" s="54">
        <v>1082053</v>
      </c>
      <c r="F178" s="54">
        <v>0.62623385</v>
      </c>
      <c r="G178" s="54">
        <v>0.37376615</v>
      </c>
      <c r="H178" s="54">
        <v>2583975</v>
      </c>
      <c r="I178" s="54">
        <v>771028</v>
      </c>
      <c r="J178" s="54">
        <v>0.70161166</v>
      </c>
      <c r="K178" s="54">
        <v>0.29838834</v>
      </c>
      <c r="L178" s="54">
        <v>1132234</v>
      </c>
      <c r="M178" s="54">
        <v>-680713</v>
      </c>
      <c r="N178" s="54">
        <v>1.60121229</v>
      </c>
      <c r="O178" s="54">
        <v>-0.60121229</v>
      </c>
      <c r="P178" s="54">
        <v>565</v>
      </c>
      <c r="Q178" s="54">
        <v>565000</v>
      </c>
      <c r="R178" s="54">
        <v>5555080</v>
      </c>
      <c r="S178" s="54">
        <v>0</v>
      </c>
      <c r="T178" s="54">
        <v>1000</v>
      </c>
      <c r="U178" s="54">
        <v>9832</v>
      </c>
      <c r="V178" s="54">
        <v>0</v>
      </c>
    </row>
    <row r="179" spans="1:22" ht="9">
      <c r="A179" s="54">
        <v>2856</v>
      </c>
      <c r="B179" s="54" t="s">
        <v>458</v>
      </c>
      <c r="C179" s="54">
        <v>387409</v>
      </c>
      <c r="D179" s="54">
        <v>1930000</v>
      </c>
      <c r="E179" s="54">
        <v>1542591</v>
      </c>
      <c r="F179" s="54">
        <v>0.20073005</v>
      </c>
      <c r="G179" s="54">
        <v>0.79926995</v>
      </c>
      <c r="H179" s="54">
        <v>1722650</v>
      </c>
      <c r="I179" s="54">
        <v>1335241</v>
      </c>
      <c r="J179" s="54">
        <v>0.2248913</v>
      </c>
      <c r="K179" s="54">
        <v>0.7751087</v>
      </c>
      <c r="L179" s="54">
        <v>754823</v>
      </c>
      <c r="M179" s="54">
        <v>367414</v>
      </c>
      <c r="N179" s="54">
        <v>0.51324483</v>
      </c>
      <c r="O179" s="54">
        <v>0.48675517</v>
      </c>
      <c r="P179" s="54">
        <v>756</v>
      </c>
      <c r="Q179" s="54">
        <v>756000</v>
      </c>
      <c r="R179" s="54">
        <v>7432992</v>
      </c>
      <c r="S179" s="54">
        <v>1278100.87</v>
      </c>
      <c r="T179" s="54">
        <v>1000</v>
      </c>
      <c r="U179" s="54">
        <v>9832</v>
      </c>
      <c r="V179" s="54">
        <v>1690.61</v>
      </c>
    </row>
    <row r="180" spans="1:22" ht="9">
      <c r="A180" s="54">
        <v>2863</v>
      </c>
      <c r="B180" s="54" t="s">
        <v>189</v>
      </c>
      <c r="C180" s="54">
        <v>491858</v>
      </c>
      <c r="D180" s="54">
        <v>1930000</v>
      </c>
      <c r="E180" s="54">
        <v>1438142</v>
      </c>
      <c r="F180" s="54">
        <v>0.2548487</v>
      </c>
      <c r="G180" s="54">
        <v>0.7451513</v>
      </c>
      <c r="H180" s="54">
        <v>1722650</v>
      </c>
      <c r="I180" s="54">
        <v>1230792</v>
      </c>
      <c r="J180" s="54">
        <v>0.28552405</v>
      </c>
      <c r="K180" s="54">
        <v>0.71447595</v>
      </c>
      <c r="L180" s="54">
        <v>754823</v>
      </c>
      <c r="M180" s="54">
        <v>262965</v>
      </c>
      <c r="N180" s="54">
        <v>0.65162031</v>
      </c>
      <c r="O180" s="54">
        <v>0.34837969</v>
      </c>
      <c r="P180" s="54">
        <v>253</v>
      </c>
      <c r="Q180" s="54">
        <v>253000</v>
      </c>
      <c r="R180" s="54">
        <v>2487496</v>
      </c>
      <c r="S180" s="54">
        <v>450381.48</v>
      </c>
      <c r="T180" s="54">
        <v>1000</v>
      </c>
      <c r="U180" s="54">
        <v>9832</v>
      </c>
      <c r="V180" s="54">
        <v>1780.16</v>
      </c>
    </row>
    <row r="181" spans="1:22" ht="9">
      <c r="A181" s="54">
        <v>3862</v>
      </c>
      <c r="B181" s="54" t="s">
        <v>190</v>
      </c>
      <c r="C181" s="54">
        <v>3564148</v>
      </c>
      <c r="D181" s="54">
        <v>2895000</v>
      </c>
      <c r="E181" s="54">
        <v>-669148</v>
      </c>
      <c r="F181" s="54">
        <v>1.23113921</v>
      </c>
      <c r="G181" s="54">
        <v>-0.23113921</v>
      </c>
      <c r="H181" s="54">
        <v>2583975</v>
      </c>
      <c r="I181" s="54">
        <v>-980173</v>
      </c>
      <c r="J181" s="54">
        <v>1.37932759</v>
      </c>
      <c r="K181" s="54">
        <v>-0.37932759</v>
      </c>
      <c r="L181" s="54">
        <v>1132234</v>
      </c>
      <c r="M181" s="54">
        <v>-2431914</v>
      </c>
      <c r="N181" s="54">
        <v>3.14788992</v>
      </c>
      <c r="O181" s="54">
        <v>-2.14788992</v>
      </c>
      <c r="P181" s="54">
        <v>352</v>
      </c>
      <c r="Q181" s="54">
        <v>352000</v>
      </c>
      <c r="R181" s="54">
        <v>3460864</v>
      </c>
      <c r="S181" s="54">
        <v>365285.72</v>
      </c>
      <c r="T181" s="54">
        <v>1000</v>
      </c>
      <c r="U181" s="54">
        <v>9832</v>
      </c>
      <c r="V181" s="54">
        <v>1037.74</v>
      </c>
    </row>
    <row r="182" spans="1:22" ht="9">
      <c r="A182" s="54">
        <v>2885</v>
      </c>
      <c r="B182" s="54" t="s">
        <v>191</v>
      </c>
      <c r="C182" s="54">
        <v>1715749</v>
      </c>
      <c r="D182" s="54">
        <v>2895000</v>
      </c>
      <c r="E182" s="54">
        <v>1179251</v>
      </c>
      <c r="F182" s="54">
        <v>0.59265941</v>
      </c>
      <c r="G182" s="54">
        <v>0.40734059</v>
      </c>
      <c r="H182" s="54">
        <v>2583975</v>
      </c>
      <c r="I182" s="54">
        <v>868226</v>
      </c>
      <c r="J182" s="54">
        <v>0.66399598</v>
      </c>
      <c r="K182" s="54">
        <v>0.33600402</v>
      </c>
      <c r="L182" s="54">
        <v>1132234</v>
      </c>
      <c r="M182" s="54">
        <v>-583515</v>
      </c>
      <c r="N182" s="54">
        <v>1.51536608</v>
      </c>
      <c r="O182" s="54">
        <v>-0.51536608</v>
      </c>
      <c r="P182" s="54">
        <v>1830</v>
      </c>
      <c r="Q182" s="54">
        <v>1830000</v>
      </c>
      <c r="R182" s="54">
        <v>17992560</v>
      </c>
      <c r="S182" s="54">
        <v>1266983.41</v>
      </c>
      <c r="T182" s="54">
        <v>1000</v>
      </c>
      <c r="U182" s="54">
        <v>9832</v>
      </c>
      <c r="V182" s="54">
        <v>692.34</v>
      </c>
    </row>
    <row r="183" spans="1:22" ht="9">
      <c r="A183" s="54">
        <v>2884</v>
      </c>
      <c r="B183" s="54" t="s">
        <v>192</v>
      </c>
      <c r="C183" s="54">
        <v>3826215</v>
      </c>
      <c r="D183" s="54">
        <v>5790000</v>
      </c>
      <c r="E183" s="54">
        <v>1963785</v>
      </c>
      <c r="F183" s="54">
        <v>0.66083161</v>
      </c>
      <c r="G183" s="54">
        <v>0.33916839</v>
      </c>
      <c r="H183" s="54">
        <v>5167950</v>
      </c>
      <c r="I183" s="54">
        <v>1341735</v>
      </c>
      <c r="J183" s="54">
        <v>0.74037384</v>
      </c>
      <c r="K183" s="54">
        <v>0.25962616</v>
      </c>
      <c r="L183" s="54">
        <v>2264469</v>
      </c>
      <c r="M183" s="54">
        <v>-1561746</v>
      </c>
      <c r="N183" s="54">
        <v>1.68967427</v>
      </c>
      <c r="O183" s="54">
        <v>-0.68967427</v>
      </c>
      <c r="P183" s="54">
        <v>1295</v>
      </c>
      <c r="Q183" s="54">
        <v>1295000</v>
      </c>
      <c r="R183" s="54">
        <v>12732440</v>
      </c>
      <c r="S183" s="54">
        <v>2955196.22</v>
      </c>
      <c r="T183" s="54">
        <v>1000</v>
      </c>
      <c r="U183" s="54">
        <v>9832</v>
      </c>
      <c r="V183" s="54">
        <v>2282</v>
      </c>
    </row>
    <row r="184" spans="1:22" ht="9">
      <c r="A184" s="54">
        <v>2891</v>
      </c>
      <c r="B184" s="54" t="s">
        <v>193</v>
      </c>
      <c r="C184" s="54">
        <v>1694642</v>
      </c>
      <c r="D184" s="54">
        <v>1930000</v>
      </c>
      <c r="E184" s="54">
        <v>235358</v>
      </c>
      <c r="F184" s="54">
        <v>0.87805285</v>
      </c>
      <c r="G184" s="54">
        <v>0.12194715</v>
      </c>
      <c r="H184" s="54">
        <v>1722650</v>
      </c>
      <c r="I184" s="54">
        <v>28008</v>
      </c>
      <c r="J184" s="54">
        <v>0.98374133</v>
      </c>
      <c r="K184" s="54">
        <v>0.01625867</v>
      </c>
      <c r="L184" s="54">
        <v>754823</v>
      </c>
      <c r="M184" s="54">
        <v>-939819</v>
      </c>
      <c r="N184" s="54">
        <v>2.24508527</v>
      </c>
      <c r="O184" s="54">
        <v>-1.24508527</v>
      </c>
      <c r="P184" s="54">
        <v>289</v>
      </c>
      <c r="Q184" s="54">
        <v>289000</v>
      </c>
      <c r="R184" s="54">
        <v>2841448</v>
      </c>
      <c r="S184" s="54">
        <v>873870.79</v>
      </c>
      <c r="T184" s="54">
        <v>1000</v>
      </c>
      <c r="U184" s="54">
        <v>9832</v>
      </c>
      <c r="V184" s="54">
        <v>3023.77</v>
      </c>
    </row>
    <row r="185" spans="1:22" ht="9">
      <c r="A185" s="54">
        <v>2898</v>
      </c>
      <c r="B185" s="54" t="s">
        <v>194</v>
      </c>
      <c r="C185" s="54">
        <v>810392</v>
      </c>
      <c r="D185" s="54">
        <v>1930000</v>
      </c>
      <c r="E185" s="54">
        <v>1119608</v>
      </c>
      <c r="F185" s="54">
        <v>0.41989223</v>
      </c>
      <c r="G185" s="54">
        <v>0.58010777</v>
      </c>
      <c r="H185" s="54">
        <v>1722650</v>
      </c>
      <c r="I185" s="54">
        <v>912258</v>
      </c>
      <c r="J185" s="54">
        <v>0.47043334</v>
      </c>
      <c r="K185" s="54">
        <v>0.52956666</v>
      </c>
      <c r="L185" s="54">
        <v>754823</v>
      </c>
      <c r="M185" s="54">
        <v>-55569</v>
      </c>
      <c r="N185" s="54">
        <v>1.07361858</v>
      </c>
      <c r="O185" s="54">
        <v>-0.07361858</v>
      </c>
      <c r="P185" s="54">
        <v>1617</v>
      </c>
      <c r="Q185" s="54">
        <v>1617000</v>
      </c>
      <c r="R185" s="54">
        <v>15898344</v>
      </c>
      <c r="S185" s="54">
        <v>762398.95</v>
      </c>
      <c r="T185" s="54">
        <v>1000</v>
      </c>
      <c r="U185" s="54">
        <v>9832</v>
      </c>
      <c r="V185" s="54">
        <v>471.49</v>
      </c>
    </row>
    <row r="186" spans="1:22" ht="9">
      <c r="A186" s="54">
        <v>3647</v>
      </c>
      <c r="B186" s="54" t="s">
        <v>195</v>
      </c>
      <c r="C186" s="54">
        <v>8912250</v>
      </c>
      <c r="D186" s="54">
        <v>5790000</v>
      </c>
      <c r="E186" s="54">
        <v>-3122250</v>
      </c>
      <c r="F186" s="54">
        <v>1.5392487</v>
      </c>
      <c r="G186" s="54">
        <v>-0.5392487</v>
      </c>
      <c r="H186" s="54">
        <v>5167950</v>
      </c>
      <c r="I186" s="54">
        <v>-3744300</v>
      </c>
      <c r="J186" s="54">
        <v>1.72452326</v>
      </c>
      <c r="K186" s="54">
        <v>-0.72452326</v>
      </c>
      <c r="L186" s="54">
        <v>2264469</v>
      </c>
      <c r="M186" s="54">
        <v>-6647781</v>
      </c>
      <c r="N186" s="54">
        <v>3.93569088</v>
      </c>
      <c r="O186" s="54">
        <v>-2.93569088</v>
      </c>
      <c r="P186" s="54">
        <v>754</v>
      </c>
      <c r="Q186" s="54">
        <v>754000</v>
      </c>
      <c r="R186" s="54">
        <v>7413328</v>
      </c>
      <c r="S186" s="54">
        <v>2766500.93</v>
      </c>
      <c r="T186" s="54">
        <v>1000</v>
      </c>
      <c r="U186" s="54">
        <v>9832</v>
      </c>
      <c r="V186" s="54">
        <v>3669.1</v>
      </c>
    </row>
    <row r="187" spans="1:22" ht="9">
      <c r="A187" s="54">
        <v>2912</v>
      </c>
      <c r="B187" s="54" t="s">
        <v>196</v>
      </c>
      <c r="C187" s="54">
        <v>477443</v>
      </c>
      <c r="D187" s="54">
        <v>1930000</v>
      </c>
      <c r="E187" s="54">
        <v>1452557</v>
      </c>
      <c r="F187" s="54">
        <v>0.24737979</v>
      </c>
      <c r="G187" s="54">
        <v>0.75262021</v>
      </c>
      <c r="H187" s="54">
        <v>1722650</v>
      </c>
      <c r="I187" s="54">
        <v>1245207</v>
      </c>
      <c r="J187" s="54">
        <v>0.27715613</v>
      </c>
      <c r="K187" s="54">
        <v>0.72284387</v>
      </c>
      <c r="L187" s="54">
        <v>754823</v>
      </c>
      <c r="M187" s="54">
        <v>277380</v>
      </c>
      <c r="N187" s="54">
        <v>0.63252312</v>
      </c>
      <c r="O187" s="54">
        <v>0.36747688</v>
      </c>
      <c r="P187" s="54">
        <v>1012</v>
      </c>
      <c r="Q187" s="54">
        <v>1012000</v>
      </c>
      <c r="R187" s="54">
        <v>9897336.94</v>
      </c>
      <c r="S187" s="54">
        <v>0</v>
      </c>
      <c r="T187" s="54">
        <v>1000</v>
      </c>
      <c r="U187" s="54">
        <v>9779.98</v>
      </c>
      <c r="V187" s="54">
        <v>0</v>
      </c>
    </row>
    <row r="188" spans="1:22" ht="9">
      <c r="A188" s="54">
        <v>2940</v>
      </c>
      <c r="B188" s="54" t="s">
        <v>197</v>
      </c>
      <c r="C188" s="54">
        <v>664245</v>
      </c>
      <c r="D188" s="54">
        <v>1930000</v>
      </c>
      <c r="E188" s="54">
        <v>1265755</v>
      </c>
      <c r="F188" s="54">
        <v>0.34416839</v>
      </c>
      <c r="G188" s="54">
        <v>0.65583161</v>
      </c>
      <c r="H188" s="54">
        <v>1722650</v>
      </c>
      <c r="I188" s="54">
        <v>1058405</v>
      </c>
      <c r="J188" s="54">
        <v>0.38559487</v>
      </c>
      <c r="K188" s="54">
        <v>0.61440513</v>
      </c>
      <c r="L188" s="54">
        <v>754823</v>
      </c>
      <c r="M188" s="54">
        <v>90578</v>
      </c>
      <c r="N188" s="54">
        <v>0.88000101</v>
      </c>
      <c r="O188" s="54">
        <v>0.11999899</v>
      </c>
      <c r="P188" s="54">
        <v>245</v>
      </c>
      <c r="Q188" s="54">
        <v>245000</v>
      </c>
      <c r="R188" s="54">
        <v>2408840</v>
      </c>
      <c r="S188" s="54">
        <v>175022.1</v>
      </c>
      <c r="T188" s="54">
        <v>1000</v>
      </c>
      <c r="U188" s="54">
        <v>9832</v>
      </c>
      <c r="V188" s="54">
        <v>714.38</v>
      </c>
    </row>
    <row r="189" spans="1:22" ht="9">
      <c r="A189" s="54">
        <v>2961</v>
      </c>
      <c r="B189" s="54" t="s">
        <v>198</v>
      </c>
      <c r="C189" s="54">
        <v>502779</v>
      </c>
      <c r="D189" s="54">
        <v>1930000</v>
      </c>
      <c r="E189" s="54">
        <v>1427221</v>
      </c>
      <c r="F189" s="54">
        <v>0.26050725</v>
      </c>
      <c r="G189" s="54">
        <v>0.73949275</v>
      </c>
      <c r="H189" s="54">
        <v>1722650</v>
      </c>
      <c r="I189" s="54">
        <v>1219871</v>
      </c>
      <c r="J189" s="54">
        <v>0.2918637</v>
      </c>
      <c r="K189" s="54">
        <v>0.7081363</v>
      </c>
      <c r="L189" s="54">
        <v>754823</v>
      </c>
      <c r="M189" s="54">
        <v>252044</v>
      </c>
      <c r="N189" s="54">
        <v>0.66608861</v>
      </c>
      <c r="O189" s="54">
        <v>0.33391139</v>
      </c>
      <c r="P189" s="54">
        <v>420</v>
      </c>
      <c r="Q189" s="54">
        <v>420000</v>
      </c>
      <c r="R189" s="54">
        <v>4129440</v>
      </c>
      <c r="S189" s="54">
        <v>714152.53</v>
      </c>
      <c r="T189" s="54">
        <v>1000</v>
      </c>
      <c r="U189" s="54">
        <v>9832</v>
      </c>
      <c r="V189" s="54">
        <v>1700.36</v>
      </c>
    </row>
    <row r="190" spans="1:22" ht="9">
      <c r="A190" s="54">
        <v>3087</v>
      </c>
      <c r="B190" s="54" t="s">
        <v>199</v>
      </c>
      <c r="C190" s="54">
        <v>5838531</v>
      </c>
      <c r="D190" s="54">
        <v>2895000</v>
      </c>
      <c r="E190" s="54">
        <v>-2943531</v>
      </c>
      <c r="F190" s="54">
        <v>2.01676373</v>
      </c>
      <c r="G190" s="54">
        <v>-1.01676373</v>
      </c>
      <c r="H190" s="54">
        <v>2583975</v>
      </c>
      <c r="I190" s="54">
        <v>-3254556</v>
      </c>
      <c r="J190" s="54">
        <v>2.25951528</v>
      </c>
      <c r="K190" s="54">
        <v>-1.25951528</v>
      </c>
      <c r="L190" s="54">
        <v>1132234</v>
      </c>
      <c r="M190" s="54">
        <v>-4706297</v>
      </c>
      <c r="N190" s="54">
        <v>5.15664695</v>
      </c>
      <c r="O190" s="54">
        <v>-4.15664695</v>
      </c>
      <c r="P190" s="54">
        <v>109</v>
      </c>
      <c r="Q190" s="54">
        <v>109000</v>
      </c>
      <c r="R190" s="54">
        <v>1071688</v>
      </c>
      <c r="S190" s="54">
        <v>852834.32</v>
      </c>
      <c r="T190" s="54">
        <v>1000</v>
      </c>
      <c r="U190" s="54">
        <v>9832</v>
      </c>
      <c r="V190" s="54">
        <v>7824.17</v>
      </c>
    </row>
    <row r="191" spans="1:22" ht="9">
      <c r="A191" s="54">
        <v>3094</v>
      </c>
      <c r="B191" s="54" t="s">
        <v>200</v>
      </c>
      <c r="C191" s="54">
        <v>11711100</v>
      </c>
      <c r="D191" s="54">
        <v>2895000</v>
      </c>
      <c r="E191" s="54">
        <v>-8816100</v>
      </c>
      <c r="F191" s="54">
        <v>4.04528497</v>
      </c>
      <c r="G191" s="54">
        <v>-3.04528497</v>
      </c>
      <c r="H191" s="54">
        <v>2583975</v>
      </c>
      <c r="I191" s="54">
        <v>-9127125</v>
      </c>
      <c r="J191" s="54">
        <v>4.53220329</v>
      </c>
      <c r="K191" s="54">
        <v>-3.53220329</v>
      </c>
      <c r="L191" s="54">
        <v>1132234</v>
      </c>
      <c r="M191" s="54">
        <v>-10578866</v>
      </c>
      <c r="N191" s="54">
        <v>10.34335659</v>
      </c>
      <c r="O191" s="54">
        <v>-9.34335659</v>
      </c>
      <c r="P191" s="54">
        <v>85</v>
      </c>
      <c r="Q191" s="54">
        <v>85000</v>
      </c>
      <c r="R191" s="54">
        <v>835720</v>
      </c>
      <c r="S191" s="54">
        <v>719954.52</v>
      </c>
      <c r="T191" s="54">
        <v>1000</v>
      </c>
      <c r="U191" s="54">
        <v>9832</v>
      </c>
      <c r="V191" s="54">
        <v>8470.05</v>
      </c>
    </row>
    <row r="192" spans="1:22" ht="9">
      <c r="A192" s="54">
        <v>3129</v>
      </c>
      <c r="B192" s="54" t="s">
        <v>201</v>
      </c>
      <c r="C192" s="54">
        <v>489930</v>
      </c>
      <c r="D192" s="54">
        <v>1930000</v>
      </c>
      <c r="E192" s="54">
        <v>1440070</v>
      </c>
      <c r="F192" s="54">
        <v>0.25384974</v>
      </c>
      <c r="G192" s="54">
        <v>0.74615026</v>
      </c>
      <c r="H192" s="54">
        <v>1722650</v>
      </c>
      <c r="I192" s="54">
        <v>1232720</v>
      </c>
      <c r="J192" s="54">
        <v>0.28440484</v>
      </c>
      <c r="K192" s="54">
        <v>0.71559516</v>
      </c>
      <c r="L192" s="54">
        <v>754823</v>
      </c>
      <c r="M192" s="54">
        <v>264893</v>
      </c>
      <c r="N192" s="54">
        <v>0.64906607</v>
      </c>
      <c r="O192" s="54">
        <v>0.35093393</v>
      </c>
      <c r="P192" s="54">
        <v>1294</v>
      </c>
      <c r="Q192" s="54">
        <v>1294000</v>
      </c>
      <c r="R192" s="54">
        <v>12722608</v>
      </c>
      <c r="S192" s="54">
        <v>527973.32</v>
      </c>
      <c r="T192" s="54">
        <v>1000</v>
      </c>
      <c r="U192" s="54">
        <v>9832</v>
      </c>
      <c r="V192" s="54">
        <v>408.02</v>
      </c>
    </row>
    <row r="193" spans="1:22" ht="9">
      <c r="A193" s="54">
        <v>3150</v>
      </c>
      <c r="B193" s="54" t="s">
        <v>202</v>
      </c>
      <c r="C193" s="54">
        <v>977733</v>
      </c>
      <c r="D193" s="54">
        <v>1930000</v>
      </c>
      <c r="E193" s="54">
        <v>952267</v>
      </c>
      <c r="F193" s="54">
        <v>0.50659741</v>
      </c>
      <c r="G193" s="54">
        <v>0.49340259</v>
      </c>
      <c r="H193" s="54">
        <v>1722650</v>
      </c>
      <c r="I193" s="54">
        <v>744917</v>
      </c>
      <c r="J193" s="54">
        <v>0.56757496</v>
      </c>
      <c r="K193" s="54">
        <v>0.43242504</v>
      </c>
      <c r="L193" s="54">
        <v>754823</v>
      </c>
      <c r="M193" s="54">
        <v>-222910</v>
      </c>
      <c r="N193" s="54">
        <v>1.29531427</v>
      </c>
      <c r="O193" s="54">
        <v>-0.29531427</v>
      </c>
      <c r="P193" s="54">
        <v>1490</v>
      </c>
      <c r="Q193" s="54">
        <v>1490000</v>
      </c>
      <c r="R193" s="54">
        <v>14649680</v>
      </c>
      <c r="S193" s="54">
        <v>5532005.45</v>
      </c>
      <c r="T193" s="54">
        <v>1000</v>
      </c>
      <c r="U193" s="54">
        <v>9832</v>
      </c>
      <c r="V193" s="54">
        <v>3712.76</v>
      </c>
    </row>
    <row r="194" spans="1:22" ht="9">
      <c r="A194" s="54">
        <v>3171</v>
      </c>
      <c r="B194" s="54" t="s">
        <v>203</v>
      </c>
      <c r="C194" s="54">
        <v>593554</v>
      </c>
      <c r="D194" s="54">
        <v>1930000</v>
      </c>
      <c r="E194" s="54">
        <v>1336446</v>
      </c>
      <c r="F194" s="54">
        <v>0.30754093</v>
      </c>
      <c r="G194" s="54">
        <v>0.69245907</v>
      </c>
      <c r="H194" s="54">
        <v>1722650</v>
      </c>
      <c r="I194" s="54">
        <v>1129096</v>
      </c>
      <c r="J194" s="54">
        <v>0.34455867</v>
      </c>
      <c r="K194" s="54">
        <v>0.65544133</v>
      </c>
      <c r="L194" s="54">
        <v>754823</v>
      </c>
      <c r="M194" s="54">
        <v>161269</v>
      </c>
      <c r="N194" s="54">
        <v>0.78634859</v>
      </c>
      <c r="O194" s="54">
        <v>0.21365141</v>
      </c>
      <c r="P194" s="54">
        <v>1074</v>
      </c>
      <c r="Q194" s="54">
        <v>1074000</v>
      </c>
      <c r="R194" s="54">
        <v>10559568</v>
      </c>
      <c r="S194" s="54">
        <v>3946140.27</v>
      </c>
      <c r="T194" s="54">
        <v>1000</v>
      </c>
      <c r="U194" s="54">
        <v>9832</v>
      </c>
      <c r="V194" s="54">
        <v>3674.25</v>
      </c>
    </row>
    <row r="195" spans="1:22" ht="9">
      <c r="A195" s="54">
        <v>3206</v>
      </c>
      <c r="B195" s="54" t="s">
        <v>204</v>
      </c>
      <c r="C195" s="54">
        <v>416264</v>
      </c>
      <c r="D195" s="54">
        <v>1930000</v>
      </c>
      <c r="E195" s="54">
        <v>1513736</v>
      </c>
      <c r="F195" s="54">
        <v>0.21568083</v>
      </c>
      <c r="G195" s="54">
        <v>0.78431917</v>
      </c>
      <c r="H195" s="54">
        <v>1722650</v>
      </c>
      <c r="I195" s="54">
        <v>1306386</v>
      </c>
      <c r="J195" s="54">
        <v>0.24164166</v>
      </c>
      <c r="K195" s="54">
        <v>0.75835834</v>
      </c>
      <c r="L195" s="54">
        <v>754823</v>
      </c>
      <c r="M195" s="54">
        <v>338559</v>
      </c>
      <c r="N195" s="54">
        <v>0.55147233</v>
      </c>
      <c r="O195" s="54">
        <v>0.44852767</v>
      </c>
      <c r="P195" s="54">
        <v>542</v>
      </c>
      <c r="Q195" s="54">
        <v>542000</v>
      </c>
      <c r="R195" s="54">
        <v>5305796.3</v>
      </c>
      <c r="S195" s="54">
        <v>0</v>
      </c>
      <c r="T195" s="54">
        <v>1000</v>
      </c>
      <c r="U195" s="54">
        <v>9789.29</v>
      </c>
      <c r="V195" s="54">
        <v>0</v>
      </c>
    </row>
    <row r="196" spans="1:22" ht="9">
      <c r="A196" s="54">
        <v>3213</v>
      </c>
      <c r="B196" s="54" t="s">
        <v>205</v>
      </c>
      <c r="C196" s="54">
        <v>782495</v>
      </c>
      <c r="D196" s="54">
        <v>1930000</v>
      </c>
      <c r="E196" s="54">
        <v>1147505</v>
      </c>
      <c r="F196" s="54">
        <v>0.40543782</v>
      </c>
      <c r="G196" s="54">
        <v>0.59456218</v>
      </c>
      <c r="H196" s="54">
        <v>1722650</v>
      </c>
      <c r="I196" s="54">
        <v>940155</v>
      </c>
      <c r="J196" s="54">
        <v>0.45423911</v>
      </c>
      <c r="K196" s="54">
        <v>0.54576089</v>
      </c>
      <c r="L196" s="54">
        <v>754823</v>
      </c>
      <c r="M196" s="54">
        <v>-27672</v>
      </c>
      <c r="N196" s="54">
        <v>1.03666025</v>
      </c>
      <c r="O196" s="54">
        <v>-0.03666025</v>
      </c>
      <c r="P196" s="54">
        <v>491</v>
      </c>
      <c r="Q196" s="54">
        <v>491000</v>
      </c>
      <c r="R196" s="54">
        <v>4827512</v>
      </c>
      <c r="S196" s="54">
        <v>540587.97</v>
      </c>
      <c r="T196" s="54">
        <v>1000</v>
      </c>
      <c r="U196" s="54">
        <v>9832</v>
      </c>
      <c r="V196" s="54">
        <v>1100.99</v>
      </c>
    </row>
    <row r="197" spans="1:22" ht="9">
      <c r="A197" s="54">
        <v>3220</v>
      </c>
      <c r="B197" s="54" t="s">
        <v>206</v>
      </c>
      <c r="C197" s="54">
        <v>660130</v>
      </c>
      <c r="D197" s="54">
        <v>1930000</v>
      </c>
      <c r="E197" s="54">
        <v>1269870</v>
      </c>
      <c r="F197" s="54">
        <v>0.34203627</v>
      </c>
      <c r="G197" s="54">
        <v>0.65796373</v>
      </c>
      <c r="H197" s="54">
        <v>1722650</v>
      </c>
      <c r="I197" s="54">
        <v>1062520</v>
      </c>
      <c r="J197" s="54">
        <v>0.38320611</v>
      </c>
      <c r="K197" s="54">
        <v>0.61679389</v>
      </c>
      <c r="L197" s="54">
        <v>754823</v>
      </c>
      <c r="M197" s="54">
        <v>94693</v>
      </c>
      <c r="N197" s="54">
        <v>0.8745494</v>
      </c>
      <c r="O197" s="54">
        <v>0.1254506</v>
      </c>
      <c r="P197" s="54">
        <v>1792</v>
      </c>
      <c r="Q197" s="54">
        <v>1792000</v>
      </c>
      <c r="R197" s="54">
        <v>17618944</v>
      </c>
      <c r="S197" s="54">
        <v>1796297.59</v>
      </c>
      <c r="T197" s="54">
        <v>1000</v>
      </c>
      <c r="U197" s="54">
        <v>9832</v>
      </c>
      <c r="V197" s="54">
        <v>1002.4</v>
      </c>
    </row>
    <row r="198" spans="1:22" ht="9">
      <c r="A198" s="54">
        <v>3269</v>
      </c>
      <c r="B198" s="54" t="s">
        <v>207</v>
      </c>
      <c r="C198" s="54">
        <v>1167388</v>
      </c>
      <c r="D198" s="54">
        <v>1930000</v>
      </c>
      <c r="E198" s="54">
        <v>762612</v>
      </c>
      <c r="F198" s="54">
        <v>0.60486425</v>
      </c>
      <c r="G198" s="54">
        <v>0.39513575</v>
      </c>
      <c r="H198" s="54">
        <v>1722650</v>
      </c>
      <c r="I198" s="54">
        <v>555262</v>
      </c>
      <c r="J198" s="54">
        <v>0.67766987</v>
      </c>
      <c r="K198" s="54">
        <v>0.32233013</v>
      </c>
      <c r="L198" s="54">
        <v>754823</v>
      </c>
      <c r="M198" s="54">
        <v>-412565</v>
      </c>
      <c r="N198" s="54">
        <v>1.54657185</v>
      </c>
      <c r="O198" s="54">
        <v>-0.54657185</v>
      </c>
      <c r="P198" s="54">
        <v>26882</v>
      </c>
      <c r="Q198" s="54">
        <v>26882000</v>
      </c>
      <c r="R198" s="54">
        <v>264303824</v>
      </c>
      <c r="S198" s="54">
        <v>94791728.25</v>
      </c>
      <c r="T198" s="54">
        <v>1000</v>
      </c>
      <c r="U198" s="54">
        <v>9832</v>
      </c>
      <c r="V198" s="54">
        <v>3526.22</v>
      </c>
    </row>
    <row r="199" spans="1:22" ht="9">
      <c r="A199" s="54">
        <v>3276</v>
      </c>
      <c r="B199" s="54" t="s">
        <v>208</v>
      </c>
      <c r="C199" s="54">
        <v>650455</v>
      </c>
      <c r="D199" s="54">
        <v>1930000</v>
      </c>
      <c r="E199" s="54">
        <v>1279545</v>
      </c>
      <c r="F199" s="54">
        <v>0.33702332</v>
      </c>
      <c r="G199" s="54">
        <v>0.66297668</v>
      </c>
      <c r="H199" s="54">
        <v>1722650</v>
      </c>
      <c r="I199" s="54">
        <v>1072195</v>
      </c>
      <c r="J199" s="54">
        <v>0.37758976</v>
      </c>
      <c r="K199" s="54">
        <v>0.62241024</v>
      </c>
      <c r="L199" s="54">
        <v>754823</v>
      </c>
      <c r="M199" s="54">
        <v>104368</v>
      </c>
      <c r="N199" s="54">
        <v>0.86173182</v>
      </c>
      <c r="O199" s="54">
        <v>0.13826818</v>
      </c>
      <c r="P199" s="54">
        <v>641</v>
      </c>
      <c r="Q199" s="54">
        <v>641000</v>
      </c>
      <c r="R199" s="54">
        <v>6302312</v>
      </c>
      <c r="S199" s="54">
        <v>495658.25</v>
      </c>
      <c r="T199" s="54">
        <v>1000</v>
      </c>
      <c r="U199" s="54">
        <v>9832</v>
      </c>
      <c r="V199" s="54">
        <v>773.26</v>
      </c>
    </row>
    <row r="200" spans="1:22" ht="9">
      <c r="A200" s="54">
        <v>3290</v>
      </c>
      <c r="B200" s="54" t="s">
        <v>209</v>
      </c>
      <c r="C200" s="54">
        <v>548410</v>
      </c>
      <c r="D200" s="54">
        <v>1930000</v>
      </c>
      <c r="E200" s="54">
        <v>1381590</v>
      </c>
      <c r="F200" s="54">
        <v>0.28415026</v>
      </c>
      <c r="G200" s="54">
        <v>0.71584974</v>
      </c>
      <c r="H200" s="54">
        <v>1722650</v>
      </c>
      <c r="I200" s="54">
        <v>1174240</v>
      </c>
      <c r="J200" s="54">
        <v>0.31835254</v>
      </c>
      <c r="K200" s="54">
        <v>0.68164746</v>
      </c>
      <c r="L200" s="54">
        <v>754823</v>
      </c>
      <c r="M200" s="54">
        <v>206413</v>
      </c>
      <c r="N200" s="54">
        <v>0.72654119</v>
      </c>
      <c r="O200" s="54">
        <v>0.27345881</v>
      </c>
      <c r="P200" s="54">
        <v>5216</v>
      </c>
      <c r="Q200" s="54">
        <v>5216000</v>
      </c>
      <c r="R200" s="54">
        <v>51283712</v>
      </c>
      <c r="S200" s="54">
        <v>1100043.08</v>
      </c>
      <c r="T200" s="54">
        <v>1000</v>
      </c>
      <c r="U200" s="54">
        <v>9832</v>
      </c>
      <c r="V200" s="54">
        <v>210.9</v>
      </c>
    </row>
    <row r="201" spans="1:22" ht="9">
      <c r="A201" s="54">
        <v>3297</v>
      </c>
      <c r="B201" s="54" t="s">
        <v>210</v>
      </c>
      <c r="C201" s="54">
        <v>764324</v>
      </c>
      <c r="D201" s="54">
        <v>1930000</v>
      </c>
      <c r="E201" s="54">
        <v>1165676</v>
      </c>
      <c r="F201" s="54">
        <v>0.3960228</v>
      </c>
      <c r="G201" s="54">
        <v>0.6039772</v>
      </c>
      <c r="H201" s="54">
        <v>1722650</v>
      </c>
      <c r="I201" s="54">
        <v>958326</v>
      </c>
      <c r="J201" s="54">
        <v>0.44369083</v>
      </c>
      <c r="K201" s="54">
        <v>0.55630917</v>
      </c>
      <c r="L201" s="54">
        <v>754823</v>
      </c>
      <c r="M201" s="54">
        <v>-9501</v>
      </c>
      <c r="N201" s="54">
        <v>1.01258706</v>
      </c>
      <c r="O201" s="54">
        <v>-0.01258706</v>
      </c>
      <c r="P201" s="54">
        <v>1249</v>
      </c>
      <c r="Q201" s="54">
        <v>1249000</v>
      </c>
      <c r="R201" s="54">
        <v>12280168</v>
      </c>
      <c r="S201" s="54">
        <v>2797988.98</v>
      </c>
      <c r="T201" s="54">
        <v>1000</v>
      </c>
      <c r="U201" s="54">
        <v>9832</v>
      </c>
      <c r="V201" s="54">
        <v>2240.18</v>
      </c>
    </row>
    <row r="202" spans="1:22" ht="9">
      <c r="A202" s="54">
        <v>1897</v>
      </c>
      <c r="B202" s="54" t="s">
        <v>211</v>
      </c>
      <c r="C202" s="54">
        <v>2581102</v>
      </c>
      <c r="D202" s="54">
        <v>2895000</v>
      </c>
      <c r="E202" s="54">
        <v>313898</v>
      </c>
      <c r="F202" s="54">
        <v>0.89157237</v>
      </c>
      <c r="G202" s="54">
        <v>0.10842763</v>
      </c>
      <c r="H202" s="54">
        <v>2583975</v>
      </c>
      <c r="I202" s="54">
        <v>2873</v>
      </c>
      <c r="J202" s="54">
        <v>0.99888815</v>
      </c>
      <c r="K202" s="54">
        <v>0.00111185</v>
      </c>
      <c r="L202" s="54">
        <v>1132234</v>
      </c>
      <c r="M202" s="54">
        <v>-1448868</v>
      </c>
      <c r="N202" s="54">
        <v>2.27965421</v>
      </c>
      <c r="O202" s="54">
        <v>-1.27965421</v>
      </c>
      <c r="P202" s="54">
        <v>394</v>
      </c>
      <c r="Q202" s="54">
        <v>394000</v>
      </c>
      <c r="R202" s="54">
        <v>3873808</v>
      </c>
      <c r="S202" s="54">
        <v>4944958.49</v>
      </c>
      <c r="T202" s="54">
        <v>1000</v>
      </c>
      <c r="U202" s="54">
        <v>9832</v>
      </c>
      <c r="V202" s="54">
        <v>12550.66</v>
      </c>
    </row>
    <row r="203" spans="1:22" ht="9">
      <c r="A203" s="54">
        <v>3304</v>
      </c>
      <c r="B203" s="54" t="s">
        <v>212</v>
      </c>
      <c r="C203" s="54">
        <v>648638</v>
      </c>
      <c r="D203" s="54">
        <v>1930000</v>
      </c>
      <c r="E203" s="54">
        <v>1281362</v>
      </c>
      <c r="F203" s="54">
        <v>0.33608187</v>
      </c>
      <c r="G203" s="54">
        <v>0.66391813</v>
      </c>
      <c r="H203" s="54">
        <v>1722650</v>
      </c>
      <c r="I203" s="54">
        <v>1074012</v>
      </c>
      <c r="J203" s="54">
        <v>0.37653499</v>
      </c>
      <c r="K203" s="54">
        <v>0.62346501</v>
      </c>
      <c r="L203" s="54">
        <v>754823</v>
      </c>
      <c r="M203" s="54">
        <v>106185</v>
      </c>
      <c r="N203" s="54">
        <v>0.85932464</v>
      </c>
      <c r="O203" s="54">
        <v>0.14067536</v>
      </c>
      <c r="P203" s="54">
        <v>710</v>
      </c>
      <c r="Q203" s="54">
        <v>710000</v>
      </c>
      <c r="R203" s="54">
        <v>6980720</v>
      </c>
      <c r="S203" s="54">
        <v>1344685.02</v>
      </c>
      <c r="T203" s="54">
        <v>1000</v>
      </c>
      <c r="U203" s="54">
        <v>9832</v>
      </c>
      <c r="V203" s="54">
        <v>1893.92</v>
      </c>
    </row>
    <row r="204" spans="1:22" ht="9">
      <c r="A204" s="54">
        <v>3311</v>
      </c>
      <c r="B204" s="54" t="s">
        <v>213</v>
      </c>
      <c r="C204" s="54">
        <v>537445</v>
      </c>
      <c r="D204" s="54">
        <v>1930000</v>
      </c>
      <c r="E204" s="54">
        <v>1392555</v>
      </c>
      <c r="F204" s="54">
        <v>0.27846891</v>
      </c>
      <c r="G204" s="54">
        <v>0.72153109</v>
      </c>
      <c r="H204" s="54">
        <v>1722650</v>
      </c>
      <c r="I204" s="54">
        <v>1185205</v>
      </c>
      <c r="J204" s="54">
        <v>0.31198735</v>
      </c>
      <c r="K204" s="54">
        <v>0.68801265</v>
      </c>
      <c r="L204" s="54">
        <v>754823</v>
      </c>
      <c r="M204" s="54">
        <v>217378</v>
      </c>
      <c r="N204" s="54">
        <v>0.7120146</v>
      </c>
      <c r="O204" s="54">
        <v>0.2879854</v>
      </c>
      <c r="P204" s="54">
        <v>2172</v>
      </c>
      <c r="Q204" s="54">
        <v>2172000</v>
      </c>
      <c r="R204" s="54">
        <v>21355104</v>
      </c>
      <c r="S204" s="54">
        <v>2431257.37</v>
      </c>
      <c r="T204" s="54">
        <v>1000</v>
      </c>
      <c r="U204" s="54">
        <v>9832</v>
      </c>
      <c r="V204" s="54">
        <v>1119.36</v>
      </c>
    </row>
    <row r="205" spans="1:22" ht="9">
      <c r="A205" s="54">
        <v>3318</v>
      </c>
      <c r="B205" s="54" t="s">
        <v>214</v>
      </c>
      <c r="C205" s="54">
        <v>635384</v>
      </c>
      <c r="D205" s="54">
        <v>1930000</v>
      </c>
      <c r="E205" s="54">
        <v>1294616</v>
      </c>
      <c r="F205" s="54">
        <v>0.32921451</v>
      </c>
      <c r="G205" s="54">
        <v>0.67078549</v>
      </c>
      <c r="H205" s="54">
        <v>1722650</v>
      </c>
      <c r="I205" s="54">
        <v>1087266</v>
      </c>
      <c r="J205" s="54">
        <v>0.36884103</v>
      </c>
      <c r="K205" s="54">
        <v>0.63115897</v>
      </c>
      <c r="L205" s="54">
        <v>754823</v>
      </c>
      <c r="M205" s="54">
        <v>119439</v>
      </c>
      <c r="N205" s="54">
        <v>0.84176555</v>
      </c>
      <c r="O205" s="54">
        <v>0.15823445</v>
      </c>
      <c r="P205" s="54">
        <v>492</v>
      </c>
      <c r="Q205" s="54">
        <v>492000</v>
      </c>
      <c r="R205" s="54">
        <v>4058753.75</v>
      </c>
      <c r="S205" s="54">
        <v>0</v>
      </c>
      <c r="T205" s="54">
        <v>1000</v>
      </c>
      <c r="U205" s="54">
        <v>8249.5</v>
      </c>
      <c r="V205" s="54">
        <v>0</v>
      </c>
    </row>
    <row r="206" spans="1:22" ht="9">
      <c r="A206" s="54">
        <v>3325</v>
      </c>
      <c r="B206" s="54" t="s">
        <v>215</v>
      </c>
      <c r="C206" s="54">
        <v>846230</v>
      </c>
      <c r="D206" s="54">
        <v>1930000</v>
      </c>
      <c r="E206" s="54">
        <v>1083770</v>
      </c>
      <c r="F206" s="54">
        <v>0.43846114</v>
      </c>
      <c r="G206" s="54">
        <v>0.56153886</v>
      </c>
      <c r="H206" s="54">
        <v>1722650</v>
      </c>
      <c r="I206" s="54">
        <v>876420</v>
      </c>
      <c r="J206" s="54">
        <v>0.49123734</v>
      </c>
      <c r="K206" s="54">
        <v>0.50876266</v>
      </c>
      <c r="L206" s="54">
        <v>754823</v>
      </c>
      <c r="M206" s="54">
        <v>-91407</v>
      </c>
      <c r="N206" s="54">
        <v>1.12109726</v>
      </c>
      <c r="O206" s="54">
        <v>-0.12109726</v>
      </c>
      <c r="P206" s="54">
        <v>837</v>
      </c>
      <c r="Q206" s="54">
        <v>837000</v>
      </c>
      <c r="R206" s="54">
        <v>8047159.58</v>
      </c>
      <c r="S206" s="54">
        <v>0</v>
      </c>
      <c r="T206" s="54">
        <v>1000</v>
      </c>
      <c r="U206" s="54">
        <v>9614.29</v>
      </c>
      <c r="V206" s="54">
        <v>0</v>
      </c>
    </row>
    <row r="207" spans="1:22" ht="9">
      <c r="A207" s="54">
        <v>3332</v>
      </c>
      <c r="B207" s="54" t="s">
        <v>216</v>
      </c>
      <c r="C207" s="54">
        <v>522271</v>
      </c>
      <c r="D207" s="54">
        <v>1930000</v>
      </c>
      <c r="E207" s="54">
        <v>1407729</v>
      </c>
      <c r="F207" s="54">
        <v>0.27060674</v>
      </c>
      <c r="G207" s="54">
        <v>0.72939326</v>
      </c>
      <c r="H207" s="54">
        <v>1722650</v>
      </c>
      <c r="I207" s="54">
        <v>1200379</v>
      </c>
      <c r="J207" s="54">
        <v>0.30317882</v>
      </c>
      <c r="K207" s="54">
        <v>0.69682118</v>
      </c>
      <c r="L207" s="54">
        <v>754823</v>
      </c>
      <c r="M207" s="54">
        <v>232552</v>
      </c>
      <c r="N207" s="54">
        <v>0.69191188</v>
      </c>
      <c r="O207" s="54">
        <v>0.30808812</v>
      </c>
      <c r="P207" s="54">
        <v>1007</v>
      </c>
      <c r="Q207" s="54">
        <v>1007000</v>
      </c>
      <c r="R207" s="54">
        <v>9900824</v>
      </c>
      <c r="S207" s="54">
        <v>958005.43</v>
      </c>
      <c r="T207" s="54">
        <v>1000</v>
      </c>
      <c r="U207" s="54">
        <v>9832</v>
      </c>
      <c r="V207" s="54">
        <v>951.35</v>
      </c>
    </row>
    <row r="208" spans="1:22" ht="9">
      <c r="A208" s="54">
        <v>3339</v>
      </c>
      <c r="B208" s="54" t="s">
        <v>217</v>
      </c>
      <c r="C208" s="54">
        <v>662632</v>
      </c>
      <c r="D208" s="54">
        <v>1930000</v>
      </c>
      <c r="E208" s="54">
        <v>1267368</v>
      </c>
      <c r="F208" s="54">
        <v>0.34333264</v>
      </c>
      <c r="G208" s="54">
        <v>0.65666736</v>
      </c>
      <c r="H208" s="54">
        <v>1722650</v>
      </c>
      <c r="I208" s="54">
        <v>1060018</v>
      </c>
      <c r="J208" s="54">
        <v>0.38465852</v>
      </c>
      <c r="K208" s="54">
        <v>0.61534148</v>
      </c>
      <c r="L208" s="54">
        <v>754823</v>
      </c>
      <c r="M208" s="54">
        <v>92191</v>
      </c>
      <c r="N208" s="54">
        <v>0.87786408</v>
      </c>
      <c r="O208" s="54">
        <v>0.12213592</v>
      </c>
      <c r="P208" s="54">
        <v>3910</v>
      </c>
      <c r="Q208" s="54">
        <v>3910000</v>
      </c>
      <c r="R208" s="54">
        <v>38443120</v>
      </c>
      <c r="S208" s="54">
        <v>2046460.47</v>
      </c>
      <c r="T208" s="54">
        <v>1000</v>
      </c>
      <c r="U208" s="54">
        <v>9832</v>
      </c>
      <c r="V208" s="54">
        <v>523.39</v>
      </c>
    </row>
    <row r="209" spans="1:22" ht="9">
      <c r="A209" s="54">
        <v>3360</v>
      </c>
      <c r="B209" s="54" t="s">
        <v>218</v>
      </c>
      <c r="C209" s="54">
        <v>596451</v>
      </c>
      <c r="D209" s="54">
        <v>1930000</v>
      </c>
      <c r="E209" s="54">
        <v>1333549</v>
      </c>
      <c r="F209" s="54">
        <v>0.30904197</v>
      </c>
      <c r="G209" s="54">
        <v>0.69095803</v>
      </c>
      <c r="H209" s="54">
        <v>1722650</v>
      </c>
      <c r="I209" s="54">
        <v>1126199</v>
      </c>
      <c r="J209" s="54">
        <v>0.34624039</v>
      </c>
      <c r="K209" s="54">
        <v>0.65375961</v>
      </c>
      <c r="L209" s="54">
        <v>754823</v>
      </c>
      <c r="M209" s="54">
        <v>158372</v>
      </c>
      <c r="N209" s="54">
        <v>0.79018657</v>
      </c>
      <c r="O209" s="54">
        <v>0.20981343</v>
      </c>
      <c r="P209" s="54">
        <v>1427</v>
      </c>
      <c r="Q209" s="54">
        <v>1427000</v>
      </c>
      <c r="R209" s="54">
        <v>14030264</v>
      </c>
      <c r="S209" s="54">
        <v>212360.3</v>
      </c>
      <c r="T209" s="54">
        <v>1000</v>
      </c>
      <c r="U209" s="54">
        <v>9832</v>
      </c>
      <c r="V209" s="54">
        <v>148.82</v>
      </c>
    </row>
    <row r="210" spans="1:22" ht="9">
      <c r="A210" s="54">
        <v>3367</v>
      </c>
      <c r="B210" s="54" t="s">
        <v>219</v>
      </c>
      <c r="C210" s="54">
        <v>654133</v>
      </c>
      <c r="D210" s="54">
        <v>1930000</v>
      </c>
      <c r="E210" s="54">
        <v>1275867</v>
      </c>
      <c r="F210" s="54">
        <v>0.33892902</v>
      </c>
      <c r="G210" s="54">
        <v>0.66107098</v>
      </c>
      <c r="H210" s="54">
        <v>1722650</v>
      </c>
      <c r="I210" s="54">
        <v>1068517</v>
      </c>
      <c r="J210" s="54">
        <v>0.37972484</v>
      </c>
      <c r="K210" s="54">
        <v>0.62027516</v>
      </c>
      <c r="L210" s="54">
        <v>754823</v>
      </c>
      <c r="M210" s="54">
        <v>100690</v>
      </c>
      <c r="N210" s="54">
        <v>0.86660449</v>
      </c>
      <c r="O210" s="54">
        <v>0.13339551</v>
      </c>
      <c r="P210" s="54">
        <v>1105</v>
      </c>
      <c r="Q210" s="54">
        <v>1105000</v>
      </c>
      <c r="R210" s="54">
        <v>10864360</v>
      </c>
      <c r="S210" s="54">
        <v>1176103.08</v>
      </c>
      <c r="T210" s="54">
        <v>1000</v>
      </c>
      <c r="U210" s="54">
        <v>9832</v>
      </c>
      <c r="V210" s="54">
        <v>1064.35</v>
      </c>
    </row>
    <row r="211" spans="1:22" ht="9">
      <c r="A211" s="54">
        <v>3381</v>
      </c>
      <c r="B211" s="54" t="s">
        <v>220</v>
      </c>
      <c r="C211" s="54">
        <v>753007</v>
      </c>
      <c r="D211" s="54">
        <v>1930000</v>
      </c>
      <c r="E211" s="54">
        <v>1176993</v>
      </c>
      <c r="F211" s="54">
        <v>0.39015907</v>
      </c>
      <c r="G211" s="54">
        <v>0.60984093</v>
      </c>
      <c r="H211" s="54">
        <v>1722650</v>
      </c>
      <c r="I211" s="54">
        <v>969643</v>
      </c>
      <c r="J211" s="54">
        <v>0.4371213</v>
      </c>
      <c r="K211" s="54">
        <v>0.5628787</v>
      </c>
      <c r="L211" s="54">
        <v>754823</v>
      </c>
      <c r="M211" s="54">
        <v>1816</v>
      </c>
      <c r="N211" s="54">
        <v>0.99759414</v>
      </c>
      <c r="O211" s="54">
        <v>0.00240586</v>
      </c>
      <c r="P211" s="54">
        <v>2327</v>
      </c>
      <c r="Q211" s="54">
        <v>2327000</v>
      </c>
      <c r="R211" s="54">
        <v>22879064</v>
      </c>
      <c r="S211" s="54">
        <v>5326449.98</v>
      </c>
      <c r="T211" s="54">
        <v>1000</v>
      </c>
      <c r="U211" s="54">
        <v>9832</v>
      </c>
      <c r="V211" s="54">
        <v>2288.98</v>
      </c>
    </row>
    <row r="212" spans="1:22" ht="9">
      <c r="A212" s="54">
        <v>3409</v>
      </c>
      <c r="B212" s="54" t="s">
        <v>221</v>
      </c>
      <c r="C212" s="54">
        <v>453598</v>
      </c>
      <c r="D212" s="54">
        <v>1930000</v>
      </c>
      <c r="E212" s="54">
        <v>1476402</v>
      </c>
      <c r="F212" s="54">
        <v>0.23502487</v>
      </c>
      <c r="G212" s="54">
        <v>0.76497513</v>
      </c>
      <c r="H212" s="54">
        <v>1722650</v>
      </c>
      <c r="I212" s="54">
        <v>1269052</v>
      </c>
      <c r="J212" s="54">
        <v>0.26331408</v>
      </c>
      <c r="K212" s="54">
        <v>0.73668592</v>
      </c>
      <c r="L212" s="54">
        <v>754823</v>
      </c>
      <c r="M212" s="54">
        <v>301225</v>
      </c>
      <c r="N212" s="54">
        <v>0.60093293</v>
      </c>
      <c r="O212" s="54">
        <v>0.39906707</v>
      </c>
      <c r="P212" s="54">
        <v>2153</v>
      </c>
      <c r="Q212" s="54">
        <v>2153000</v>
      </c>
      <c r="R212" s="54">
        <v>18718513.26</v>
      </c>
      <c r="S212" s="54">
        <v>0</v>
      </c>
      <c r="T212" s="54">
        <v>1000</v>
      </c>
      <c r="U212" s="54">
        <v>8694.15</v>
      </c>
      <c r="V212" s="54">
        <v>0</v>
      </c>
    </row>
    <row r="213" spans="1:22" ht="9">
      <c r="A213" s="54">
        <v>3427</v>
      </c>
      <c r="B213" s="54" t="s">
        <v>222</v>
      </c>
      <c r="C213" s="54">
        <v>517314</v>
      </c>
      <c r="D213" s="54">
        <v>1930000</v>
      </c>
      <c r="E213" s="54">
        <v>1412686</v>
      </c>
      <c r="F213" s="54">
        <v>0.26803834</v>
      </c>
      <c r="G213" s="54">
        <v>0.73196166</v>
      </c>
      <c r="H213" s="54">
        <v>1722650</v>
      </c>
      <c r="I213" s="54">
        <v>1205336</v>
      </c>
      <c r="J213" s="54">
        <v>0.30030128</v>
      </c>
      <c r="K213" s="54">
        <v>0.69969872</v>
      </c>
      <c r="L213" s="54">
        <v>754823</v>
      </c>
      <c r="M213" s="54">
        <v>237509</v>
      </c>
      <c r="N213" s="54">
        <v>0.68534478</v>
      </c>
      <c r="O213" s="54">
        <v>0.31465522</v>
      </c>
      <c r="P213" s="54">
        <v>263</v>
      </c>
      <c r="Q213" s="54">
        <v>263000</v>
      </c>
      <c r="R213" s="54">
        <v>2585816</v>
      </c>
      <c r="S213" s="54">
        <v>60113.75</v>
      </c>
      <c r="T213" s="54">
        <v>1000</v>
      </c>
      <c r="U213" s="54">
        <v>9832</v>
      </c>
      <c r="V213" s="54">
        <v>228.57</v>
      </c>
    </row>
    <row r="214" spans="1:22" ht="9">
      <c r="A214" s="54">
        <v>3428</v>
      </c>
      <c r="B214" s="54" t="s">
        <v>223</v>
      </c>
      <c r="C214" s="54">
        <v>533453</v>
      </c>
      <c r="D214" s="54">
        <v>1930000</v>
      </c>
      <c r="E214" s="54">
        <v>1396547</v>
      </c>
      <c r="F214" s="54">
        <v>0.27640052</v>
      </c>
      <c r="G214" s="54">
        <v>0.72359948</v>
      </c>
      <c r="H214" s="54">
        <v>1722650</v>
      </c>
      <c r="I214" s="54">
        <v>1189197</v>
      </c>
      <c r="J214" s="54">
        <v>0.30966999</v>
      </c>
      <c r="K214" s="54">
        <v>0.69033001</v>
      </c>
      <c r="L214" s="54">
        <v>754823</v>
      </c>
      <c r="M214" s="54">
        <v>221370</v>
      </c>
      <c r="N214" s="54">
        <v>0.70672595</v>
      </c>
      <c r="O214" s="54">
        <v>0.29327405</v>
      </c>
      <c r="P214" s="54">
        <v>768</v>
      </c>
      <c r="Q214" s="54">
        <v>768000</v>
      </c>
      <c r="R214" s="54">
        <v>7550976</v>
      </c>
      <c r="S214" s="54">
        <v>1953321.35</v>
      </c>
      <c r="T214" s="54">
        <v>1000</v>
      </c>
      <c r="U214" s="54">
        <v>9832</v>
      </c>
      <c r="V214" s="54">
        <v>2543.39</v>
      </c>
    </row>
    <row r="215" spans="1:22" ht="9">
      <c r="A215" s="54">
        <v>3430</v>
      </c>
      <c r="B215" s="54" t="s">
        <v>224</v>
      </c>
      <c r="C215" s="54">
        <v>456752</v>
      </c>
      <c r="D215" s="54">
        <v>1930000</v>
      </c>
      <c r="E215" s="54">
        <v>1473248</v>
      </c>
      <c r="F215" s="54">
        <v>0.23665907</v>
      </c>
      <c r="G215" s="54">
        <v>0.76334093</v>
      </c>
      <c r="H215" s="54">
        <v>1722650</v>
      </c>
      <c r="I215" s="54">
        <v>1265898</v>
      </c>
      <c r="J215" s="54">
        <v>0.26514498</v>
      </c>
      <c r="K215" s="54">
        <v>0.73485502</v>
      </c>
      <c r="L215" s="54">
        <v>754823</v>
      </c>
      <c r="M215" s="54">
        <v>298071</v>
      </c>
      <c r="N215" s="54">
        <v>0.6051114</v>
      </c>
      <c r="O215" s="54">
        <v>0.3948886</v>
      </c>
      <c r="P215" s="54">
        <v>3497</v>
      </c>
      <c r="Q215" s="54">
        <v>3497000</v>
      </c>
      <c r="R215" s="54">
        <v>34382504</v>
      </c>
      <c r="S215" s="54">
        <v>11047137.43</v>
      </c>
      <c r="T215" s="54">
        <v>1000</v>
      </c>
      <c r="U215" s="54">
        <v>9832</v>
      </c>
      <c r="V215" s="54">
        <v>3159.03</v>
      </c>
    </row>
    <row r="216" spans="1:22" ht="9">
      <c r="A216" s="54">
        <v>3434</v>
      </c>
      <c r="B216" s="54" t="s">
        <v>225</v>
      </c>
      <c r="C216" s="54">
        <v>404974</v>
      </c>
      <c r="D216" s="54">
        <v>1930000</v>
      </c>
      <c r="E216" s="54">
        <v>1525026</v>
      </c>
      <c r="F216" s="54">
        <v>0.20983109</v>
      </c>
      <c r="G216" s="54">
        <v>0.79016891</v>
      </c>
      <c r="H216" s="54">
        <v>1722650</v>
      </c>
      <c r="I216" s="54">
        <v>1317676</v>
      </c>
      <c r="J216" s="54">
        <v>0.2350878</v>
      </c>
      <c r="K216" s="54">
        <v>0.7649122</v>
      </c>
      <c r="L216" s="54">
        <v>754823</v>
      </c>
      <c r="M216" s="54">
        <v>349849</v>
      </c>
      <c r="N216" s="54">
        <v>0.53651518</v>
      </c>
      <c r="O216" s="54">
        <v>0.46348482</v>
      </c>
      <c r="P216" s="54">
        <v>976</v>
      </c>
      <c r="Q216" s="54">
        <v>976000</v>
      </c>
      <c r="R216" s="54">
        <v>9596032</v>
      </c>
      <c r="S216" s="54">
        <v>618666.19</v>
      </c>
      <c r="T216" s="54">
        <v>1000</v>
      </c>
      <c r="U216" s="54">
        <v>9832</v>
      </c>
      <c r="V216" s="54">
        <v>633.88</v>
      </c>
    </row>
    <row r="217" spans="1:22" ht="9">
      <c r="A217" s="54">
        <v>3437</v>
      </c>
      <c r="B217" s="54" t="s">
        <v>226</v>
      </c>
      <c r="C217" s="54">
        <v>1136570</v>
      </c>
      <c r="D217" s="54">
        <v>1930000</v>
      </c>
      <c r="E217" s="54">
        <v>793430</v>
      </c>
      <c r="F217" s="54">
        <v>0.58889637</v>
      </c>
      <c r="G217" s="54">
        <v>0.41110363</v>
      </c>
      <c r="H217" s="54">
        <v>1722650</v>
      </c>
      <c r="I217" s="54">
        <v>586080</v>
      </c>
      <c r="J217" s="54">
        <v>0.65977999</v>
      </c>
      <c r="K217" s="54">
        <v>0.34022001</v>
      </c>
      <c r="L217" s="54">
        <v>754823</v>
      </c>
      <c r="M217" s="54">
        <v>-381747</v>
      </c>
      <c r="N217" s="54">
        <v>1.50574373</v>
      </c>
      <c r="O217" s="54">
        <v>-0.50574373</v>
      </c>
      <c r="P217" s="54">
        <v>3952</v>
      </c>
      <c r="Q217" s="54">
        <v>3952000</v>
      </c>
      <c r="R217" s="54">
        <v>38856064</v>
      </c>
      <c r="S217" s="54">
        <v>4724943.53</v>
      </c>
      <c r="T217" s="54">
        <v>1000</v>
      </c>
      <c r="U217" s="54">
        <v>9832</v>
      </c>
      <c r="V217" s="54">
        <v>1195.58</v>
      </c>
    </row>
    <row r="218" spans="1:22" ht="9">
      <c r="A218" s="54">
        <v>3444</v>
      </c>
      <c r="B218" s="54" t="s">
        <v>227</v>
      </c>
      <c r="C218" s="54">
        <v>633918</v>
      </c>
      <c r="D218" s="54">
        <v>1930000</v>
      </c>
      <c r="E218" s="54">
        <v>1296082</v>
      </c>
      <c r="F218" s="54">
        <v>0.32845492</v>
      </c>
      <c r="G218" s="54">
        <v>0.67154508</v>
      </c>
      <c r="H218" s="54">
        <v>1722650</v>
      </c>
      <c r="I218" s="54">
        <v>1088732</v>
      </c>
      <c r="J218" s="54">
        <v>0.36799002</v>
      </c>
      <c r="K218" s="54">
        <v>0.63200998</v>
      </c>
      <c r="L218" s="54">
        <v>754823</v>
      </c>
      <c r="M218" s="54">
        <v>120905</v>
      </c>
      <c r="N218" s="54">
        <v>0.83982338</v>
      </c>
      <c r="O218" s="54">
        <v>0.16017662</v>
      </c>
      <c r="P218" s="54">
        <v>3489</v>
      </c>
      <c r="Q218" s="54">
        <v>3489000</v>
      </c>
      <c r="R218" s="54">
        <v>34303848</v>
      </c>
      <c r="S218" s="54">
        <v>1160159.18</v>
      </c>
      <c r="T218" s="54">
        <v>1000</v>
      </c>
      <c r="U218" s="54">
        <v>9832</v>
      </c>
      <c r="V218" s="54">
        <v>332.52</v>
      </c>
    </row>
    <row r="219" spans="1:22" ht="9">
      <c r="A219" s="54">
        <v>3479</v>
      </c>
      <c r="B219" s="54" t="s">
        <v>228</v>
      </c>
      <c r="C219" s="54">
        <v>1619266</v>
      </c>
      <c r="D219" s="54">
        <v>1930000</v>
      </c>
      <c r="E219" s="54">
        <v>310734</v>
      </c>
      <c r="F219" s="54">
        <v>0.83899793</v>
      </c>
      <c r="G219" s="54">
        <v>0.16100207</v>
      </c>
      <c r="H219" s="54">
        <v>1722650</v>
      </c>
      <c r="I219" s="54">
        <v>103384</v>
      </c>
      <c r="J219" s="54">
        <v>0.93998549</v>
      </c>
      <c r="K219" s="54">
        <v>0.06001451</v>
      </c>
      <c r="L219" s="54">
        <v>754823</v>
      </c>
      <c r="M219" s="54">
        <v>-864443</v>
      </c>
      <c r="N219" s="54">
        <v>2.1452261</v>
      </c>
      <c r="O219" s="54">
        <v>-1.1452261</v>
      </c>
      <c r="P219" s="54">
        <v>3478</v>
      </c>
      <c r="Q219" s="54">
        <v>3478000</v>
      </c>
      <c r="R219" s="54">
        <v>34195696</v>
      </c>
      <c r="S219" s="54">
        <v>9591273.83</v>
      </c>
      <c r="T219" s="54">
        <v>1000</v>
      </c>
      <c r="U219" s="54">
        <v>9832</v>
      </c>
      <c r="V219" s="54">
        <v>2757.7</v>
      </c>
    </row>
    <row r="220" spans="1:22" ht="9">
      <c r="A220" s="54">
        <v>3484</v>
      </c>
      <c r="B220" s="54" t="s">
        <v>229</v>
      </c>
      <c r="C220" s="54">
        <v>3769577</v>
      </c>
      <c r="D220" s="54">
        <v>1930000</v>
      </c>
      <c r="E220" s="54">
        <v>-1839577</v>
      </c>
      <c r="F220" s="54">
        <v>1.9531487</v>
      </c>
      <c r="G220" s="54">
        <v>-0.9531487</v>
      </c>
      <c r="H220" s="54">
        <v>1722650</v>
      </c>
      <c r="I220" s="54">
        <v>-2046927</v>
      </c>
      <c r="J220" s="54">
        <v>2.18824311</v>
      </c>
      <c r="K220" s="54">
        <v>-1.18824311</v>
      </c>
      <c r="L220" s="54">
        <v>754823</v>
      </c>
      <c r="M220" s="54">
        <v>-3014754</v>
      </c>
      <c r="N220" s="54">
        <v>4.99398799</v>
      </c>
      <c r="O220" s="54">
        <v>-3.99398799</v>
      </c>
      <c r="P220" s="54">
        <v>132</v>
      </c>
      <c r="Q220" s="54">
        <v>132000</v>
      </c>
      <c r="R220" s="54">
        <v>1297824</v>
      </c>
      <c r="S220" s="54">
        <v>812297.07</v>
      </c>
      <c r="T220" s="54">
        <v>1000</v>
      </c>
      <c r="U220" s="54">
        <v>9832</v>
      </c>
      <c r="V220" s="54">
        <v>6153.77</v>
      </c>
    </row>
    <row r="221" spans="1:22" ht="9">
      <c r="A221" s="54">
        <v>3500</v>
      </c>
      <c r="B221" s="54" t="s">
        <v>230</v>
      </c>
      <c r="C221" s="54">
        <v>551146</v>
      </c>
      <c r="D221" s="54">
        <v>1930000</v>
      </c>
      <c r="E221" s="54">
        <v>1378854</v>
      </c>
      <c r="F221" s="54">
        <v>0.28556788</v>
      </c>
      <c r="G221" s="54">
        <v>0.71443212</v>
      </c>
      <c r="H221" s="54">
        <v>1722650</v>
      </c>
      <c r="I221" s="54">
        <v>1171504</v>
      </c>
      <c r="J221" s="54">
        <v>0.31994079</v>
      </c>
      <c r="K221" s="54">
        <v>0.68005921</v>
      </c>
      <c r="L221" s="54">
        <v>754823</v>
      </c>
      <c r="M221" s="54">
        <v>203677</v>
      </c>
      <c r="N221" s="54">
        <v>0.73016588</v>
      </c>
      <c r="O221" s="54">
        <v>0.26983412</v>
      </c>
      <c r="P221" s="54">
        <v>2449</v>
      </c>
      <c r="Q221" s="54">
        <v>2449000</v>
      </c>
      <c r="R221" s="54">
        <v>24078568</v>
      </c>
      <c r="S221" s="54">
        <v>442519.89</v>
      </c>
      <c r="T221" s="54">
        <v>1000</v>
      </c>
      <c r="U221" s="54">
        <v>9832</v>
      </c>
      <c r="V221" s="54">
        <v>180.69</v>
      </c>
    </row>
    <row r="222" spans="1:22" ht="9">
      <c r="A222" s="54">
        <v>3528</v>
      </c>
      <c r="B222" s="54" t="s">
        <v>231</v>
      </c>
      <c r="C222" s="54">
        <v>1342883</v>
      </c>
      <c r="D222" s="54">
        <v>2895000</v>
      </c>
      <c r="E222" s="54">
        <v>1552117</v>
      </c>
      <c r="F222" s="54">
        <v>0.46386287</v>
      </c>
      <c r="G222" s="54">
        <v>0.53613713</v>
      </c>
      <c r="H222" s="54">
        <v>2583975</v>
      </c>
      <c r="I222" s="54">
        <v>1241092</v>
      </c>
      <c r="J222" s="54">
        <v>0.51969659</v>
      </c>
      <c r="K222" s="54">
        <v>0.48030341</v>
      </c>
      <c r="L222" s="54">
        <v>1132234</v>
      </c>
      <c r="M222" s="54">
        <v>-210649</v>
      </c>
      <c r="N222" s="54">
        <v>1.18604723</v>
      </c>
      <c r="O222" s="54">
        <v>-0.18604723</v>
      </c>
      <c r="P222" s="54">
        <v>836</v>
      </c>
      <c r="Q222" s="54">
        <v>836000</v>
      </c>
      <c r="R222" s="54">
        <v>7426780.48</v>
      </c>
      <c r="S222" s="54">
        <v>0</v>
      </c>
      <c r="T222" s="54">
        <v>1000</v>
      </c>
      <c r="U222" s="54">
        <v>8883.71</v>
      </c>
      <c r="V222" s="54">
        <v>0</v>
      </c>
    </row>
    <row r="223" spans="1:22" ht="9">
      <c r="A223" s="54">
        <v>3549</v>
      </c>
      <c r="B223" s="54" t="s">
        <v>232</v>
      </c>
      <c r="C223" s="54">
        <v>1104408</v>
      </c>
      <c r="D223" s="54">
        <v>1930000</v>
      </c>
      <c r="E223" s="54">
        <v>825592</v>
      </c>
      <c r="F223" s="54">
        <v>0.57223212</v>
      </c>
      <c r="G223" s="54">
        <v>0.42776788</v>
      </c>
      <c r="H223" s="54">
        <v>1722650</v>
      </c>
      <c r="I223" s="54">
        <v>618242</v>
      </c>
      <c r="J223" s="54">
        <v>0.64110992</v>
      </c>
      <c r="K223" s="54">
        <v>0.35889008</v>
      </c>
      <c r="L223" s="54">
        <v>754823</v>
      </c>
      <c r="M223" s="54">
        <v>-349585</v>
      </c>
      <c r="N223" s="54">
        <v>1.46313507</v>
      </c>
      <c r="O223" s="54">
        <v>-0.46313507</v>
      </c>
      <c r="P223" s="54">
        <v>7357</v>
      </c>
      <c r="Q223" s="54">
        <v>7357000</v>
      </c>
      <c r="R223" s="54">
        <v>72334024</v>
      </c>
      <c r="S223" s="54">
        <v>17840287.9</v>
      </c>
      <c r="T223" s="54">
        <v>1000</v>
      </c>
      <c r="U223" s="54">
        <v>9832</v>
      </c>
      <c r="V223" s="54">
        <v>2424.94</v>
      </c>
    </row>
    <row r="224" spans="1:22" ht="9">
      <c r="A224" s="54">
        <v>3612</v>
      </c>
      <c r="B224" s="54" t="s">
        <v>233</v>
      </c>
      <c r="C224" s="54">
        <v>660021</v>
      </c>
      <c r="D224" s="54">
        <v>1930000</v>
      </c>
      <c r="E224" s="54">
        <v>1269979</v>
      </c>
      <c r="F224" s="54">
        <v>0.34197979</v>
      </c>
      <c r="G224" s="54">
        <v>0.65802021</v>
      </c>
      <c r="H224" s="54">
        <v>1722650</v>
      </c>
      <c r="I224" s="54">
        <v>1062629</v>
      </c>
      <c r="J224" s="54">
        <v>0.38314283</v>
      </c>
      <c r="K224" s="54">
        <v>0.61685717</v>
      </c>
      <c r="L224" s="54">
        <v>754823</v>
      </c>
      <c r="M224" s="54">
        <v>94802</v>
      </c>
      <c r="N224" s="54">
        <v>0.87440499</v>
      </c>
      <c r="O224" s="54">
        <v>0.12559501</v>
      </c>
      <c r="P224" s="54">
        <v>3479</v>
      </c>
      <c r="Q224" s="54">
        <v>3479000</v>
      </c>
      <c r="R224" s="54">
        <v>34205528</v>
      </c>
      <c r="S224" s="54">
        <v>3407672</v>
      </c>
      <c r="T224" s="54">
        <v>1000</v>
      </c>
      <c r="U224" s="54">
        <v>9832</v>
      </c>
      <c r="V224" s="54">
        <v>979.5</v>
      </c>
    </row>
    <row r="225" spans="1:22" ht="9">
      <c r="A225" s="54">
        <v>3619</v>
      </c>
      <c r="B225" s="54" t="s">
        <v>234</v>
      </c>
      <c r="C225" s="54">
        <v>484643</v>
      </c>
      <c r="D225" s="54">
        <v>1930000</v>
      </c>
      <c r="E225" s="54">
        <v>1445357</v>
      </c>
      <c r="F225" s="54">
        <v>0.25111036</v>
      </c>
      <c r="G225" s="54">
        <v>0.74888964</v>
      </c>
      <c r="H225" s="54">
        <v>1722650</v>
      </c>
      <c r="I225" s="54">
        <v>1238007</v>
      </c>
      <c r="J225" s="54">
        <v>0.28133573</v>
      </c>
      <c r="K225" s="54">
        <v>0.71866427</v>
      </c>
      <c r="L225" s="54">
        <v>754823</v>
      </c>
      <c r="M225" s="54">
        <v>270180</v>
      </c>
      <c r="N225" s="54">
        <v>0.64206178</v>
      </c>
      <c r="O225" s="54">
        <v>0.35793822</v>
      </c>
      <c r="P225" s="54">
        <v>69572</v>
      </c>
      <c r="Q225" s="54">
        <v>69572000</v>
      </c>
      <c r="R225" s="54">
        <v>684031904</v>
      </c>
      <c r="S225" s="54">
        <v>72663667.94</v>
      </c>
      <c r="T225" s="54">
        <v>1000</v>
      </c>
      <c r="U225" s="54">
        <v>9832</v>
      </c>
      <c r="V225" s="54">
        <v>1044.44</v>
      </c>
    </row>
    <row r="226" spans="1:22" ht="9">
      <c r="A226" s="54">
        <v>3633</v>
      </c>
      <c r="B226" s="54" t="s">
        <v>235</v>
      </c>
      <c r="C226" s="54">
        <v>572913</v>
      </c>
      <c r="D226" s="54">
        <v>1930000</v>
      </c>
      <c r="E226" s="54">
        <v>1357087</v>
      </c>
      <c r="F226" s="54">
        <v>0.29684611</v>
      </c>
      <c r="G226" s="54">
        <v>0.70315389</v>
      </c>
      <c r="H226" s="54">
        <v>1722650</v>
      </c>
      <c r="I226" s="54">
        <v>1149737</v>
      </c>
      <c r="J226" s="54">
        <v>0.33257655</v>
      </c>
      <c r="K226" s="54">
        <v>0.66742345</v>
      </c>
      <c r="L226" s="54">
        <v>754823</v>
      </c>
      <c r="M226" s="54">
        <v>181910</v>
      </c>
      <c r="N226" s="54">
        <v>0.7590031</v>
      </c>
      <c r="O226" s="54">
        <v>0.2409969</v>
      </c>
      <c r="P226" s="54">
        <v>740</v>
      </c>
      <c r="Q226" s="54">
        <v>740000</v>
      </c>
      <c r="R226" s="54">
        <v>7275680</v>
      </c>
      <c r="S226" s="54">
        <v>1430624.47</v>
      </c>
      <c r="T226" s="54">
        <v>1000</v>
      </c>
      <c r="U226" s="54">
        <v>9832</v>
      </c>
      <c r="V226" s="54">
        <v>1933.28</v>
      </c>
    </row>
    <row r="227" spans="1:22" ht="9">
      <c r="A227" s="54">
        <v>3640</v>
      </c>
      <c r="B227" s="54" t="s">
        <v>236</v>
      </c>
      <c r="C227" s="54">
        <v>4481784</v>
      </c>
      <c r="D227" s="54">
        <v>2895000</v>
      </c>
      <c r="E227" s="54">
        <v>-1586784</v>
      </c>
      <c r="F227" s="54">
        <v>1.54811192</v>
      </c>
      <c r="G227" s="54">
        <v>-0.54811192</v>
      </c>
      <c r="H227" s="54">
        <v>2583975</v>
      </c>
      <c r="I227" s="54">
        <v>-1897809</v>
      </c>
      <c r="J227" s="54">
        <v>1.73445331</v>
      </c>
      <c r="K227" s="54">
        <v>-0.73445331</v>
      </c>
      <c r="L227" s="54">
        <v>1132234</v>
      </c>
      <c r="M227" s="54">
        <v>-3349550</v>
      </c>
      <c r="N227" s="54">
        <v>3.9583549</v>
      </c>
      <c r="O227" s="54">
        <v>-2.9583549</v>
      </c>
      <c r="P227" s="54">
        <v>574</v>
      </c>
      <c r="Q227" s="54">
        <v>574000</v>
      </c>
      <c r="R227" s="54">
        <v>5643568</v>
      </c>
      <c r="S227" s="54">
        <v>697534.99</v>
      </c>
      <c r="T227" s="54">
        <v>1000</v>
      </c>
      <c r="U227" s="54">
        <v>9832</v>
      </c>
      <c r="V227" s="54">
        <v>1215.22</v>
      </c>
    </row>
    <row r="228" spans="1:22" ht="9">
      <c r="A228" s="54">
        <v>3661</v>
      </c>
      <c r="B228" s="54" t="s">
        <v>237</v>
      </c>
      <c r="C228" s="54">
        <v>620599</v>
      </c>
      <c r="D228" s="54">
        <v>1930000</v>
      </c>
      <c r="E228" s="54">
        <v>1309401</v>
      </c>
      <c r="F228" s="54">
        <v>0.32155389</v>
      </c>
      <c r="G228" s="54">
        <v>0.67844611</v>
      </c>
      <c r="H228" s="54">
        <v>1722650</v>
      </c>
      <c r="I228" s="54">
        <v>1102051</v>
      </c>
      <c r="J228" s="54">
        <v>0.36025832</v>
      </c>
      <c r="K228" s="54">
        <v>0.63974168</v>
      </c>
      <c r="L228" s="54">
        <v>754823</v>
      </c>
      <c r="M228" s="54">
        <v>134224</v>
      </c>
      <c r="N228" s="54">
        <v>0.82217818</v>
      </c>
      <c r="O228" s="54">
        <v>0.17782182</v>
      </c>
      <c r="P228" s="54">
        <v>858</v>
      </c>
      <c r="Q228" s="54">
        <v>858000</v>
      </c>
      <c r="R228" s="54">
        <v>8435856</v>
      </c>
      <c r="S228" s="54">
        <v>549904.72</v>
      </c>
      <c r="T228" s="54">
        <v>1000</v>
      </c>
      <c r="U228" s="54">
        <v>9832</v>
      </c>
      <c r="V228" s="54">
        <v>640.91</v>
      </c>
    </row>
    <row r="229" spans="1:22" ht="9">
      <c r="A229" s="54">
        <v>3668</v>
      </c>
      <c r="B229" s="54" t="s">
        <v>238</v>
      </c>
      <c r="C229" s="54">
        <v>494358</v>
      </c>
      <c r="D229" s="54">
        <v>1930000</v>
      </c>
      <c r="E229" s="54">
        <v>1435642</v>
      </c>
      <c r="F229" s="54">
        <v>0.25614404</v>
      </c>
      <c r="G229" s="54">
        <v>0.74385596</v>
      </c>
      <c r="H229" s="54">
        <v>1722650</v>
      </c>
      <c r="I229" s="54">
        <v>1228292</v>
      </c>
      <c r="J229" s="54">
        <v>0.2869753</v>
      </c>
      <c r="K229" s="54">
        <v>0.7130247</v>
      </c>
      <c r="L229" s="54">
        <v>754823</v>
      </c>
      <c r="M229" s="54">
        <v>260465</v>
      </c>
      <c r="N229" s="54">
        <v>0.65493235</v>
      </c>
      <c r="O229" s="54">
        <v>0.34506765</v>
      </c>
      <c r="P229" s="54">
        <v>937</v>
      </c>
      <c r="Q229" s="54">
        <v>937000</v>
      </c>
      <c r="R229" s="54">
        <v>9212584</v>
      </c>
      <c r="S229" s="54">
        <v>678312.51</v>
      </c>
      <c r="T229" s="54">
        <v>1000</v>
      </c>
      <c r="U229" s="54">
        <v>9832</v>
      </c>
      <c r="V229" s="54">
        <v>723.92</v>
      </c>
    </row>
    <row r="230" spans="1:22" ht="9">
      <c r="A230" s="54">
        <v>3675</v>
      </c>
      <c r="B230" s="54" t="s">
        <v>239</v>
      </c>
      <c r="C230" s="54">
        <v>824229</v>
      </c>
      <c r="D230" s="54">
        <v>1930000</v>
      </c>
      <c r="E230" s="54">
        <v>1105771</v>
      </c>
      <c r="F230" s="54">
        <v>0.42706166</v>
      </c>
      <c r="G230" s="54">
        <v>0.57293834</v>
      </c>
      <c r="H230" s="54">
        <v>1722650</v>
      </c>
      <c r="I230" s="54">
        <v>898421</v>
      </c>
      <c r="J230" s="54">
        <v>0.47846574</v>
      </c>
      <c r="K230" s="54">
        <v>0.52153426</v>
      </c>
      <c r="L230" s="54">
        <v>754823</v>
      </c>
      <c r="M230" s="54">
        <v>-69406</v>
      </c>
      <c r="N230" s="54">
        <v>1.09195003</v>
      </c>
      <c r="O230" s="54">
        <v>-0.09195003</v>
      </c>
      <c r="P230" s="54">
        <v>3203</v>
      </c>
      <c r="Q230" s="54">
        <v>3203000</v>
      </c>
      <c r="R230" s="54">
        <v>31491896</v>
      </c>
      <c r="S230" s="54">
        <v>12865254.16</v>
      </c>
      <c r="T230" s="54">
        <v>1000</v>
      </c>
      <c r="U230" s="54">
        <v>9832</v>
      </c>
      <c r="V230" s="54">
        <v>4016.63</v>
      </c>
    </row>
    <row r="231" spans="1:22" ht="9">
      <c r="A231" s="54">
        <v>3682</v>
      </c>
      <c r="B231" s="54" t="s">
        <v>240</v>
      </c>
      <c r="C231" s="54">
        <v>581735</v>
      </c>
      <c r="D231" s="54">
        <v>1930000</v>
      </c>
      <c r="E231" s="54">
        <v>1348265</v>
      </c>
      <c r="F231" s="54">
        <v>0.3014171</v>
      </c>
      <c r="G231" s="54">
        <v>0.6985829</v>
      </c>
      <c r="H231" s="54">
        <v>1722650</v>
      </c>
      <c r="I231" s="54">
        <v>1140915</v>
      </c>
      <c r="J231" s="54">
        <v>0.33769773</v>
      </c>
      <c r="K231" s="54">
        <v>0.66230227</v>
      </c>
      <c r="L231" s="54">
        <v>754823</v>
      </c>
      <c r="M231" s="54">
        <v>173088</v>
      </c>
      <c r="N231" s="54">
        <v>0.77069061</v>
      </c>
      <c r="O231" s="54">
        <v>0.22930939</v>
      </c>
      <c r="P231" s="54">
        <v>2350</v>
      </c>
      <c r="Q231" s="54">
        <v>2350000</v>
      </c>
      <c r="R231" s="54">
        <v>23105200</v>
      </c>
      <c r="S231" s="54">
        <v>1633415.7</v>
      </c>
      <c r="T231" s="54">
        <v>1000</v>
      </c>
      <c r="U231" s="54">
        <v>9832</v>
      </c>
      <c r="V231" s="54">
        <v>695.07</v>
      </c>
    </row>
    <row r="232" spans="1:22" ht="9">
      <c r="A232" s="54">
        <v>3689</v>
      </c>
      <c r="B232" s="54" t="s">
        <v>241</v>
      </c>
      <c r="C232" s="54">
        <v>1081220</v>
      </c>
      <c r="D232" s="54">
        <v>1930000</v>
      </c>
      <c r="E232" s="54">
        <v>848780</v>
      </c>
      <c r="F232" s="54">
        <v>0.56021762</v>
      </c>
      <c r="G232" s="54">
        <v>0.43978238</v>
      </c>
      <c r="H232" s="54">
        <v>1722650</v>
      </c>
      <c r="I232" s="54">
        <v>641430</v>
      </c>
      <c r="J232" s="54">
        <v>0.62764926</v>
      </c>
      <c r="K232" s="54">
        <v>0.37235074</v>
      </c>
      <c r="L232" s="54">
        <v>754823</v>
      </c>
      <c r="M232" s="54">
        <v>-326397</v>
      </c>
      <c r="N232" s="54">
        <v>1.43241528</v>
      </c>
      <c r="O232" s="54">
        <v>-0.43241528</v>
      </c>
      <c r="P232" s="54">
        <v>698</v>
      </c>
      <c r="Q232" s="54">
        <v>698000</v>
      </c>
      <c r="R232" s="54">
        <v>6617159.44</v>
      </c>
      <c r="S232" s="54">
        <v>0</v>
      </c>
      <c r="T232" s="54">
        <v>1000</v>
      </c>
      <c r="U232" s="54">
        <v>9480.17</v>
      </c>
      <c r="V232" s="54">
        <v>0</v>
      </c>
    </row>
    <row r="233" spans="1:22" ht="9">
      <c r="A233" s="54">
        <v>3696</v>
      </c>
      <c r="B233" s="54" t="s">
        <v>242</v>
      </c>
      <c r="C233" s="54">
        <v>729692</v>
      </c>
      <c r="D233" s="54">
        <v>1930000</v>
      </c>
      <c r="E233" s="54">
        <v>1200308</v>
      </c>
      <c r="F233" s="54">
        <v>0.37807876</v>
      </c>
      <c r="G233" s="54">
        <v>0.62192124</v>
      </c>
      <c r="H233" s="54">
        <v>1722650</v>
      </c>
      <c r="I233" s="54">
        <v>992958</v>
      </c>
      <c r="J233" s="54">
        <v>0.42358692</v>
      </c>
      <c r="K233" s="54">
        <v>0.57641308</v>
      </c>
      <c r="L233" s="54">
        <v>754823</v>
      </c>
      <c r="M233" s="54">
        <v>25131</v>
      </c>
      <c r="N233" s="54">
        <v>0.9667061</v>
      </c>
      <c r="O233" s="54">
        <v>0.0332939</v>
      </c>
      <c r="P233" s="54">
        <v>341</v>
      </c>
      <c r="Q233" s="54">
        <v>341000</v>
      </c>
      <c r="R233" s="54">
        <v>3352712</v>
      </c>
      <c r="S233" s="54">
        <v>605890.7</v>
      </c>
      <c r="T233" s="54">
        <v>1000</v>
      </c>
      <c r="U233" s="54">
        <v>9832</v>
      </c>
      <c r="V233" s="54">
        <v>1776.81</v>
      </c>
    </row>
    <row r="234" spans="1:22" ht="9">
      <c r="A234" s="54">
        <v>3787</v>
      </c>
      <c r="B234" s="54" t="s">
        <v>243</v>
      </c>
      <c r="C234" s="54">
        <v>635698</v>
      </c>
      <c r="D234" s="54">
        <v>1930000</v>
      </c>
      <c r="E234" s="54">
        <v>1294302</v>
      </c>
      <c r="F234" s="54">
        <v>0.3293772</v>
      </c>
      <c r="G234" s="54">
        <v>0.6706228</v>
      </c>
      <c r="H234" s="54">
        <v>1722650</v>
      </c>
      <c r="I234" s="54">
        <v>1086952</v>
      </c>
      <c r="J234" s="54">
        <v>0.36902331</v>
      </c>
      <c r="K234" s="54">
        <v>0.63097669</v>
      </c>
      <c r="L234" s="54">
        <v>754823</v>
      </c>
      <c r="M234" s="54">
        <v>119125</v>
      </c>
      <c r="N234" s="54">
        <v>0.84218154</v>
      </c>
      <c r="O234" s="54">
        <v>0.15781846</v>
      </c>
      <c r="P234" s="54">
        <v>2043</v>
      </c>
      <c r="Q234" s="54">
        <v>2043000</v>
      </c>
      <c r="R234" s="54">
        <v>20086776</v>
      </c>
      <c r="S234" s="54">
        <v>778615.21</v>
      </c>
      <c r="T234" s="54">
        <v>1000</v>
      </c>
      <c r="U234" s="54">
        <v>9832</v>
      </c>
      <c r="V234" s="54">
        <v>381.11</v>
      </c>
    </row>
    <row r="235" spans="1:22" ht="9">
      <c r="A235" s="54">
        <v>3794</v>
      </c>
      <c r="B235" s="54" t="s">
        <v>244</v>
      </c>
      <c r="C235" s="54">
        <v>736857</v>
      </c>
      <c r="D235" s="54">
        <v>1930000</v>
      </c>
      <c r="E235" s="54">
        <v>1193143</v>
      </c>
      <c r="F235" s="54">
        <v>0.38179119</v>
      </c>
      <c r="G235" s="54">
        <v>0.61820881</v>
      </c>
      <c r="H235" s="54">
        <v>1722650</v>
      </c>
      <c r="I235" s="54">
        <v>985793</v>
      </c>
      <c r="J235" s="54">
        <v>0.4277462</v>
      </c>
      <c r="K235" s="54">
        <v>0.5722538</v>
      </c>
      <c r="L235" s="54">
        <v>754823</v>
      </c>
      <c r="M235" s="54">
        <v>17966</v>
      </c>
      <c r="N235" s="54">
        <v>0.97619839</v>
      </c>
      <c r="O235" s="54">
        <v>0.02380161</v>
      </c>
      <c r="P235" s="54">
        <v>2327</v>
      </c>
      <c r="Q235" s="54">
        <v>2327000</v>
      </c>
      <c r="R235" s="54">
        <v>22879064</v>
      </c>
      <c r="S235" s="54">
        <v>3307851.3</v>
      </c>
      <c r="T235" s="54">
        <v>1000</v>
      </c>
      <c r="U235" s="54">
        <v>9832</v>
      </c>
      <c r="V235" s="54">
        <v>1421.51</v>
      </c>
    </row>
    <row r="236" spans="1:22" ht="9">
      <c r="A236" s="54">
        <v>3822</v>
      </c>
      <c r="B236" s="54" t="s">
        <v>245</v>
      </c>
      <c r="C236" s="54">
        <v>846566</v>
      </c>
      <c r="D236" s="54">
        <v>1930000</v>
      </c>
      <c r="E236" s="54">
        <v>1083434</v>
      </c>
      <c r="F236" s="54">
        <v>0.43863523</v>
      </c>
      <c r="G236" s="54">
        <v>0.56136477</v>
      </c>
      <c r="H236" s="54">
        <v>1722650</v>
      </c>
      <c r="I236" s="54">
        <v>876084</v>
      </c>
      <c r="J236" s="54">
        <v>0.49143239</v>
      </c>
      <c r="K236" s="54">
        <v>0.50856761</v>
      </c>
      <c r="L236" s="54">
        <v>754823</v>
      </c>
      <c r="M236" s="54">
        <v>-91743</v>
      </c>
      <c r="N236" s="54">
        <v>1.1215424</v>
      </c>
      <c r="O236" s="54">
        <v>-0.1215424</v>
      </c>
      <c r="P236" s="54">
        <v>4855</v>
      </c>
      <c r="Q236" s="54">
        <v>4855000</v>
      </c>
      <c r="R236" s="54">
        <v>47734360</v>
      </c>
      <c r="S236" s="54">
        <v>1279645.72</v>
      </c>
      <c r="T236" s="54">
        <v>1000</v>
      </c>
      <c r="U236" s="54">
        <v>9832</v>
      </c>
      <c r="V236" s="54">
        <v>263.57</v>
      </c>
    </row>
    <row r="237" spans="1:22" ht="9">
      <c r="A237" s="54">
        <v>3857</v>
      </c>
      <c r="B237" s="54" t="s">
        <v>246</v>
      </c>
      <c r="C237" s="54">
        <v>855213</v>
      </c>
      <c r="D237" s="54">
        <v>1930000</v>
      </c>
      <c r="E237" s="54">
        <v>1074787</v>
      </c>
      <c r="F237" s="54">
        <v>0.44311554</v>
      </c>
      <c r="G237" s="54">
        <v>0.55688446</v>
      </c>
      <c r="H237" s="54">
        <v>1722650</v>
      </c>
      <c r="I237" s="54">
        <v>867437</v>
      </c>
      <c r="J237" s="54">
        <v>0.49645198</v>
      </c>
      <c r="K237" s="54">
        <v>0.50354802</v>
      </c>
      <c r="L237" s="54">
        <v>754823</v>
      </c>
      <c r="M237" s="54">
        <v>-100390</v>
      </c>
      <c r="N237" s="54">
        <v>1.13299807</v>
      </c>
      <c r="O237" s="54">
        <v>-0.13299807</v>
      </c>
      <c r="P237" s="54">
        <v>4981</v>
      </c>
      <c r="Q237" s="54">
        <v>4981000</v>
      </c>
      <c r="R237" s="54">
        <v>48973192</v>
      </c>
      <c r="S237" s="54">
        <v>601722.17</v>
      </c>
      <c r="T237" s="54">
        <v>1000</v>
      </c>
      <c r="U237" s="54">
        <v>9832</v>
      </c>
      <c r="V237" s="54">
        <v>120.8</v>
      </c>
    </row>
    <row r="238" spans="1:22" ht="9">
      <c r="A238" s="54">
        <v>3871</v>
      </c>
      <c r="B238" s="54" t="s">
        <v>247</v>
      </c>
      <c r="C238" s="54">
        <v>913712</v>
      </c>
      <c r="D238" s="54">
        <v>1930000</v>
      </c>
      <c r="E238" s="54">
        <v>1016288</v>
      </c>
      <c r="F238" s="54">
        <v>0.47342591</v>
      </c>
      <c r="G238" s="54">
        <v>0.52657409</v>
      </c>
      <c r="H238" s="54">
        <v>1722650</v>
      </c>
      <c r="I238" s="54">
        <v>808938</v>
      </c>
      <c r="J238" s="54">
        <v>0.5304107</v>
      </c>
      <c r="K238" s="54">
        <v>0.4695893</v>
      </c>
      <c r="L238" s="54">
        <v>754823</v>
      </c>
      <c r="M238" s="54">
        <v>-158889</v>
      </c>
      <c r="N238" s="54">
        <v>1.21049836</v>
      </c>
      <c r="O238" s="54">
        <v>-0.21049836</v>
      </c>
      <c r="P238" s="54">
        <v>718</v>
      </c>
      <c r="Q238" s="54">
        <v>718000</v>
      </c>
      <c r="R238" s="54">
        <v>7059376</v>
      </c>
      <c r="S238" s="54">
        <v>924456.37</v>
      </c>
      <c r="T238" s="54">
        <v>1000</v>
      </c>
      <c r="U238" s="54">
        <v>9832</v>
      </c>
      <c r="V238" s="54">
        <v>1287.54</v>
      </c>
    </row>
    <row r="239" spans="1:22" ht="9">
      <c r="A239" s="54">
        <v>3892</v>
      </c>
      <c r="B239" s="54" t="s">
        <v>248</v>
      </c>
      <c r="C239" s="54">
        <v>693472</v>
      </c>
      <c r="D239" s="54">
        <v>1930000</v>
      </c>
      <c r="E239" s="54">
        <v>1236528</v>
      </c>
      <c r="F239" s="54">
        <v>0.35931192</v>
      </c>
      <c r="G239" s="54">
        <v>0.64068808</v>
      </c>
      <c r="H239" s="54">
        <v>1722650</v>
      </c>
      <c r="I239" s="54">
        <v>1029178</v>
      </c>
      <c r="J239" s="54">
        <v>0.40256117</v>
      </c>
      <c r="K239" s="54">
        <v>0.59743883</v>
      </c>
      <c r="L239" s="54">
        <v>754823</v>
      </c>
      <c r="M239" s="54">
        <v>61351</v>
      </c>
      <c r="N239" s="54">
        <v>0.91872134</v>
      </c>
      <c r="O239" s="54">
        <v>0.08127866</v>
      </c>
      <c r="P239" s="54">
        <v>7079</v>
      </c>
      <c r="Q239" s="54">
        <v>7079000</v>
      </c>
      <c r="R239" s="54">
        <v>68545784.92</v>
      </c>
      <c r="S239" s="54">
        <v>0</v>
      </c>
      <c r="T239" s="54">
        <v>1000</v>
      </c>
      <c r="U239" s="54">
        <v>9682.98</v>
      </c>
      <c r="V239" s="54">
        <v>0</v>
      </c>
    </row>
    <row r="240" spans="1:22" ht="9">
      <c r="A240" s="54">
        <v>3899</v>
      </c>
      <c r="B240" s="54" t="s">
        <v>249</v>
      </c>
      <c r="C240" s="54">
        <v>642317</v>
      </c>
      <c r="D240" s="54">
        <v>1930000</v>
      </c>
      <c r="E240" s="54">
        <v>1287683</v>
      </c>
      <c r="F240" s="54">
        <v>0.33280674</v>
      </c>
      <c r="G240" s="54">
        <v>0.66719326</v>
      </c>
      <c r="H240" s="54">
        <v>1722650</v>
      </c>
      <c r="I240" s="54">
        <v>1080333</v>
      </c>
      <c r="J240" s="54">
        <v>0.37286564</v>
      </c>
      <c r="K240" s="54">
        <v>0.62713436</v>
      </c>
      <c r="L240" s="54">
        <v>754823</v>
      </c>
      <c r="M240" s="54">
        <v>112506</v>
      </c>
      <c r="N240" s="54">
        <v>0.85095049</v>
      </c>
      <c r="O240" s="54">
        <v>0.14904951</v>
      </c>
      <c r="P240" s="54">
        <v>872</v>
      </c>
      <c r="Q240" s="54">
        <v>872000</v>
      </c>
      <c r="R240" s="54">
        <v>8560157.55</v>
      </c>
      <c r="S240" s="54">
        <v>0</v>
      </c>
      <c r="T240" s="54">
        <v>1000</v>
      </c>
      <c r="U240" s="54">
        <v>9816.69</v>
      </c>
      <c r="V240" s="54">
        <v>0</v>
      </c>
    </row>
    <row r="241" spans="1:22" ht="9">
      <c r="A241" s="54">
        <v>3906</v>
      </c>
      <c r="B241" s="54" t="s">
        <v>250</v>
      </c>
      <c r="C241" s="54">
        <v>1103138</v>
      </c>
      <c r="D241" s="54">
        <v>1930000</v>
      </c>
      <c r="E241" s="54">
        <v>826862</v>
      </c>
      <c r="F241" s="54">
        <v>0.57157409</v>
      </c>
      <c r="G241" s="54">
        <v>0.42842591</v>
      </c>
      <c r="H241" s="54">
        <v>1722650</v>
      </c>
      <c r="I241" s="54">
        <v>619512</v>
      </c>
      <c r="J241" s="54">
        <v>0.64037268</v>
      </c>
      <c r="K241" s="54">
        <v>0.35962732</v>
      </c>
      <c r="L241" s="54">
        <v>754823</v>
      </c>
      <c r="M241" s="54">
        <v>-348315</v>
      </c>
      <c r="N241" s="54">
        <v>1.46145255</v>
      </c>
      <c r="O241" s="54">
        <v>-0.46145255</v>
      </c>
      <c r="P241" s="54">
        <v>1098</v>
      </c>
      <c r="Q241" s="54">
        <v>1098000</v>
      </c>
      <c r="R241" s="54">
        <v>10795536</v>
      </c>
      <c r="S241" s="54">
        <v>3347122.21</v>
      </c>
      <c r="T241" s="54">
        <v>1000</v>
      </c>
      <c r="U241" s="54">
        <v>9832</v>
      </c>
      <c r="V241" s="54">
        <v>3048.38</v>
      </c>
    </row>
    <row r="242" spans="1:22" ht="9">
      <c r="A242" s="54">
        <v>3920</v>
      </c>
      <c r="B242" s="54" t="s">
        <v>251</v>
      </c>
      <c r="C242" s="54">
        <v>1228433</v>
      </c>
      <c r="D242" s="54">
        <v>1930000</v>
      </c>
      <c r="E242" s="54">
        <v>701567</v>
      </c>
      <c r="F242" s="54">
        <v>0.63649378</v>
      </c>
      <c r="G242" s="54">
        <v>0.36350622</v>
      </c>
      <c r="H242" s="54">
        <v>1722650</v>
      </c>
      <c r="I242" s="54">
        <v>494217</v>
      </c>
      <c r="J242" s="54">
        <v>0.71310655</v>
      </c>
      <c r="K242" s="54">
        <v>0.28689345</v>
      </c>
      <c r="L242" s="54">
        <v>754823</v>
      </c>
      <c r="M242" s="54">
        <v>-473610</v>
      </c>
      <c r="N242" s="54">
        <v>1.62744511</v>
      </c>
      <c r="O242" s="54">
        <v>-0.62744511</v>
      </c>
      <c r="P242" s="54">
        <v>288</v>
      </c>
      <c r="Q242" s="54">
        <v>288000</v>
      </c>
      <c r="R242" s="54">
        <v>2831616</v>
      </c>
      <c r="S242" s="54">
        <v>311676.37</v>
      </c>
      <c r="T242" s="54">
        <v>1000</v>
      </c>
      <c r="U242" s="54">
        <v>9832</v>
      </c>
      <c r="V242" s="54">
        <v>1082.21</v>
      </c>
    </row>
    <row r="243" spans="1:22" ht="9">
      <c r="A243" s="54">
        <v>3925</v>
      </c>
      <c r="B243" s="54" t="s">
        <v>252</v>
      </c>
      <c r="C243" s="54">
        <v>1289837</v>
      </c>
      <c r="D243" s="54">
        <v>1930000</v>
      </c>
      <c r="E243" s="54">
        <v>640163</v>
      </c>
      <c r="F243" s="54">
        <v>0.66830933</v>
      </c>
      <c r="G243" s="54">
        <v>0.33169067</v>
      </c>
      <c r="H243" s="54">
        <v>1722650</v>
      </c>
      <c r="I243" s="54">
        <v>432813</v>
      </c>
      <c r="J243" s="54">
        <v>0.74875163</v>
      </c>
      <c r="K243" s="54">
        <v>0.25124837</v>
      </c>
      <c r="L243" s="54">
        <v>754823</v>
      </c>
      <c r="M243" s="54">
        <v>-535014</v>
      </c>
      <c r="N243" s="54">
        <v>1.70879398</v>
      </c>
      <c r="O243" s="54">
        <v>-0.70879398</v>
      </c>
      <c r="P243" s="54">
        <v>4472</v>
      </c>
      <c r="Q243" s="54">
        <v>4472000</v>
      </c>
      <c r="R243" s="54">
        <v>43968704</v>
      </c>
      <c r="S243" s="54">
        <v>8065727.56</v>
      </c>
      <c r="T243" s="54">
        <v>1000</v>
      </c>
      <c r="U243" s="54">
        <v>9832</v>
      </c>
      <c r="V243" s="54">
        <v>1803.61</v>
      </c>
    </row>
    <row r="244" spans="1:22" ht="9">
      <c r="A244" s="54">
        <v>3934</v>
      </c>
      <c r="B244" s="54" t="s">
        <v>253</v>
      </c>
      <c r="C244" s="54">
        <v>653562</v>
      </c>
      <c r="D244" s="54">
        <v>1930000</v>
      </c>
      <c r="E244" s="54">
        <v>1276438</v>
      </c>
      <c r="F244" s="54">
        <v>0.33863316</v>
      </c>
      <c r="G244" s="54">
        <v>0.66136684</v>
      </c>
      <c r="H244" s="54">
        <v>1722650</v>
      </c>
      <c r="I244" s="54">
        <v>1069088</v>
      </c>
      <c r="J244" s="54">
        <v>0.37939338</v>
      </c>
      <c r="K244" s="54">
        <v>0.62060662</v>
      </c>
      <c r="L244" s="54">
        <v>754823</v>
      </c>
      <c r="M244" s="54">
        <v>101261</v>
      </c>
      <c r="N244" s="54">
        <v>0.86584802</v>
      </c>
      <c r="O244" s="54">
        <v>0.13415198</v>
      </c>
      <c r="P244" s="54">
        <v>899</v>
      </c>
      <c r="Q244" s="54">
        <v>899000</v>
      </c>
      <c r="R244" s="54">
        <v>8838968</v>
      </c>
      <c r="S244" s="54">
        <v>2889976.84</v>
      </c>
      <c r="T244" s="54">
        <v>1000</v>
      </c>
      <c r="U244" s="54">
        <v>9832</v>
      </c>
      <c r="V244" s="54">
        <v>3214.66</v>
      </c>
    </row>
    <row r="245" spans="1:22" ht="9">
      <c r="A245" s="54">
        <v>3941</v>
      </c>
      <c r="B245" s="54" t="s">
        <v>254</v>
      </c>
      <c r="C245" s="54">
        <v>745685</v>
      </c>
      <c r="D245" s="54">
        <v>1930000</v>
      </c>
      <c r="E245" s="54">
        <v>1184315</v>
      </c>
      <c r="F245" s="54">
        <v>0.38636528</v>
      </c>
      <c r="G245" s="54">
        <v>0.61363472</v>
      </c>
      <c r="H245" s="54">
        <v>1722650</v>
      </c>
      <c r="I245" s="54">
        <v>976965</v>
      </c>
      <c r="J245" s="54">
        <v>0.43287087</v>
      </c>
      <c r="K245" s="54">
        <v>0.56712913</v>
      </c>
      <c r="L245" s="54">
        <v>754823</v>
      </c>
      <c r="M245" s="54">
        <v>9138</v>
      </c>
      <c r="N245" s="54">
        <v>0.98789385</v>
      </c>
      <c r="O245" s="54">
        <v>0.01210615</v>
      </c>
      <c r="P245" s="54">
        <v>1162</v>
      </c>
      <c r="Q245" s="54">
        <v>1162000</v>
      </c>
      <c r="R245" s="54">
        <v>11424784</v>
      </c>
      <c r="S245" s="54">
        <v>673640.97</v>
      </c>
      <c r="T245" s="54">
        <v>1000</v>
      </c>
      <c r="U245" s="54">
        <v>9832</v>
      </c>
      <c r="V245" s="54">
        <v>579.73</v>
      </c>
    </row>
    <row r="246" spans="1:22" ht="9">
      <c r="A246" s="54">
        <v>3948</v>
      </c>
      <c r="B246" s="54" t="s">
        <v>255</v>
      </c>
      <c r="C246" s="54">
        <v>785338</v>
      </c>
      <c r="D246" s="54">
        <v>1930000</v>
      </c>
      <c r="E246" s="54">
        <v>1144662</v>
      </c>
      <c r="F246" s="54">
        <v>0.40691088</v>
      </c>
      <c r="G246" s="54">
        <v>0.59308912</v>
      </c>
      <c r="H246" s="54">
        <v>1722650</v>
      </c>
      <c r="I246" s="54">
        <v>937312</v>
      </c>
      <c r="J246" s="54">
        <v>0.45588947</v>
      </c>
      <c r="K246" s="54">
        <v>0.54411053</v>
      </c>
      <c r="L246" s="54">
        <v>754823</v>
      </c>
      <c r="M246" s="54">
        <v>-30515</v>
      </c>
      <c r="N246" s="54">
        <v>1.0404267</v>
      </c>
      <c r="O246" s="54">
        <v>-0.0404267</v>
      </c>
      <c r="P246" s="54">
        <v>607</v>
      </c>
      <c r="Q246" s="54">
        <v>607000</v>
      </c>
      <c r="R246" s="54">
        <v>5968024</v>
      </c>
      <c r="S246" s="54">
        <v>847004.79</v>
      </c>
      <c r="T246" s="54">
        <v>1000</v>
      </c>
      <c r="U246" s="54">
        <v>9832</v>
      </c>
      <c r="V246" s="54">
        <v>1395.4</v>
      </c>
    </row>
    <row r="247" spans="1:22" ht="9">
      <c r="A247" s="54">
        <v>3955</v>
      </c>
      <c r="B247" s="54" t="s">
        <v>256</v>
      </c>
      <c r="C247" s="54">
        <v>560415</v>
      </c>
      <c r="D247" s="54">
        <v>1930000</v>
      </c>
      <c r="E247" s="54">
        <v>1369585</v>
      </c>
      <c r="F247" s="54">
        <v>0.29037047</v>
      </c>
      <c r="G247" s="54">
        <v>0.70962953</v>
      </c>
      <c r="H247" s="54">
        <v>1722650</v>
      </c>
      <c r="I247" s="54">
        <v>1162235</v>
      </c>
      <c r="J247" s="54">
        <v>0.32532145</v>
      </c>
      <c r="K247" s="54">
        <v>0.67467855</v>
      </c>
      <c r="L247" s="54">
        <v>754823</v>
      </c>
      <c r="M247" s="54">
        <v>194408</v>
      </c>
      <c r="N247" s="54">
        <v>0.74244558</v>
      </c>
      <c r="O247" s="54">
        <v>0.25755442</v>
      </c>
      <c r="P247" s="54">
        <v>2367</v>
      </c>
      <c r="Q247" s="54">
        <v>2367000</v>
      </c>
      <c r="R247" s="54">
        <v>22807785.55</v>
      </c>
      <c r="S247" s="54">
        <v>0</v>
      </c>
      <c r="T247" s="54">
        <v>1000</v>
      </c>
      <c r="U247" s="54">
        <v>9635.74</v>
      </c>
      <c r="V247" s="54">
        <v>0</v>
      </c>
    </row>
    <row r="248" spans="1:22" ht="9">
      <c r="A248" s="54">
        <v>3962</v>
      </c>
      <c r="B248" s="54" t="s">
        <v>257</v>
      </c>
      <c r="C248" s="54">
        <v>572314</v>
      </c>
      <c r="D248" s="54">
        <v>1930000</v>
      </c>
      <c r="E248" s="54">
        <v>1357686</v>
      </c>
      <c r="F248" s="54">
        <v>0.29653575</v>
      </c>
      <c r="G248" s="54">
        <v>0.70346425</v>
      </c>
      <c r="H248" s="54">
        <v>1722650</v>
      </c>
      <c r="I248" s="54">
        <v>1150336</v>
      </c>
      <c r="J248" s="54">
        <v>0.33222883</v>
      </c>
      <c r="K248" s="54">
        <v>0.66777117</v>
      </c>
      <c r="L248" s="54">
        <v>754823</v>
      </c>
      <c r="M248" s="54">
        <v>182509</v>
      </c>
      <c r="N248" s="54">
        <v>0.75820954</v>
      </c>
      <c r="O248" s="54">
        <v>0.24179046</v>
      </c>
      <c r="P248" s="54">
        <v>3645</v>
      </c>
      <c r="Q248" s="54">
        <v>3645000</v>
      </c>
      <c r="R248" s="54">
        <v>35837640</v>
      </c>
      <c r="S248" s="54">
        <v>2574472.13</v>
      </c>
      <c r="T248" s="54">
        <v>1000</v>
      </c>
      <c r="U248" s="54">
        <v>9832</v>
      </c>
      <c r="V248" s="54">
        <v>706.3</v>
      </c>
    </row>
    <row r="249" spans="1:22" ht="9">
      <c r="A249" s="54">
        <v>3969</v>
      </c>
      <c r="B249" s="54" t="s">
        <v>258</v>
      </c>
      <c r="C249" s="54">
        <v>468092</v>
      </c>
      <c r="D249" s="54">
        <v>1930000</v>
      </c>
      <c r="E249" s="54">
        <v>1461908</v>
      </c>
      <c r="F249" s="54">
        <v>0.24253472</v>
      </c>
      <c r="G249" s="54">
        <v>0.75746528</v>
      </c>
      <c r="H249" s="54">
        <v>1722650</v>
      </c>
      <c r="I249" s="54">
        <v>1254558</v>
      </c>
      <c r="J249" s="54">
        <v>0.27172786</v>
      </c>
      <c r="K249" s="54">
        <v>0.72827214</v>
      </c>
      <c r="L249" s="54">
        <v>754823</v>
      </c>
      <c r="M249" s="54">
        <v>286731</v>
      </c>
      <c r="N249" s="54">
        <v>0.62013479</v>
      </c>
      <c r="O249" s="54">
        <v>0.37986521</v>
      </c>
      <c r="P249" s="54">
        <v>339</v>
      </c>
      <c r="Q249" s="54">
        <v>339000</v>
      </c>
      <c r="R249" s="54">
        <v>3333048</v>
      </c>
      <c r="S249" s="54">
        <v>332260.12</v>
      </c>
      <c r="T249" s="54">
        <v>1000</v>
      </c>
      <c r="U249" s="54">
        <v>9832</v>
      </c>
      <c r="V249" s="54">
        <v>980.12</v>
      </c>
    </row>
    <row r="250" spans="1:22" ht="9">
      <c r="A250" s="54">
        <v>2177</v>
      </c>
      <c r="B250" s="54" t="s">
        <v>259</v>
      </c>
      <c r="C250" s="54">
        <v>4124477</v>
      </c>
      <c r="D250" s="54">
        <v>5790000</v>
      </c>
      <c r="E250" s="54">
        <v>1665523</v>
      </c>
      <c r="F250" s="54">
        <v>0.71234491</v>
      </c>
      <c r="G250" s="54">
        <v>0.28765509</v>
      </c>
      <c r="H250" s="54">
        <v>5167950</v>
      </c>
      <c r="I250" s="54">
        <v>1043473</v>
      </c>
      <c r="J250" s="54">
        <v>0.79808764</v>
      </c>
      <c r="K250" s="54">
        <v>0.20191236</v>
      </c>
      <c r="L250" s="54">
        <v>2264469</v>
      </c>
      <c r="M250" s="54">
        <v>-1860008</v>
      </c>
      <c r="N250" s="54">
        <v>1.82138815</v>
      </c>
      <c r="O250" s="54">
        <v>-0.82138815</v>
      </c>
      <c r="P250" s="54">
        <v>1089</v>
      </c>
      <c r="Q250" s="54">
        <v>1089000</v>
      </c>
      <c r="R250" s="54">
        <v>10707048</v>
      </c>
      <c r="S250" s="54">
        <v>3069053.69</v>
      </c>
      <c r="T250" s="54">
        <v>1000</v>
      </c>
      <c r="U250" s="54">
        <v>9832</v>
      </c>
      <c r="V250" s="54">
        <v>2818.23</v>
      </c>
    </row>
    <row r="251" spans="1:22" ht="9">
      <c r="A251" s="54">
        <v>3976</v>
      </c>
      <c r="B251" s="54" t="s">
        <v>260</v>
      </c>
      <c r="C251" s="54">
        <v>5957</v>
      </c>
      <c r="D251" s="54">
        <v>1930000</v>
      </c>
      <c r="E251" s="54">
        <v>1924043</v>
      </c>
      <c r="F251" s="54">
        <v>0.00308653</v>
      </c>
      <c r="G251" s="54">
        <v>0.99691347</v>
      </c>
      <c r="H251" s="54">
        <v>1722650</v>
      </c>
      <c r="I251" s="54">
        <v>1716693</v>
      </c>
      <c r="J251" s="54">
        <v>0.00345804</v>
      </c>
      <c r="K251" s="54">
        <v>0.99654196</v>
      </c>
      <c r="L251" s="54">
        <v>754823</v>
      </c>
      <c r="M251" s="54">
        <v>748866</v>
      </c>
      <c r="N251" s="54">
        <v>0.00789192</v>
      </c>
      <c r="O251" s="54">
        <v>0.99210808</v>
      </c>
      <c r="P251" s="54">
        <v>16</v>
      </c>
      <c r="Q251" s="54">
        <v>16000</v>
      </c>
      <c r="R251" s="54">
        <v>157312</v>
      </c>
      <c r="S251" s="54">
        <v>95143.92</v>
      </c>
      <c r="T251" s="54">
        <v>1000</v>
      </c>
      <c r="U251" s="54">
        <v>9832</v>
      </c>
      <c r="V251" s="54">
        <v>5946.5</v>
      </c>
    </row>
    <row r="252" spans="1:22" ht="9">
      <c r="A252" s="54">
        <v>4690</v>
      </c>
      <c r="B252" s="54" t="s">
        <v>261</v>
      </c>
      <c r="C252" s="54">
        <v>1566609</v>
      </c>
      <c r="D252" s="54">
        <v>2895000</v>
      </c>
      <c r="E252" s="54">
        <v>1328391</v>
      </c>
      <c r="F252" s="54">
        <v>0.54114301</v>
      </c>
      <c r="G252" s="54">
        <v>0.45885699</v>
      </c>
      <c r="H252" s="54">
        <v>2583975</v>
      </c>
      <c r="I252" s="54">
        <v>1017366</v>
      </c>
      <c r="J252" s="54">
        <v>0.6062787</v>
      </c>
      <c r="K252" s="54">
        <v>0.3937213</v>
      </c>
      <c r="L252" s="54">
        <v>1132234</v>
      </c>
      <c r="M252" s="54">
        <v>-434375</v>
      </c>
      <c r="N252" s="54">
        <v>1.38364419</v>
      </c>
      <c r="O252" s="54">
        <v>-0.38364419</v>
      </c>
      <c r="P252" s="54">
        <v>193</v>
      </c>
      <c r="Q252" s="54">
        <v>193000</v>
      </c>
      <c r="R252" s="54">
        <v>1897576</v>
      </c>
      <c r="S252" s="54">
        <v>15670.85</v>
      </c>
      <c r="T252" s="54">
        <v>1000</v>
      </c>
      <c r="U252" s="54">
        <v>9832</v>
      </c>
      <c r="V252" s="54">
        <v>81.2</v>
      </c>
    </row>
    <row r="253" spans="1:22" ht="9">
      <c r="A253" s="54">
        <v>2016</v>
      </c>
      <c r="B253" s="54" t="s">
        <v>262</v>
      </c>
      <c r="C253" s="54">
        <v>545589</v>
      </c>
      <c r="D253" s="54">
        <v>1930000</v>
      </c>
      <c r="E253" s="54">
        <v>1384411</v>
      </c>
      <c r="F253" s="54">
        <v>0.2826886</v>
      </c>
      <c r="G253" s="54">
        <v>0.7173114</v>
      </c>
      <c r="H253" s="54">
        <v>1722650</v>
      </c>
      <c r="I253" s="54">
        <v>1177061</v>
      </c>
      <c r="J253" s="54">
        <v>0.31671494</v>
      </c>
      <c r="K253" s="54">
        <v>0.68328506</v>
      </c>
      <c r="L253" s="54">
        <v>754823</v>
      </c>
      <c r="M253" s="54">
        <v>209234</v>
      </c>
      <c r="N253" s="54">
        <v>0.72280389</v>
      </c>
      <c r="O253" s="54">
        <v>0.27719611</v>
      </c>
      <c r="P253" s="54">
        <v>434</v>
      </c>
      <c r="Q253" s="54">
        <v>434000</v>
      </c>
      <c r="R253" s="54">
        <v>4267088</v>
      </c>
      <c r="S253" s="54">
        <v>484386.61</v>
      </c>
      <c r="T253" s="54">
        <v>1000</v>
      </c>
      <c r="U253" s="54">
        <v>9832</v>
      </c>
      <c r="V253" s="54">
        <v>1116.1</v>
      </c>
    </row>
    <row r="254" spans="1:22" ht="9">
      <c r="A254" s="54">
        <v>3983</v>
      </c>
      <c r="B254" s="54" t="s">
        <v>263</v>
      </c>
      <c r="C254" s="54">
        <v>442730</v>
      </c>
      <c r="D254" s="54">
        <v>1930000</v>
      </c>
      <c r="E254" s="54">
        <v>1487270</v>
      </c>
      <c r="F254" s="54">
        <v>0.22939378</v>
      </c>
      <c r="G254" s="54">
        <v>0.77060622</v>
      </c>
      <c r="H254" s="54">
        <v>1722650</v>
      </c>
      <c r="I254" s="54">
        <v>1279920</v>
      </c>
      <c r="J254" s="54">
        <v>0.2570052</v>
      </c>
      <c r="K254" s="54">
        <v>0.7429948</v>
      </c>
      <c r="L254" s="54">
        <v>754823</v>
      </c>
      <c r="M254" s="54">
        <v>312093</v>
      </c>
      <c r="N254" s="54">
        <v>0.58653486</v>
      </c>
      <c r="O254" s="54">
        <v>0.41346514</v>
      </c>
      <c r="P254" s="54">
        <v>1387</v>
      </c>
      <c r="Q254" s="54">
        <v>1387000</v>
      </c>
      <c r="R254" s="54">
        <v>13636984</v>
      </c>
      <c r="S254" s="54">
        <v>1237772.56</v>
      </c>
      <c r="T254" s="54">
        <v>1000</v>
      </c>
      <c r="U254" s="54">
        <v>9832</v>
      </c>
      <c r="V254" s="54">
        <v>892.41</v>
      </c>
    </row>
    <row r="255" spans="1:22" ht="9">
      <c r="A255" s="54">
        <v>3514</v>
      </c>
      <c r="B255" s="54" t="s">
        <v>264</v>
      </c>
      <c r="C255" s="54">
        <v>2193340</v>
      </c>
      <c r="D255" s="54">
        <v>2895000</v>
      </c>
      <c r="E255" s="54">
        <v>701660</v>
      </c>
      <c r="F255" s="54">
        <v>0.7576304</v>
      </c>
      <c r="G255" s="54">
        <v>0.2423696</v>
      </c>
      <c r="H255" s="54">
        <v>2583975</v>
      </c>
      <c r="I255" s="54">
        <v>390635</v>
      </c>
      <c r="J255" s="54">
        <v>0.848824</v>
      </c>
      <c r="K255" s="54">
        <v>0.151176</v>
      </c>
      <c r="L255" s="54">
        <v>1132234</v>
      </c>
      <c r="M255" s="54">
        <v>-1061106</v>
      </c>
      <c r="N255" s="54">
        <v>1.93717906</v>
      </c>
      <c r="O255" s="54">
        <v>-0.93717906</v>
      </c>
      <c r="P255" s="54">
        <v>249</v>
      </c>
      <c r="Q255" s="54">
        <v>249000</v>
      </c>
      <c r="R255" s="54">
        <v>2448168</v>
      </c>
      <c r="S255" s="54">
        <v>501936</v>
      </c>
      <c r="T255" s="54">
        <v>1000</v>
      </c>
      <c r="U255" s="54">
        <v>9832</v>
      </c>
      <c r="V255" s="54">
        <v>2015.81</v>
      </c>
    </row>
    <row r="256" spans="1:22" ht="9">
      <c r="A256" s="54">
        <v>616</v>
      </c>
      <c r="B256" s="54" t="s">
        <v>452</v>
      </c>
      <c r="C256" s="54">
        <v>16646813</v>
      </c>
      <c r="D256" s="54">
        <v>2895000</v>
      </c>
      <c r="E256" s="54">
        <v>-13751813</v>
      </c>
      <c r="F256" s="54">
        <v>5.75019447</v>
      </c>
      <c r="G256" s="54">
        <v>-4.75019447</v>
      </c>
      <c r="H256" s="54">
        <v>2583975</v>
      </c>
      <c r="I256" s="54">
        <v>-14062838</v>
      </c>
      <c r="J256" s="54">
        <v>6.44232742</v>
      </c>
      <c r="K256" s="54">
        <v>-5.44232742</v>
      </c>
      <c r="L256" s="54">
        <v>1132234</v>
      </c>
      <c r="M256" s="54">
        <v>-15514579</v>
      </c>
      <c r="N256" s="54">
        <v>14.70262596</v>
      </c>
      <c r="O256" s="54">
        <v>-13.70262596</v>
      </c>
      <c r="P256" s="54">
        <v>125</v>
      </c>
      <c r="Q256" s="54">
        <v>125000</v>
      </c>
      <c r="R256" s="54">
        <v>1229000</v>
      </c>
      <c r="S256" s="54">
        <v>1698968.12</v>
      </c>
      <c r="T256" s="54">
        <v>1000</v>
      </c>
      <c r="U256" s="54">
        <v>9832</v>
      </c>
      <c r="V256" s="54">
        <v>13591.74</v>
      </c>
    </row>
    <row r="257" spans="1:22" ht="9">
      <c r="A257" s="54">
        <v>1945</v>
      </c>
      <c r="B257" s="54" t="s">
        <v>265</v>
      </c>
      <c r="C257" s="54">
        <v>925387</v>
      </c>
      <c r="D257" s="54">
        <v>1930000</v>
      </c>
      <c r="E257" s="54">
        <v>1004613</v>
      </c>
      <c r="F257" s="54">
        <v>0.47947513</v>
      </c>
      <c r="G257" s="54">
        <v>0.52052487</v>
      </c>
      <c r="H257" s="54">
        <v>1722650</v>
      </c>
      <c r="I257" s="54">
        <v>797263</v>
      </c>
      <c r="J257" s="54">
        <v>0.53718805</v>
      </c>
      <c r="K257" s="54">
        <v>0.46281195</v>
      </c>
      <c r="L257" s="54">
        <v>754823</v>
      </c>
      <c r="M257" s="54">
        <v>-170564</v>
      </c>
      <c r="N257" s="54">
        <v>1.22596556</v>
      </c>
      <c r="O257" s="54">
        <v>-0.22596556</v>
      </c>
      <c r="P257" s="54">
        <v>776</v>
      </c>
      <c r="Q257" s="54">
        <v>776000</v>
      </c>
      <c r="R257" s="54">
        <v>7607009.15</v>
      </c>
      <c r="S257" s="54">
        <v>0</v>
      </c>
      <c r="T257" s="54">
        <v>1000</v>
      </c>
      <c r="U257" s="54">
        <v>9802.85</v>
      </c>
      <c r="V257" s="54">
        <v>0</v>
      </c>
    </row>
    <row r="258" spans="1:22" ht="9">
      <c r="A258" s="54">
        <v>1526</v>
      </c>
      <c r="B258" s="54" t="s">
        <v>266</v>
      </c>
      <c r="C258" s="54">
        <v>2911542</v>
      </c>
      <c r="D258" s="54">
        <v>1930000</v>
      </c>
      <c r="E258" s="54">
        <v>-981542</v>
      </c>
      <c r="F258" s="54">
        <v>1.50857098</v>
      </c>
      <c r="G258" s="54">
        <v>-0.50857098</v>
      </c>
      <c r="H258" s="54">
        <v>1722650</v>
      </c>
      <c r="I258" s="54">
        <v>-1188892</v>
      </c>
      <c r="J258" s="54">
        <v>1.69015296</v>
      </c>
      <c r="K258" s="54">
        <v>-0.69015296</v>
      </c>
      <c r="L258" s="54">
        <v>754823</v>
      </c>
      <c r="M258" s="54">
        <v>-2156719</v>
      </c>
      <c r="N258" s="54">
        <v>3.8572513</v>
      </c>
      <c r="O258" s="54">
        <v>-2.8572513</v>
      </c>
      <c r="P258" s="54">
        <v>1307</v>
      </c>
      <c r="Q258" s="54">
        <v>1307000</v>
      </c>
      <c r="R258" s="54">
        <v>12850424</v>
      </c>
      <c r="S258" s="54">
        <v>5847425.48</v>
      </c>
      <c r="T258" s="54">
        <v>1000</v>
      </c>
      <c r="U258" s="54">
        <v>9832</v>
      </c>
      <c r="V258" s="54">
        <v>4473.93</v>
      </c>
    </row>
    <row r="259" spans="1:22" ht="9">
      <c r="A259" s="54">
        <v>3654</v>
      </c>
      <c r="B259" s="54" t="s">
        <v>267</v>
      </c>
      <c r="C259" s="54">
        <v>2938743</v>
      </c>
      <c r="D259" s="54">
        <v>1930000</v>
      </c>
      <c r="E259" s="54">
        <v>-1008743</v>
      </c>
      <c r="F259" s="54">
        <v>1.52266477</v>
      </c>
      <c r="G259" s="54">
        <v>-0.52266477</v>
      </c>
      <c r="H259" s="54">
        <v>1722650</v>
      </c>
      <c r="I259" s="54">
        <v>-1216093</v>
      </c>
      <c r="J259" s="54">
        <v>1.70594317</v>
      </c>
      <c r="K259" s="54">
        <v>-0.70594317</v>
      </c>
      <c r="L259" s="54">
        <v>754823</v>
      </c>
      <c r="M259" s="54">
        <v>-2183920</v>
      </c>
      <c r="N259" s="54">
        <v>3.89328757</v>
      </c>
      <c r="O259" s="54">
        <v>-2.89328757</v>
      </c>
      <c r="P259" s="54">
        <v>324</v>
      </c>
      <c r="Q259" s="54">
        <v>324000</v>
      </c>
      <c r="R259" s="54">
        <v>3125533.39</v>
      </c>
      <c r="S259" s="54">
        <v>0</v>
      </c>
      <c r="T259" s="54">
        <v>1000</v>
      </c>
      <c r="U259" s="54">
        <v>9646.71</v>
      </c>
      <c r="V259" s="54">
        <v>0</v>
      </c>
    </row>
    <row r="260" spans="1:22" ht="9">
      <c r="A260" s="54">
        <v>3990</v>
      </c>
      <c r="B260" s="54" t="s">
        <v>268</v>
      </c>
      <c r="C260" s="54">
        <v>378305</v>
      </c>
      <c r="D260" s="54">
        <v>1930000</v>
      </c>
      <c r="E260" s="54">
        <v>1551695</v>
      </c>
      <c r="F260" s="54">
        <v>0.19601295</v>
      </c>
      <c r="G260" s="54">
        <v>0.80398705</v>
      </c>
      <c r="H260" s="54">
        <v>1722650</v>
      </c>
      <c r="I260" s="54">
        <v>1344345</v>
      </c>
      <c r="J260" s="54">
        <v>0.21960642</v>
      </c>
      <c r="K260" s="54">
        <v>0.78039358</v>
      </c>
      <c r="L260" s="54">
        <v>754823</v>
      </c>
      <c r="M260" s="54">
        <v>376518</v>
      </c>
      <c r="N260" s="54">
        <v>0.50118372</v>
      </c>
      <c r="O260" s="54">
        <v>0.49881628</v>
      </c>
      <c r="P260" s="54">
        <v>614</v>
      </c>
      <c r="Q260" s="54">
        <v>614000</v>
      </c>
      <c r="R260" s="54">
        <v>6036848</v>
      </c>
      <c r="S260" s="54">
        <v>522035.94</v>
      </c>
      <c r="T260" s="54">
        <v>1000</v>
      </c>
      <c r="U260" s="54">
        <v>9832</v>
      </c>
      <c r="V260" s="54">
        <v>850.22</v>
      </c>
    </row>
    <row r="261" spans="1:22" ht="9">
      <c r="A261" s="54">
        <v>4011</v>
      </c>
      <c r="B261" s="54" t="s">
        <v>269</v>
      </c>
      <c r="C261" s="54">
        <v>1761362</v>
      </c>
      <c r="D261" s="54">
        <v>2895000</v>
      </c>
      <c r="E261" s="54">
        <v>1133638</v>
      </c>
      <c r="F261" s="54">
        <v>0.6084152</v>
      </c>
      <c r="G261" s="54">
        <v>0.3915848</v>
      </c>
      <c r="H261" s="54">
        <v>2583975</v>
      </c>
      <c r="I261" s="54">
        <v>822613</v>
      </c>
      <c r="J261" s="54">
        <v>0.68164824</v>
      </c>
      <c r="K261" s="54">
        <v>0.31835176</v>
      </c>
      <c r="L261" s="54">
        <v>1132234</v>
      </c>
      <c r="M261" s="54">
        <v>-629128</v>
      </c>
      <c r="N261" s="54">
        <v>1.55565192</v>
      </c>
      <c r="O261" s="54">
        <v>-0.55565192</v>
      </c>
      <c r="P261" s="54">
        <v>83</v>
      </c>
      <c r="Q261" s="54">
        <v>83000</v>
      </c>
      <c r="R261" s="54">
        <v>816056</v>
      </c>
      <c r="S261" s="54">
        <v>124689.48</v>
      </c>
      <c r="T261" s="54">
        <v>1000</v>
      </c>
      <c r="U261" s="54">
        <v>9832</v>
      </c>
      <c r="V261" s="54">
        <v>1502.28</v>
      </c>
    </row>
    <row r="262" spans="1:22" ht="9">
      <c r="A262" s="54">
        <v>4018</v>
      </c>
      <c r="B262" s="54" t="s">
        <v>270</v>
      </c>
      <c r="C262" s="54">
        <v>739459</v>
      </c>
      <c r="D262" s="54">
        <v>1930000</v>
      </c>
      <c r="E262" s="54">
        <v>1190541</v>
      </c>
      <c r="F262" s="54">
        <v>0.38313938</v>
      </c>
      <c r="G262" s="54">
        <v>0.61686062</v>
      </c>
      <c r="H262" s="54">
        <v>1722650</v>
      </c>
      <c r="I262" s="54">
        <v>983191</v>
      </c>
      <c r="J262" s="54">
        <v>0.42925667</v>
      </c>
      <c r="K262" s="54">
        <v>0.57074333</v>
      </c>
      <c r="L262" s="54">
        <v>754823</v>
      </c>
      <c r="M262" s="54">
        <v>15364</v>
      </c>
      <c r="N262" s="54">
        <v>0.97964556</v>
      </c>
      <c r="O262" s="54">
        <v>0.02035444</v>
      </c>
      <c r="P262" s="54">
        <v>6376</v>
      </c>
      <c r="Q262" s="54">
        <v>6376000</v>
      </c>
      <c r="R262" s="54">
        <v>62688832</v>
      </c>
      <c r="S262" s="54">
        <v>11165865.39</v>
      </c>
      <c r="T262" s="54">
        <v>1000</v>
      </c>
      <c r="U262" s="54">
        <v>9832</v>
      </c>
      <c r="V262" s="54">
        <v>1751.23</v>
      </c>
    </row>
    <row r="263" spans="1:22" ht="9">
      <c r="A263" s="54">
        <v>4025</v>
      </c>
      <c r="B263" s="54" t="s">
        <v>271</v>
      </c>
      <c r="C263" s="54">
        <v>566686</v>
      </c>
      <c r="D263" s="54">
        <v>1930000</v>
      </c>
      <c r="E263" s="54">
        <v>1363314</v>
      </c>
      <c r="F263" s="54">
        <v>0.29361969</v>
      </c>
      <c r="G263" s="54">
        <v>0.70638031</v>
      </c>
      <c r="H263" s="54">
        <v>1722650</v>
      </c>
      <c r="I263" s="54">
        <v>1155964</v>
      </c>
      <c r="J263" s="54">
        <v>0.32896177</v>
      </c>
      <c r="K263" s="54">
        <v>0.67103823</v>
      </c>
      <c r="L263" s="54">
        <v>754823</v>
      </c>
      <c r="M263" s="54">
        <v>188137</v>
      </c>
      <c r="N263" s="54">
        <v>0.75075349</v>
      </c>
      <c r="O263" s="54">
        <v>0.24924651</v>
      </c>
      <c r="P263" s="54">
        <v>490</v>
      </c>
      <c r="Q263" s="54">
        <v>490000</v>
      </c>
      <c r="R263" s="54">
        <v>4817680</v>
      </c>
      <c r="S263" s="54">
        <v>729516.12</v>
      </c>
      <c r="T263" s="54">
        <v>1000</v>
      </c>
      <c r="U263" s="54">
        <v>9832</v>
      </c>
      <c r="V263" s="54">
        <v>1488.81</v>
      </c>
    </row>
    <row r="264" spans="1:22" ht="9">
      <c r="A264" s="54">
        <v>4060</v>
      </c>
      <c r="B264" s="54" t="s">
        <v>272</v>
      </c>
      <c r="C264" s="54">
        <v>1270380</v>
      </c>
      <c r="D264" s="54">
        <v>1930000</v>
      </c>
      <c r="E264" s="54">
        <v>659620</v>
      </c>
      <c r="F264" s="54">
        <v>0.65822798</v>
      </c>
      <c r="G264" s="54">
        <v>0.34177202</v>
      </c>
      <c r="H264" s="54">
        <v>1722650</v>
      </c>
      <c r="I264" s="54">
        <v>452270</v>
      </c>
      <c r="J264" s="54">
        <v>0.73745683</v>
      </c>
      <c r="K264" s="54">
        <v>0.26254317</v>
      </c>
      <c r="L264" s="54">
        <v>754823</v>
      </c>
      <c r="M264" s="54">
        <v>-515557</v>
      </c>
      <c r="N264" s="54">
        <v>1.68301708</v>
      </c>
      <c r="O264" s="54">
        <v>-0.68301708</v>
      </c>
      <c r="P264" s="54">
        <v>5441</v>
      </c>
      <c r="Q264" s="54">
        <v>5441000</v>
      </c>
      <c r="R264" s="54">
        <v>53495912</v>
      </c>
      <c r="S264" s="54">
        <v>6879502.1</v>
      </c>
      <c r="T264" s="54">
        <v>1000</v>
      </c>
      <c r="U264" s="54">
        <v>9832</v>
      </c>
      <c r="V264" s="54">
        <v>1264.38</v>
      </c>
    </row>
    <row r="265" spans="1:22" ht="9">
      <c r="A265" s="54">
        <v>4067</v>
      </c>
      <c r="B265" s="54" t="s">
        <v>273</v>
      </c>
      <c r="C265" s="54">
        <v>520036</v>
      </c>
      <c r="D265" s="54">
        <v>1930000</v>
      </c>
      <c r="E265" s="54">
        <v>1409964</v>
      </c>
      <c r="F265" s="54">
        <v>0.2694487</v>
      </c>
      <c r="G265" s="54">
        <v>0.7305513</v>
      </c>
      <c r="H265" s="54">
        <v>1722650</v>
      </c>
      <c r="I265" s="54">
        <v>1202614</v>
      </c>
      <c r="J265" s="54">
        <v>0.3018814</v>
      </c>
      <c r="K265" s="54">
        <v>0.6981186</v>
      </c>
      <c r="L265" s="54">
        <v>754823</v>
      </c>
      <c r="M265" s="54">
        <v>234787</v>
      </c>
      <c r="N265" s="54">
        <v>0.68895092</v>
      </c>
      <c r="O265" s="54">
        <v>0.31104908</v>
      </c>
      <c r="P265" s="54">
        <v>1055</v>
      </c>
      <c r="Q265" s="54">
        <v>1055000</v>
      </c>
      <c r="R265" s="54">
        <v>10372760</v>
      </c>
      <c r="S265" s="54">
        <v>771774.52</v>
      </c>
      <c r="T265" s="54">
        <v>1000</v>
      </c>
      <c r="U265" s="54">
        <v>9832</v>
      </c>
      <c r="V265" s="54">
        <v>731.54</v>
      </c>
    </row>
    <row r="266" spans="1:22" ht="9">
      <c r="A266" s="54">
        <v>4074</v>
      </c>
      <c r="B266" s="54" t="s">
        <v>274</v>
      </c>
      <c r="C266" s="54">
        <v>633216</v>
      </c>
      <c r="D266" s="54">
        <v>1930000</v>
      </c>
      <c r="E266" s="54">
        <v>1296784</v>
      </c>
      <c r="F266" s="54">
        <v>0.32809119</v>
      </c>
      <c r="G266" s="54">
        <v>0.67190881</v>
      </c>
      <c r="H266" s="54">
        <v>1722650</v>
      </c>
      <c r="I266" s="54">
        <v>1089434</v>
      </c>
      <c r="J266" s="54">
        <v>0.3675825</v>
      </c>
      <c r="K266" s="54">
        <v>0.6324175</v>
      </c>
      <c r="L266" s="54">
        <v>754823</v>
      </c>
      <c r="M266" s="54">
        <v>121607</v>
      </c>
      <c r="N266" s="54">
        <v>0.83889336</v>
      </c>
      <c r="O266" s="54">
        <v>0.16110664</v>
      </c>
      <c r="P266" s="54">
        <v>1762</v>
      </c>
      <c r="Q266" s="54">
        <v>1762000</v>
      </c>
      <c r="R266" s="54">
        <v>17323984</v>
      </c>
      <c r="S266" s="54">
        <v>3812580.69</v>
      </c>
      <c r="T266" s="54">
        <v>1000</v>
      </c>
      <c r="U266" s="54">
        <v>9832</v>
      </c>
      <c r="V266" s="54">
        <v>2163.78</v>
      </c>
    </row>
    <row r="267" spans="1:22" ht="9">
      <c r="A267" s="54">
        <v>4088</v>
      </c>
      <c r="B267" s="54" t="s">
        <v>275</v>
      </c>
      <c r="C267" s="54">
        <v>594857</v>
      </c>
      <c r="D267" s="54">
        <v>1930000</v>
      </c>
      <c r="E267" s="54">
        <v>1335143</v>
      </c>
      <c r="F267" s="54">
        <v>0.30821606</v>
      </c>
      <c r="G267" s="54">
        <v>0.69178394</v>
      </c>
      <c r="H267" s="54">
        <v>1722650</v>
      </c>
      <c r="I267" s="54">
        <v>1127793</v>
      </c>
      <c r="J267" s="54">
        <v>0.34531507</v>
      </c>
      <c r="K267" s="54">
        <v>0.65468493</v>
      </c>
      <c r="L267" s="54">
        <v>754823</v>
      </c>
      <c r="M267" s="54">
        <v>159966</v>
      </c>
      <c r="N267" s="54">
        <v>0.78807482</v>
      </c>
      <c r="O267" s="54">
        <v>0.21192518</v>
      </c>
      <c r="P267" s="54">
        <v>1261</v>
      </c>
      <c r="Q267" s="54">
        <v>1261000</v>
      </c>
      <c r="R267" s="54">
        <v>12398152</v>
      </c>
      <c r="S267" s="54">
        <v>136504.39</v>
      </c>
      <c r="T267" s="54">
        <v>1000</v>
      </c>
      <c r="U267" s="54">
        <v>9832</v>
      </c>
      <c r="V267" s="54">
        <v>108.25</v>
      </c>
    </row>
    <row r="268" spans="1:22" ht="9">
      <c r="A268" s="54">
        <v>4095</v>
      </c>
      <c r="B268" s="54" t="s">
        <v>276</v>
      </c>
      <c r="C268" s="54">
        <v>824667</v>
      </c>
      <c r="D268" s="54">
        <v>1930000</v>
      </c>
      <c r="E268" s="54">
        <v>1105333</v>
      </c>
      <c r="F268" s="54">
        <v>0.4272886</v>
      </c>
      <c r="G268" s="54">
        <v>0.5727114</v>
      </c>
      <c r="H268" s="54">
        <v>1722650</v>
      </c>
      <c r="I268" s="54">
        <v>897983</v>
      </c>
      <c r="J268" s="54">
        <v>0.47872</v>
      </c>
      <c r="K268" s="54">
        <v>0.52128</v>
      </c>
      <c r="L268" s="54">
        <v>754823</v>
      </c>
      <c r="M268" s="54">
        <v>-69844</v>
      </c>
      <c r="N268" s="54">
        <v>1.0925303</v>
      </c>
      <c r="O268" s="54">
        <v>-0.0925303</v>
      </c>
      <c r="P268" s="54">
        <v>2900</v>
      </c>
      <c r="Q268" s="54">
        <v>2900000</v>
      </c>
      <c r="R268" s="54">
        <v>28512800</v>
      </c>
      <c r="S268" s="54">
        <v>1140470.39</v>
      </c>
      <c r="T268" s="54">
        <v>1000</v>
      </c>
      <c r="U268" s="54">
        <v>9832</v>
      </c>
      <c r="V268" s="54">
        <v>393.27</v>
      </c>
    </row>
    <row r="269" spans="1:22" ht="9">
      <c r="A269" s="54">
        <v>4137</v>
      </c>
      <c r="B269" s="54" t="s">
        <v>277</v>
      </c>
      <c r="C269" s="54">
        <v>679745</v>
      </c>
      <c r="D269" s="54">
        <v>1930000</v>
      </c>
      <c r="E269" s="54">
        <v>1250255</v>
      </c>
      <c r="F269" s="54">
        <v>0.35219948</v>
      </c>
      <c r="G269" s="54">
        <v>0.64780052</v>
      </c>
      <c r="H269" s="54">
        <v>1722650</v>
      </c>
      <c r="I269" s="54">
        <v>1042905</v>
      </c>
      <c r="J269" s="54">
        <v>0.39459263</v>
      </c>
      <c r="K269" s="54">
        <v>0.60540737</v>
      </c>
      <c r="L269" s="54">
        <v>754823</v>
      </c>
      <c r="M269" s="54">
        <v>75078</v>
      </c>
      <c r="N269" s="54">
        <v>0.90053562</v>
      </c>
      <c r="O269" s="54">
        <v>0.09946438</v>
      </c>
      <c r="P269" s="54">
        <v>999</v>
      </c>
      <c r="Q269" s="54">
        <v>999000</v>
      </c>
      <c r="R269" s="54">
        <v>9822168</v>
      </c>
      <c r="S269" s="54">
        <v>419897.65</v>
      </c>
      <c r="T269" s="54">
        <v>1000</v>
      </c>
      <c r="U269" s="54">
        <v>9832</v>
      </c>
      <c r="V269" s="54">
        <v>420.32</v>
      </c>
    </row>
    <row r="270" spans="1:22" ht="9">
      <c r="A270" s="54">
        <v>4144</v>
      </c>
      <c r="B270" s="54" t="s">
        <v>278</v>
      </c>
      <c r="C270" s="54">
        <v>790347</v>
      </c>
      <c r="D270" s="54">
        <v>1930000</v>
      </c>
      <c r="E270" s="54">
        <v>1139653</v>
      </c>
      <c r="F270" s="54">
        <v>0.40950622</v>
      </c>
      <c r="G270" s="54">
        <v>0.59049378</v>
      </c>
      <c r="H270" s="54">
        <v>1722650</v>
      </c>
      <c r="I270" s="54">
        <v>932303</v>
      </c>
      <c r="J270" s="54">
        <v>0.4587972</v>
      </c>
      <c r="K270" s="54">
        <v>0.5412028</v>
      </c>
      <c r="L270" s="54">
        <v>754823</v>
      </c>
      <c r="M270" s="54">
        <v>-35524</v>
      </c>
      <c r="N270" s="54">
        <v>1.04706269</v>
      </c>
      <c r="O270" s="54">
        <v>-0.04706269</v>
      </c>
      <c r="P270" s="54">
        <v>3908</v>
      </c>
      <c r="Q270" s="54">
        <v>3908000</v>
      </c>
      <c r="R270" s="54">
        <v>38423456</v>
      </c>
      <c r="S270" s="54">
        <v>10098658.43</v>
      </c>
      <c r="T270" s="54">
        <v>1000</v>
      </c>
      <c r="U270" s="54">
        <v>9832</v>
      </c>
      <c r="V270" s="54">
        <v>2584.1</v>
      </c>
    </row>
    <row r="271" spans="1:22" ht="9">
      <c r="A271" s="54">
        <v>4165</v>
      </c>
      <c r="B271" s="54" t="s">
        <v>279</v>
      </c>
      <c r="C271" s="54">
        <v>731331</v>
      </c>
      <c r="D271" s="54">
        <v>1930000</v>
      </c>
      <c r="E271" s="54">
        <v>1198669</v>
      </c>
      <c r="F271" s="54">
        <v>0.37892798</v>
      </c>
      <c r="G271" s="54">
        <v>0.62107202</v>
      </c>
      <c r="H271" s="54">
        <v>1722650</v>
      </c>
      <c r="I271" s="54">
        <v>991319</v>
      </c>
      <c r="J271" s="54">
        <v>0.42453836</v>
      </c>
      <c r="K271" s="54">
        <v>0.57546164</v>
      </c>
      <c r="L271" s="54">
        <v>754823</v>
      </c>
      <c r="M271" s="54">
        <v>23492</v>
      </c>
      <c r="N271" s="54">
        <v>0.96887747</v>
      </c>
      <c r="O271" s="54">
        <v>0.03112253</v>
      </c>
      <c r="P271" s="54">
        <v>1551</v>
      </c>
      <c r="Q271" s="54">
        <v>1551000</v>
      </c>
      <c r="R271" s="54">
        <v>14496246.25</v>
      </c>
      <c r="S271" s="54">
        <v>0</v>
      </c>
      <c r="T271" s="54">
        <v>1000</v>
      </c>
      <c r="U271" s="54">
        <v>9346.39</v>
      </c>
      <c r="V271" s="54">
        <v>0</v>
      </c>
    </row>
    <row r="272" spans="1:22" ht="9">
      <c r="A272" s="54">
        <v>4179</v>
      </c>
      <c r="B272" s="54" t="s">
        <v>280</v>
      </c>
      <c r="C272" s="54">
        <v>647220</v>
      </c>
      <c r="D272" s="54">
        <v>1930000</v>
      </c>
      <c r="E272" s="54">
        <v>1282780</v>
      </c>
      <c r="F272" s="54">
        <v>0.33534715</v>
      </c>
      <c r="G272" s="54">
        <v>0.66465285</v>
      </c>
      <c r="H272" s="54">
        <v>1722650</v>
      </c>
      <c r="I272" s="54">
        <v>1075430</v>
      </c>
      <c r="J272" s="54">
        <v>0.37571184</v>
      </c>
      <c r="K272" s="54">
        <v>0.62428816</v>
      </c>
      <c r="L272" s="54">
        <v>754823</v>
      </c>
      <c r="M272" s="54">
        <v>107603</v>
      </c>
      <c r="N272" s="54">
        <v>0.85744605</v>
      </c>
      <c r="O272" s="54">
        <v>0.14255395</v>
      </c>
      <c r="P272" s="54">
        <v>9754</v>
      </c>
      <c r="Q272" s="54">
        <v>9754000</v>
      </c>
      <c r="R272" s="54">
        <v>95901328</v>
      </c>
      <c r="S272" s="54">
        <v>14962485.42</v>
      </c>
      <c r="T272" s="54">
        <v>1000</v>
      </c>
      <c r="U272" s="54">
        <v>9832</v>
      </c>
      <c r="V272" s="54">
        <v>1533.98</v>
      </c>
    </row>
    <row r="273" spans="1:22" ht="9">
      <c r="A273" s="54">
        <v>4186</v>
      </c>
      <c r="B273" s="54" t="s">
        <v>281</v>
      </c>
      <c r="C273" s="54">
        <v>573239</v>
      </c>
      <c r="D273" s="54">
        <v>1930000</v>
      </c>
      <c r="E273" s="54">
        <v>1356761</v>
      </c>
      <c r="F273" s="54">
        <v>0.29701503</v>
      </c>
      <c r="G273" s="54">
        <v>0.70298497</v>
      </c>
      <c r="H273" s="54">
        <v>1722650</v>
      </c>
      <c r="I273" s="54">
        <v>1149411</v>
      </c>
      <c r="J273" s="54">
        <v>0.3327658</v>
      </c>
      <c r="K273" s="54">
        <v>0.6672342</v>
      </c>
      <c r="L273" s="54">
        <v>754823</v>
      </c>
      <c r="M273" s="54">
        <v>181584</v>
      </c>
      <c r="N273" s="54">
        <v>0.75943499</v>
      </c>
      <c r="O273" s="54">
        <v>0.24056501</v>
      </c>
      <c r="P273" s="54">
        <v>867</v>
      </c>
      <c r="Q273" s="54">
        <v>867000</v>
      </c>
      <c r="R273" s="54">
        <v>8524344</v>
      </c>
      <c r="S273" s="54">
        <v>1631032.02</v>
      </c>
      <c r="T273" s="54">
        <v>1000</v>
      </c>
      <c r="U273" s="54">
        <v>9832</v>
      </c>
      <c r="V273" s="54">
        <v>1881.24</v>
      </c>
    </row>
    <row r="274" spans="1:22" ht="9">
      <c r="A274" s="54">
        <v>4207</v>
      </c>
      <c r="B274" s="54" t="s">
        <v>282</v>
      </c>
      <c r="C274" s="54">
        <v>569057</v>
      </c>
      <c r="D274" s="54">
        <v>1930000</v>
      </c>
      <c r="E274" s="54">
        <v>1360943</v>
      </c>
      <c r="F274" s="54">
        <v>0.29484819</v>
      </c>
      <c r="G274" s="54">
        <v>0.70515181</v>
      </c>
      <c r="H274" s="54">
        <v>1722650</v>
      </c>
      <c r="I274" s="54">
        <v>1153593</v>
      </c>
      <c r="J274" s="54">
        <v>0.33033814</v>
      </c>
      <c r="K274" s="54">
        <v>0.66966186</v>
      </c>
      <c r="L274" s="54">
        <v>754823</v>
      </c>
      <c r="M274" s="54">
        <v>185766</v>
      </c>
      <c r="N274" s="54">
        <v>0.75389462</v>
      </c>
      <c r="O274" s="54">
        <v>0.24610538</v>
      </c>
      <c r="P274" s="54">
        <v>470</v>
      </c>
      <c r="Q274" s="54">
        <v>470000</v>
      </c>
      <c r="R274" s="54">
        <v>4621040</v>
      </c>
      <c r="S274" s="54">
        <v>624199.77</v>
      </c>
      <c r="T274" s="54">
        <v>1000</v>
      </c>
      <c r="U274" s="54">
        <v>9832</v>
      </c>
      <c r="V274" s="54">
        <v>1328.08</v>
      </c>
    </row>
    <row r="275" spans="1:22" ht="9">
      <c r="A275" s="54">
        <v>4221</v>
      </c>
      <c r="B275" s="54" t="s">
        <v>283</v>
      </c>
      <c r="C275" s="54">
        <v>1026601</v>
      </c>
      <c r="D275" s="54">
        <v>1930000</v>
      </c>
      <c r="E275" s="54">
        <v>903399</v>
      </c>
      <c r="F275" s="54">
        <v>0.53191762</v>
      </c>
      <c r="G275" s="54">
        <v>0.46808238</v>
      </c>
      <c r="H275" s="54">
        <v>1722650</v>
      </c>
      <c r="I275" s="54">
        <v>696049</v>
      </c>
      <c r="J275" s="54">
        <v>0.59594288</v>
      </c>
      <c r="K275" s="54">
        <v>0.40405712</v>
      </c>
      <c r="L275" s="54">
        <v>754823</v>
      </c>
      <c r="M275" s="54">
        <v>-271778</v>
      </c>
      <c r="N275" s="54">
        <v>1.36005527</v>
      </c>
      <c r="O275" s="54">
        <v>-0.36005527</v>
      </c>
      <c r="P275" s="54">
        <v>978</v>
      </c>
      <c r="Q275" s="54">
        <v>978000</v>
      </c>
      <c r="R275" s="54">
        <v>9615696</v>
      </c>
      <c r="S275" s="54">
        <v>1277555.47</v>
      </c>
      <c r="T275" s="54">
        <v>1000</v>
      </c>
      <c r="U275" s="54">
        <v>9832</v>
      </c>
      <c r="V275" s="54">
        <v>1306.29</v>
      </c>
    </row>
    <row r="276" spans="1:22" ht="9">
      <c r="A276" s="54">
        <v>4228</v>
      </c>
      <c r="B276" s="54" t="s">
        <v>284</v>
      </c>
      <c r="C276" s="54">
        <v>763749</v>
      </c>
      <c r="D276" s="54">
        <v>1930000</v>
      </c>
      <c r="E276" s="54">
        <v>1166251</v>
      </c>
      <c r="F276" s="54">
        <v>0.39572487</v>
      </c>
      <c r="G276" s="54">
        <v>0.60427513</v>
      </c>
      <c r="H276" s="54">
        <v>1722650</v>
      </c>
      <c r="I276" s="54">
        <v>958901</v>
      </c>
      <c r="J276" s="54">
        <v>0.44335704</v>
      </c>
      <c r="K276" s="54">
        <v>0.55664296</v>
      </c>
      <c r="L276" s="54">
        <v>754823</v>
      </c>
      <c r="M276" s="54">
        <v>-8926</v>
      </c>
      <c r="N276" s="54">
        <v>1.01182529</v>
      </c>
      <c r="O276" s="54">
        <v>-0.01182529</v>
      </c>
      <c r="P276" s="54">
        <v>877</v>
      </c>
      <c r="Q276" s="54">
        <v>877000</v>
      </c>
      <c r="R276" s="54">
        <v>8622664</v>
      </c>
      <c r="S276" s="54">
        <v>912589.51</v>
      </c>
      <c r="T276" s="54">
        <v>1000</v>
      </c>
      <c r="U276" s="54">
        <v>9832</v>
      </c>
      <c r="V276" s="54">
        <v>1040.58</v>
      </c>
    </row>
    <row r="277" spans="1:22" ht="9">
      <c r="A277" s="54">
        <v>4235</v>
      </c>
      <c r="B277" s="54" t="s">
        <v>285</v>
      </c>
      <c r="C277" s="54">
        <v>2893960</v>
      </c>
      <c r="D277" s="54">
        <v>2895000</v>
      </c>
      <c r="E277" s="54">
        <v>1040</v>
      </c>
      <c r="F277" s="54">
        <v>0.99964076</v>
      </c>
      <c r="G277" s="54">
        <v>0.00035924</v>
      </c>
      <c r="H277" s="54">
        <v>2583975</v>
      </c>
      <c r="I277" s="54">
        <v>-309985</v>
      </c>
      <c r="J277" s="54">
        <v>1.1199644</v>
      </c>
      <c r="K277" s="54">
        <v>-0.1199644</v>
      </c>
      <c r="L277" s="54">
        <v>1132234</v>
      </c>
      <c r="M277" s="54">
        <v>-1761726</v>
      </c>
      <c r="N277" s="54">
        <v>2.55597341</v>
      </c>
      <c r="O277" s="54">
        <v>-1.55597341</v>
      </c>
      <c r="P277" s="54">
        <v>179</v>
      </c>
      <c r="Q277" s="54">
        <v>179000</v>
      </c>
      <c r="R277" s="54">
        <v>1639073.08</v>
      </c>
      <c r="S277" s="54">
        <v>0</v>
      </c>
      <c r="T277" s="54">
        <v>1000</v>
      </c>
      <c r="U277" s="54">
        <v>9156.83</v>
      </c>
      <c r="V277" s="54">
        <v>0</v>
      </c>
    </row>
    <row r="278" spans="1:22" ht="9">
      <c r="A278" s="54">
        <v>4151</v>
      </c>
      <c r="B278" s="54" t="s">
        <v>286</v>
      </c>
      <c r="C278" s="54">
        <v>612924</v>
      </c>
      <c r="D278" s="54">
        <v>1930000</v>
      </c>
      <c r="E278" s="54">
        <v>1317076</v>
      </c>
      <c r="F278" s="54">
        <v>0.3175772</v>
      </c>
      <c r="G278" s="54">
        <v>0.6824228</v>
      </c>
      <c r="H278" s="54">
        <v>1722650</v>
      </c>
      <c r="I278" s="54">
        <v>1109726</v>
      </c>
      <c r="J278" s="54">
        <v>0.35580298</v>
      </c>
      <c r="K278" s="54">
        <v>0.64419702</v>
      </c>
      <c r="L278" s="54">
        <v>754823</v>
      </c>
      <c r="M278" s="54">
        <v>141899</v>
      </c>
      <c r="N278" s="54">
        <v>0.81201023</v>
      </c>
      <c r="O278" s="54">
        <v>0.18798977</v>
      </c>
      <c r="P278" s="54">
        <v>876</v>
      </c>
      <c r="Q278" s="54">
        <v>876000</v>
      </c>
      <c r="R278" s="54">
        <v>8612832</v>
      </c>
      <c r="S278" s="54">
        <v>2135579.34</v>
      </c>
      <c r="T278" s="54">
        <v>1000</v>
      </c>
      <c r="U278" s="54">
        <v>9832</v>
      </c>
      <c r="V278" s="54">
        <v>2437.88</v>
      </c>
    </row>
    <row r="279" spans="1:22" ht="9">
      <c r="A279" s="54">
        <v>490</v>
      </c>
      <c r="B279" s="54" t="s">
        <v>287</v>
      </c>
      <c r="C279" s="54">
        <v>668444</v>
      </c>
      <c r="D279" s="54">
        <v>1930000</v>
      </c>
      <c r="E279" s="54">
        <v>1261556</v>
      </c>
      <c r="F279" s="54">
        <v>0.34634404</v>
      </c>
      <c r="G279" s="54">
        <v>0.65365596</v>
      </c>
      <c r="H279" s="54">
        <v>1722650</v>
      </c>
      <c r="I279" s="54">
        <v>1054206</v>
      </c>
      <c r="J279" s="54">
        <v>0.38803239</v>
      </c>
      <c r="K279" s="54">
        <v>0.61196761</v>
      </c>
      <c r="L279" s="54">
        <v>754823</v>
      </c>
      <c r="M279" s="54">
        <v>86379</v>
      </c>
      <c r="N279" s="54">
        <v>0.8855639</v>
      </c>
      <c r="O279" s="54">
        <v>0.1144361</v>
      </c>
      <c r="P279" s="54">
        <v>445</v>
      </c>
      <c r="Q279" s="54">
        <v>445000</v>
      </c>
      <c r="R279" s="54">
        <v>4375240</v>
      </c>
      <c r="S279" s="54">
        <v>857069.17</v>
      </c>
      <c r="T279" s="54">
        <v>1000</v>
      </c>
      <c r="U279" s="54">
        <v>9832</v>
      </c>
      <c r="V279" s="54">
        <v>1926</v>
      </c>
    </row>
    <row r="280" spans="1:22" ht="9">
      <c r="A280" s="54">
        <v>4270</v>
      </c>
      <c r="B280" s="54" t="s">
        <v>288</v>
      </c>
      <c r="C280" s="54">
        <v>1118790</v>
      </c>
      <c r="D280" s="54">
        <v>1930000</v>
      </c>
      <c r="E280" s="54">
        <v>811210</v>
      </c>
      <c r="F280" s="54">
        <v>0.57968394</v>
      </c>
      <c r="G280" s="54">
        <v>0.42031606</v>
      </c>
      <c r="H280" s="54">
        <v>1722650</v>
      </c>
      <c r="I280" s="54">
        <v>603860</v>
      </c>
      <c r="J280" s="54">
        <v>0.64945868</v>
      </c>
      <c r="K280" s="54">
        <v>0.35054132</v>
      </c>
      <c r="L280" s="54">
        <v>754823</v>
      </c>
      <c r="M280" s="54">
        <v>-363967</v>
      </c>
      <c r="N280" s="54">
        <v>1.48218854</v>
      </c>
      <c r="O280" s="54">
        <v>-0.48218854</v>
      </c>
      <c r="P280" s="54">
        <v>251</v>
      </c>
      <c r="Q280" s="54">
        <v>251000</v>
      </c>
      <c r="R280" s="54">
        <v>2467832</v>
      </c>
      <c r="S280" s="54">
        <v>1098640.24</v>
      </c>
      <c r="T280" s="54">
        <v>1000</v>
      </c>
      <c r="U280" s="54">
        <v>9832</v>
      </c>
      <c r="V280" s="54">
        <v>4377.05</v>
      </c>
    </row>
    <row r="281" spans="1:22" ht="9">
      <c r="A281" s="54">
        <v>4305</v>
      </c>
      <c r="B281" s="54" t="s">
        <v>289</v>
      </c>
      <c r="C281" s="54">
        <v>452705</v>
      </c>
      <c r="D281" s="54">
        <v>1930000</v>
      </c>
      <c r="E281" s="54">
        <v>1477295</v>
      </c>
      <c r="F281" s="54">
        <v>0.23456218</v>
      </c>
      <c r="G281" s="54">
        <v>0.76543782</v>
      </c>
      <c r="H281" s="54">
        <v>1722650</v>
      </c>
      <c r="I281" s="54">
        <v>1269945</v>
      </c>
      <c r="J281" s="54">
        <v>0.26279569</v>
      </c>
      <c r="K281" s="54">
        <v>0.73720431</v>
      </c>
      <c r="L281" s="54">
        <v>754823</v>
      </c>
      <c r="M281" s="54">
        <v>302118</v>
      </c>
      <c r="N281" s="54">
        <v>0.59974988</v>
      </c>
      <c r="O281" s="54">
        <v>0.40025012</v>
      </c>
      <c r="P281" s="54">
        <v>986</v>
      </c>
      <c r="Q281" s="54">
        <v>986000</v>
      </c>
      <c r="R281" s="54">
        <v>9694352</v>
      </c>
      <c r="S281" s="54">
        <v>150962.96</v>
      </c>
      <c r="T281" s="54">
        <v>1000</v>
      </c>
      <c r="U281" s="54">
        <v>9832</v>
      </c>
      <c r="V281" s="54">
        <v>153.11</v>
      </c>
    </row>
    <row r="282" spans="1:22" ht="9">
      <c r="A282" s="54">
        <v>4312</v>
      </c>
      <c r="B282" s="54" t="s">
        <v>290</v>
      </c>
      <c r="C282" s="54">
        <v>1145807</v>
      </c>
      <c r="D282" s="54">
        <v>1930000</v>
      </c>
      <c r="E282" s="54">
        <v>784193</v>
      </c>
      <c r="F282" s="54">
        <v>0.59368238</v>
      </c>
      <c r="G282" s="54">
        <v>0.40631762</v>
      </c>
      <c r="H282" s="54">
        <v>1722650</v>
      </c>
      <c r="I282" s="54">
        <v>576843</v>
      </c>
      <c r="J282" s="54">
        <v>0.66514208</v>
      </c>
      <c r="K282" s="54">
        <v>0.33485792</v>
      </c>
      <c r="L282" s="54">
        <v>754823</v>
      </c>
      <c r="M282" s="54">
        <v>-390984</v>
      </c>
      <c r="N282" s="54">
        <v>1.51798104</v>
      </c>
      <c r="O282" s="54">
        <v>-0.51798104</v>
      </c>
      <c r="P282" s="54">
        <v>2777</v>
      </c>
      <c r="Q282" s="54">
        <v>2777000</v>
      </c>
      <c r="R282" s="54">
        <v>27303464</v>
      </c>
      <c r="S282" s="54">
        <v>8885331.95</v>
      </c>
      <c r="T282" s="54">
        <v>1000</v>
      </c>
      <c r="U282" s="54">
        <v>9832</v>
      </c>
      <c r="V282" s="54">
        <v>3199.62</v>
      </c>
    </row>
    <row r="283" spans="1:22" ht="9">
      <c r="A283" s="54">
        <v>4330</v>
      </c>
      <c r="B283" s="54" t="s">
        <v>291</v>
      </c>
      <c r="C283" s="54">
        <v>4086175</v>
      </c>
      <c r="D283" s="54">
        <v>1930000</v>
      </c>
      <c r="E283" s="54">
        <v>-2156175</v>
      </c>
      <c r="F283" s="54">
        <v>2.11718912</v>
      </c>
      <c r="G283" s="54">
        <v>-1.11718912</v>
      </c>
      <c r="H283" s="54">
        <v>1722650</v>
      </c>
      <c r="I283" s="54">
        <v>-2363525</v>
      </c>
      <c r="J283" s="54">
        <v>2.37202856</v>
      </c>
      <c r="K283" s="54">
        <v>-1.37202856</v>
      </c>
      <c r="L283" s="54">
        <v>754823</v>
      </c>
      <c r="M283" s="54">
        <v>-3331352</v>
      </c>
      <c r="N283" s="54">
        <v>5.41342142</v>
      </c>
      <c r="O283" s="54">
        <v>-4.41342142</v>
      </c>
      <c r="P283" s="54">
        <v>107</v>
      </c>
      <c r="Q283" s="54">
        <v>107000</v>
      </c>
      <c r="R283" s="54">
        <v>1052024</v>
      </c>
      <c r="S283" s="54">
        <v>1257812.42</v>
      </c>
      <c r="T283" s="54">
        <v>1000</v>
      </c>
      <c r="U283" s="54">
        <v>9832</v>
      </c>
      <c r="V283" s="54">
        <v>11755.26</v>
      </c>
    </row>
    <row r="284" spans="1:22" ht="9">
      <c r="A284" s="54">
        <v>4347</v>
      </c>
      <c r="B284" s="54" t="s">
        <v>292</v>
      </c>
      <c r="C284" s="54">
        <v>886790</v>
      </c>
      <c r="D284" s="54">
        <v>1930000</v>
      </c>
      <c r="E284" s="54">
        <v>1043210</v>
      </c>
      <c r="F284" s="54">
        <v>0.45947668</v>
      </c>
      <c r="G284" s="54">
        <v>0.54052332</v>
      </c>
      <c r="H284" s="54">
        <v>1722650</v>
      </c>
      <c r="I284" s="54">
        <v>835860</v>
      </c>
      <c r="J284" s="54">
        <v>0.51478246</v>
      </c>
      <c r="K284" s="54">
        <v>0.48521754</v>
      </c>
      <c r="L284" s="54">
        <v>754823</v>
      </c>
      <c r="M284" s="54">
        <v>-131967</v>
      </c>
      <c r="N284" s="54">
        <v>1.17483172</v>
      </c>
      <c r="O284" s="54">
        <v>-0.17483172</v>
      </c>
      <c r="P284" s="54">
        <v>745</v>
      </c>
      <c r="Q284" s="54">
        <v>745000</v>
      </c>
      <c r="R284" s="54">
        <v>7324840</v>
      </c>
      <c r="S284" s="54">
        <v>477197.91</v>
      </c>
      <c r="T284" s="54">
        <v>1000</v>
      </c>
      <c r="U284" s="54">
        <v>9832</v>
      </c>
      <c r="V284" s="54">
        <v>640.53</v>
      </c>
    </row>
    <row r="285" spans="1:22" ht="9">
      <c r="A285" s="54">
        <v>4368</v>
      </c>
      <c r="B285" s="54" t="s">
        <v>293</v>
      </c>
      <c r="C285" s="54">
        <v>682479</v>
      </c>
      <c r="D285" s="54">
        <v>1930000</v>
      </c>
      <c r="E285" s="54">
        <v>1247521</v>
      </c>
      <c r="F285" s="54">
        <v>0.35361606</v>
      </c>
      <c r="G285" s="54">
        <v>0.64638394</v>
      </c>
      <c r="H285" s="54">
        <v>1722650</v>
      </c>
      <c r="I285" s="54">
        <v>1040171</v>
      </c>
      <c r="J285" s="54">
        <v>0.39617972</v>
      </c>
      <c r="K285" s="54">
        <v>0.60382028</v>
      </c>
      <c r="L285" s="54">
        <v>754823</v>
      </c>
      <c r="M285" s="54">
        <v>72344</v>
      </c>
      <c r="N285" s="54">
        <v>0.90415766</v>
      </c>
      <c r="O285" s="54">
        <v>0.09584234</v>
      </c>
      <c r="P285" s="54">
        <v>551</v>
      </c>
      <c r="Q285" s="54">
        <v>551000</v>
      </c>
      <c r="R285" s="54">
        <v>5417432</v>
      </c>
      <c r="S285" s="54">
        <v>754750.52</v>
      </c>
      <c r="T285" s="54">
        <v>1000</v>
      </c>
      <c r="U285" s="54">
        <v>9832</v>
      </c>
      <c r="V285" s="54">
        <v>1369.78</v>
      </c>
    </row>
    <row r="286" spans="1:22" ht="9">
      <c r="A286" s="54">
        <v>4389</v>
      </c>
      <c r="B286" s="54" t="s">
        <v>294</v>
      </c>
      <c r="C286" s="54">
        <v>649389</v>
      </c>
      <c r="D286" s="54">
        <v>1930000</v>
      </c>
      <c r="E286" s="54">
        <v>1280611</v>
      </c>
      <c r="F286" s="54">
        <v>0.33647098</v>
      </c>
      <c r="G286" s="54">
        <v>0.66352902</v>
      </c>
      <c r="H286" s="54">
        <v>1722650</v>
      </c>
      <c r="I286" s="54">
        <v>1073261</v>
      </c>
      <c r="J286" s="54">
        <v>0.37697095</v>
      </c>
      <c r="K286" s="54">
        <v>0.62302905</v>
      </c>
      <c r="L286" s="54">
        <v>754823</v>
      </c>
      <c r="M286" s="54">
        <v>105434</v>
      </c>
      <c r="N286" s="54">
        <v>0.86031957</v>
      </c>
      <c r="O286" s="54">
        <v>0.13968043</v>
      </c>
      <c r="P286" s="54">
        <v>1547</v>
      </c>
      <c r="Q286" s="54">
        <v>1547000</v>
      </c>
      <c r="R286" s="54">
        <v>15210104</v>
      </c>
      <c r="S286" s="54">
        <v>796396.01</v>
      </c>
      <c r="T286" s="54">
        <v>1000</v>
      </c>
      <c r="U286" s="54">
        <v>9832</v>
      </c>
      <c r="V286" s="54">
        <v>514.8</v>
      </c>
    </row>
    <row r="287" spans="1:22" ht="9">
      <c r="A287" s="54">
        <v>4459</v>
      </c>
      <c r="B287" s="54" t="s">
        <v>295</v>
      </c>
      <c r="C287" s="54">
        <v>651160</v>
      </c>
      <c r="D287" s="54">
        <v>1930000</v>
      </c>
      <c r="E287" s="54">
        <v>1278840</v>
      </c>
      <c r="F287" s="54">
        <v>0.3373886</v>
      </c>
      <c r="G287" s="54">
        <v>0.6626114</v>
      </c>
      <c r="H287" s="54">
        <v>1722650</v>
      </c>
      <c r="I287" s="54">
        <v>1071490</v>
      </c>
      <c r="J287" s="54">
        <v>0.37799901</v>
      </c>
      <c r="K287" s="54">
        <v>0.62200099</v>
      </c>
      <c r="L287" s="54">
        <v>754823</v>
      </c>
      <c r="M287" s="54">
        <v>103663</v>
      </c>
      <c r="N287" s="54">
        <v>0.86266582</v>
      </c>
      <c r="O287" s="54">
        <v>0.13733418</v>
      </c>
      <c r="P287" s="54">
        <v>267</v>
      </c>
      <c r="Q287" s="54">
        <v>267000</v>
      </c>
      <c r="R287" s="54">
        <v>2625144</v>
      </c>
      <c r="S287" s="54">
        <v>652351.91</v>
      </c>
      <c r="T287" s="54">
        <v>1000</v>
      </c>
      <c r="U287" s="54">
        <v>9832</v>
      </c>
      <c r="V287" s="54">
        <v>2443.27</v>
      </c>
    </row>
    <row r="288" spans="1:22" ht="9">
      <c r="A288" s="54">
        <v>4473</v>
      </c>
      <c r="B288" s="54" t="s">
        <v>296</v>
      </c>
      <c r="C288" s="54">
        <v>765093</v>
      </c>
      <c r="D288" s="54">
        <v>1930000</v>
      </c>
      <c r="E288" s="54">
        <v>1164907</v>
      </c>
      <c r="F288" s="54">
        <v>0.39642124</v>
      </c>
      <c r="G288" s="54">
        <v>0.60357876</v>
      </c>
      <c r="H288" s="54">
        <v>1722650</v>
      </c>
      <c r="I288" s="54">
        <v>957557</v>
      </c>
      <c r="J288" s="54">
        <v>0.44413723</v>
      </c>
      <c r="K288" s="54">
        <v>0.55586277</v>
      </c>
      <c r="L288" s="54">
        <v>754823</v>
      </c>
      <c r="M288" s="54">
        <v>-10270</v>
      </c>
      <c r="N288" s="54">
        <v>1.01360584</v>
      </c>
      <c r="O288" s="54">
        <v>-0.01360584</v>
      </c>
      <c r="P288" s="54">
        <v>2208</v>
      </c>
      <c r="Q288" s="54">
        <v>2208000</v>
      </c>
      <c r="R288" s="54">
        <v>21709056</v>
      </c>
      <c r="S288" s="54">
        <v>807339.56</v>
      </c>
      <c r="T288" s="54">
        <v>1000</v>
      </c>
      <c r="U288" s="54">
        <v>9832</v>
      </c>
      <c r="V288" s="54">
        <v>365.64</v>
      </c>
    </row>
    <row r="289" spans="1:22" ht="9">
      <c r="A289" s="54">
        <v>4508</v>
      </c>
      <c r="B289" s="54" t="s">
        <v>297</v>
      </c>
      <c r="C289" s="54">
        <v>470552</v>
      </c>
      <c r="D289" s="54">
        <v>1930000</v>
      </c>
      <c r="E289" s="54">
        <v>1459448</v>
      </c>
      <c r="F289" s="54">
        <v>0.24380933</v>
      </c>
      <c r="G289" s="54">
        <v>0.75619067</v>
      </c>
      <c r="H289" s="54">
        <v>1722650</v>
      </c>
      <c r="I289" s="54">
        <v>1252098</v>
      </c>
      <c r="J289" s="54">
        <v>0.27315589</v>
      </c>
      <c r="K289" s="54">
        <v>0.72684411</v>
      </c>
      <c r="L289" s="54">
        <v>754823</v>
      </c>
      <c r="M289" s="54">
        <v>284271</v>
      </c>
      <c r="N289" s="54">
        <v>0.62339383</v>
      </c>
      <c r="O289" s="54">
        <v>0.37660617</v>
      </c>
      <c r="P289" s="54">
        <v>456</v>
      </c>
      <c r="Q289" s="54">
        <v>456000</v>
      </c>
      <c r="R289" s="54">
        <v>4483392</v>
      </c>
      <c r="S289" s="54">
        <v>532450.64</v>
      </c>
      <c r="T289" s="54">
        <v>1000</v>
      </c>
      <c r="U289" s="54">
        <v>9832</v>
      </c>
      <c r="V289" s="54">
        <v>1167.65</v>
      </c>
    </row>
    <row r="290" spans="1:22" ht="9">
      <c r="A290" s="54">
        <v>4515</v>
      </c>
      <c r="B290" s="54" t="s">
        <v>298</v>
      </c>
      <c r="C290" s="54">
        <v>763084</v>
      </c>
      <c r="D290" s="54">
        <v>1930000</v>
      </c>
      <c r="E290" s="54">
        <v>1166916</v>
      </c>
      <c r="F290" s="54">
        <v>0.39538031</v>
      </c>
      <c r="G290" s="54">
        <v>0.60461969</v>
      </c>
      <c r="H290" s="54">
        <v>1722650</v>
      </c>
      <c r="I290" s="54">
        <v>959566</v>
      </c>
      <c r="J290" s="54">
        <v>0.442971</v>
      </c>
      <c r="K290" s="54">
        <v>0.557029</v>
      </c>
      <c r="L290" s="54">
        <v>754823</v>
      </c>
      <c r="M290" s="54">
        <v>-8261</v>
      </c>
      <c r="N290" s="54">
        <v>1.01094429</v>
      </c>
      <c r="O290" s="54">
        <v>-0.01094429</v>
      </c>
      <c r="P290" s="54">
        <v>2701</v>
      </c>
      <c r="Q290" s="54">
        <v>2701000</v>
      </c>
      <c r="R290" s="54">
        <v>26556232</v>
      </c>
      <c r="S290" s="54">
        <v>1936242.4</v>
      </c>
      <c r="T290" s="54">
        <v>1000</v>
      </c>
      <c r="U290" s="54">
        <v>9832</v>
      </c>
      <c r="V290" s="54">
        <v>716.86</v>
      </c>
    </row>
    <row r="291" spans="1:22" ht="9">
      <c r="A291" s="54">
        <v>4501</v>
      </c>
      <c r="B291" s="54" t="s">
        <v>299</v>
      </c>
      <c r="C291" s="54">
        <v>713482</v>
      </c>
      <c r="D291" s="54">
        <v>1930000</v>
      </c>
      <c r="E291" s="54">
        <v>1216518</v>
      </c>
      <c r="F291" s="54">
        <v>0.36967979</v>
      </c>
      <c r="G291" s="54">
        <v>0.63032021</v>
      </c>
      <c r="H291" s="54">
        <v>1722650</v>
      </c>
      <c r="I291" s="54">
        <v>1009168</v>
      </c>
      <c r="J291" s="54">
        <v>0.41417699</v>
      </c>
      <c r="K291" s="54">
        <v>0.58582301</v>
      </c>
      <c r="L291" s="54">
        <v>754823</v>
      </c>
      <c r="M291" s="54">
        <v>41341</v>
      </c>
      <c r="N291" s="54">
        <v>0.94523087</v>
      </c>
      <c r="O291" s="54">
        <v>0.05476913</v>
      </c>
      <c r="P291" s="54">
        <v>2182</v>
      </c>
      <c r="Q291" s="54">
        <v>2182000</v>
      </c>
      <c r="R291" s="54">
        <v>21453424</v>
      </c>
      <c r="S291" s="54">
        <v>1622830.17</v>
      </c>
      <c r="T291" s="54">
        <v>1000</v>
      </c>
      <c r="U291" s="54">
        <v>9832</v>
      </c>
      <c r="V291" s="54">
        <v>743.74</v>
      </c>
    </row>
    <row r="292" spans="1:22" ht="9">
      <c r="A292" s="54">
        <v>4529</v>
      </c>
      <c r="B292" s="54" t="s">
        <v>300</v>
      </c>
      <c r="C292" s="54">
        <v>614995</v>
      </c>
      <c r="D292" s="54">
        <v>1930000</v>
      </c>
      <c r="E292" s="54">
        <v>1315005</v>
      </c>
      <c r="F292" s="54">
        <v>0.31865026</v>
      </c>
      <c r="G292" s="54">
        <v>0.68134974</v>
      </c>
      <c r="H292" s="54">
        <v>1722650</v>
      </c>
      <c r="I292" s="54">
        <v>1107655</v>
      </c>
      <c r="J292" s="54">
        <v>0.3570052</v>
      </c>
      <c r="K292" s="54">
        <v>0.6429948</v>
      </c>
      <c r="L292" s="54">
        <v>754823</v>
      </c>
      <c r="M292" s="54">
        <v>139828</v>
      </c>
      <c r="N292" s="54">
        <v>0.81475392</v>
      </c>
      <c r="O292" s="54">
        <v>0.18524608</v>
      </c>
      <c r="P292" s="54">
        <v>305</v>
      </c>
      <c r="Q292" s="54">
        <v>305000</v>
      </c>
      <c r="R292" s="54">
        <v>2998760</v>
      </c>
      <c r="S292" s="54">
        <v>926283.58</v>
      </c>
      <c r="T292" s="54">
        <v>1000</v>
      </c>
      <c r="U292" s="54">
        <v>9832</v>
      </c>
      <c r="V292" s="54">
        <v>3037</v>
      </c>
    </row>
    <row r="293" spans="1:22" ht="9">
      <c r="A293" s="54">
        <v>4536</v>
      </c>
      <c r="B293" s="54" t="s">
        <v>301</v>
      </c>
      <c r="C293" s="54">
        <v>788297</v>
      </c>
      <c r="D293" s="54">
        <v>1930000</v>
      </c>
      <c r="E293" s="54">
        <v>1141703</v>
      </c>
      <c r="F293" s="54">
        <v>0.40844404</v>
      </c>
      <c r="G293" s="54">
        <v>0.59155596</v>
      </c>
      <c r="H293" s="54">
        <v>1722650</v>
      </c>
      <c r="I293" s="54">
        <v>934353</v>
      </c>
      <c r="J293" s="54">
        <v>0.45760717</v>
      </c>
      <c r="K293" s="54">
        <v>0.54239283</v>
      </c>
      <c r="L293" s="54">
        <v>754823</v>
      </c>
      <c r="M293" s="54">
        <v>-33474</v>
      </c>
      <c r="N293" s="54">
        <v>1.04434682</v>
      </c>
      <c r="O293" s="54">
        <v>-0.04434682</v>
      </c>
      <c r="P293" s="54">
        <v>1043</v>
      </c>
      <c r="Q293" s="54">
        <v>1043000</v>
      </c>
      <c r="R293" s="54">
        <v>10254776</v>
      </c>
      <c r="S293" s="54">
        <v>2362273.93</v>
      </c>
      <c r="T293" s="54">
        <v>1000</v>
      </c>
      <c r="U293" s="54">
        <v>9832</v>
      </c>
      <c r="V293" s="54">
        <v>2264.88</v>
      </c>
    </row>
    <row r="294" spans="1:22" ht="9">
      <c r="A294" s="54">
        <v>4543</v>
      </c>
      <c r="B294" s="54" t="s">
        <v>302</v>
      </c>
      <c r="C294" s="54">
        <v>672051</v>
      </c>
      <c r="D294" s="54">
        <v>1930000</v>
      </c>
      <c r="E294" s="54">
        <v>1257949</v>
      </c>
      <c r="F294" s="54">
        <v>0.34821295</v>
      </c>
      <c r="G294" s="54">
        <v>0.65178705</v>
      </c>
      <c r="H294" s="54">
        <v>1722650</v>
      </c>
      <c r="I294" s="54">
        <v>1050599</v>
      </c>
      <c r="J294" s="54">
        <v>0.39012626</v>
      </c>
      <c r="K294" s="54">
        <v>0.60987374</v>
      </c>
      <c r="L294" s="54">
        <v>754823</v>
      </c>
      <c r="M294" s="54">
        <v>82772</v>
      </c>
      <c r="N294" s="54">
        <v>0.8903425</v>
      </c>
      <c r="O294" s="54">
        <v>0.1096575</v>
      </c>
      <c r="P294" s="54">
        <v>998</v>
      </c>
      <c r="Q294" s="54">
        <v>998000</v>
      </c>
      <c r="R294" s="54">
        <v>9812336</v>
      </c>
      <c r="S294" s="54">
        <v>1423082.61</v>
      </c>
      <c r="T294" s="54">
        <v>1000</v>
      </c>
      <c r="U294" s="54">
        <v>9832</v>
      </c>
      <c r="V294" s="54">
        <v>1425.93</v>
      </c>
    </row>
    <row r="295" spans="1:22" ht="9">
      <c r="A295" s="54">
        <v>4557</v>
      </c>
      <c r="B295" s="54" t="s">
        <v>303</v>
      </c>
      <c r="C295" s="54">
        <v>486307</v>
      </c>
      <c r="D295" s="54">
        <v>1930000</v>
      </c>
      <c r="E295" s="54">
        <v>1443693</v>
      </c>
      <c r="F295" s="54">
        <v>0.25197254</v>
      </c>
      <c r="G295" s="54">
        <v>0.74802746</v>
      </c>
      <c r="H295" s="54">
        <v>1722650</v>
      </c>
      <c r="I295" s="54">
        <v>1236343</v>
      </c>
      <c r="J295" s="54">
        <v>0.28230169</v>
      </c>
      <c r="K295" s="54">
        <v>0.71769831</v>
      </c>
      <c r="L295" s="54">
        <v>754823</v>
      </c>
      <c r="M295" s="54">
        <v>268516</v>
      </c>
      <c r="N295" s="54">
        <v>0.64426627</v>
      </c>
      <c r="O295" s="54">
        <v>0.35573373</v>
      </c>
      <c r="P295" s="54">
        <v>302</v>
      </c>
      <c r="Q295" s="54">
        <v>302000</v>
      </c>
      <c r="R295" s="54">
        <v>2969264</v>
      </c>
      <c r="S295" s="54">
        <v>394778.2</v>
      </c>
      <c r="T295" s="54">
        <v>1000</v>
      </c>
      <c r="U295" s="54">
        <v>9832</v>
      </c>
      <c r="V295" s="54">
        <v>1307.21</v>
      </c>
    </row>
    <row r="296" spans="1:22" ht="9">
      <c r="A296" s="54">
        <v>4571</v>
      </c>
      <c r="B296" s="54" t="s">
        <v>304</v>
      </c>
      <c r="C296" s="54">
        <v>822516</v>
      </c>
      <c r="D296" s="54">
        <v>1930000</v>
      </c>
      <c r="E296" s="54">
        <v>1107484</v>
      </c>
      <c r="F296" s="54">
        <v>0.42617409</v>
      </c>
      <c r="G296" s="54">
        <v>0.57382591</v>
      </c>
      <c r="H296" s="54">
        <v>1722650</v>
      </c>
      <c r="I296" s="54">
        <v>900134</v>
      </c>
      <c r="J296" s="54">
        <v>0.47747134</v>
      </c>
      <c r="K296" s="54">
        <v>0.52252866</v>
      </c>
      <c r="L296" s="54">
        <v>754823</v>
      </c>
      <c r="M296" s="54">
        <v>-67693</v>
      </c>
      <c r="N296" s="54">
        <v>1.08968063</v>
      </c>
      <c r="O296" s="54">
        <v>-0.08968063</v>
      </c>
      <c r="P296" s="54">
        <v>375</v>
      </c>
      <c r="Q296" s="54">
        <v>375000</v>
      </c>
      <c r="R296" s="54">
        <v>3687000</v>
      </c>
      <c r="S296" s="54">
        <v>638727.63</v>
      </c>
      <c r="T296" s="54">
        <v>1000</v>
      </c>
      <c r="U296" s="54">
        <v>9832</v>
      </c>
      <c r="V296" s="54">
        <v>1703.27</v>
      </c>
    </row>
    <row r="297" spans="1:22" ht="9">
      <c r="A297" s="54">
        <v>4578</v>
      </c>
      <c r="B297" s="54" t="s">
        <v>305</v>
      </c>
      <c r="C297" s="54">
        <v>691094</v>
      </c>
      <c r="D297" s="54">
        <v>1930000</v>
      </c>
      <c r="E297" s="54">
        <v>1238906</v>
      </c>
      <c r="F297" s="54">
        <v>0.35807979</v>
      </c>
      <c r="G297" s="54">
        <v>0.64192021</v>
      </c>
      <c r="H297" s="54">
        <v>1722650</v>
      </c>
      <c r="I297" s="54">
        <v>1031556</v>
      </c>
      <c r="J297" s="54">
        <v>0.40118074</v>
      </c>
      <c r="K297" s="54">
        <v>0.59881926</v>
      </c>
      <c r="L297" s="54">
        <v>754823</v>
      </c>
      <c r="M297" s="54">
        <v>63729</v>
      </c>
      <c r="N297" s="54">
        <v>0.91557094</v>
      </c>
      <c r="O297" s="54">
        <v>0.08442906</v>
      </c>
      <c r="P297" s="54">
        <v>1381</v>
      </c>
      <c r="Q297" s="54">
        <v>1381000</v>
      </c>
      <c r="R297" s="54">
        <v>13577992</v>
      </c>
      <c r="S297" s="54">
        <v>2242510.78</v>
      </c>
      <c r="T297" s="54">
        <v>1000</v>
      </c>
      <c r="U297" s="54">
        <v>9832</v>
      </c>
      <c r="V297" s="54">
        <v>1623.83</v>
      </c>
    </row>
    <row r="298" spans="1:22" ht="9">
      <c r="A298" s="54">
        <v>4606</v>
      </c>
      <c r="B298" s="54" t="s">
        <v>306</v>
      </c>
      <c r="C298" s="54">
        <v>1205064</v>
      </c>
      <c r="D298" s="54">
        <v>1930000</v>
      </c>
      <c r="E298" s="54">
        <v>724936</v>
      </c>
      <c r="F298" s="54">
        <v>0.62438549</v>
      </c>
      <c r="G298" s="54">
        <v>0.37561451</v>
      </c>
      <c r="H298" s="54">
        <v>1722650</v>
      </c>
      <c r="I298" s="54">
        <v>517586</v>
      </c>
      <c r="J298" s="54">
        <v>0.69954082</v>
      </c>
      <c r="K298" s="54">
        <v>0.30045918</v>
      </c>
      <c r="L298" s="54">
        <v>754823</v>
      </c>
      <c r="M298" s="54">
        <v>-450241</v>
      </c>
      <c r="N298" s="54">
        <v>1.59648553</v>
      </c>
      <c r="O298" s="54">
        <v>-0.59648553</v>
      </c>
      <c r="P298" s="54">
        <v>360</v>
      </c>
      <c r="Q298" s="54">
        <v>360000</v>
      </c>
      <c r="R298" s="54">
        <v>3539520</v>
      </c>
      <c r="S298" s="54">
        <v>530655.48</v>
      </c>
      <c r="T298" s="54">
        <v>1000</v>
      </c>
      <c r="U298" s="54">
        <v>9832</v>
      </c>
      <c r="V298" s="54">
        <v>1474.04</v>
      </c>
    </row>
    <row r="299" spans="1:22" ht="9">
      <c r="A299" s="54">
        <v>4613</v>
      </c>
      <c r="B299" s="54" t="s">
        <v>307</v>
      </c>
      <c r="C299" s="54">
        <v>532697</v>
      </c>
      <c r="D299" s="54">
        <v>1930000</v>
      </c>
      <c r="E299" s="54">
        <v>1397303</v>
      </c>
      <c r="F299" s="54">
        <v>0.27600881</v>
      </c>
      <c r="G299" s="54">
        <v>0.72399119</v>
      </c>
      <c r="H299" s="54">
        <v>1722650</v>
      </c>
      <c r="I299" s="54">
        <v>1189953</v>
      </c>
      <c r="J299" s="54">
        <v>0.30923113</v>
      </c>
      <c r="K299" s="54">
        <v>0.69076887</v>
      </c>
      <c r="L299" s="54">
        <v>754823</v>
      </c>
      <c r="M299" s="54">
        <v>222126</v>
      </c>
      <c r="N299" s="54">
        <v>0.70572439</v>
      </c>
      <c r="O299" s="54">
        <v>0.29427561</v>
      </c>
      <c r="P299" s="54">
        <v>4118</v>
      </c>
      <c r="Q299" s="54">
        <v>4118000</v>
      </c>
      <c r="R299" s="54">
        <v>36203918.08</v>
      </c>
      <c r="S299" s="54">
        <v>0</v>
      </c>
      <c r="T299" s="54">
        <v>1000</v>
      </c>
      <c r="U299" s="54">
        <v>8791.63</v>
      </c>
      <c r="V299" s="54">
        <v>0</v>
      </c>
    </row>
    <row r="300" spans="1:22" ht="9">
      <c r="A300" s="54">
        <v>4620</v>
      </c>
      <c r="B300" s="54" t="s">
        <v>308</v>
      </c>
      <c r="C300" s="54">
        <v>533767</v>
      </c>
      <c r="D300" s="54">
        <v>1930000</v>
      </c>
      <c r="E300" s="54">
        <v>1396233</v>
      </c>
      <c r="F300" s="54">
        <v>0.27656321</v>
      </c>
      <c r="G300" s="54">
        <v>0.72343679</v>
      </c>
      <c r="H300" s="54">
        <v>1722650</v>
      </c>
      <c r="I300" s="54">
        <v>1188883</v>
      </c>
      <c r="J300" s="54">
        <v>0.30985226</v>
      </c>
      <c r="K300" s="54">
        <v>0.69014774</v>
      </c>
      <c r="L300" s="54">
        <v>754823</v>
      </c>
      <c r="M300" s="54">
        <v>221056</v>
      </c>
      <c r="N300" s="54">
        <v>0.70714194</v>
      </c>
      <c r="O300" s="54">
        <v>0.29285806</v>
      </c>
      <c r="P300" s="54">
        <v>21248</v>
      </c>
      <c r="Q300" s="54">
        <v>21248000</v>
      </c>
      <c r="R300" s="54">
        <v>208910336</v>
      </c>
      <c r="S300" s="54">
        <v>18574154.22</v>
      </c>
      <c r="T300" s="54">
        <v>1000</v>
      </c>
      <c r="U300" s="54">
        <v>9832</v>
      </c>
      <c r="V300" s="54">
        <v>874.16</v>
      </c>
    </row>
    <row r="301" spans="1:22" ht="9">
      <c r="A301" s="54">
        <v>4627</v>
      </c>
      <c r="B301" s="54" t="s">
        <v>309</v>
      </c>
      <c r="C301" s="54">
        <v>1599791</v>
      </c>
      <c r="D301" s="54">
        <v>2895000</v>
      </c>
      <c r="E301" s="54">
        <v>1295209</v>
      </c>
      <c r="F301" s="54">
        <v>0.55260484</v>
      </c>
      <c r="G301" s="54">
        <v>0.44739516</v>
      </c>
      <c r="H301" s="54">
        <v>2583975</v>
      </c>
      <c r="I301" s="54">
        <v>984184</v>
      </c>
      <c r="J301" s="54">
        <v>0.61912015</v>
      </c>
      <c r="K301" s="54">
        <v>0.38087985</v>
      </c>
      <c r="L301" s="54">
        <v>1132234</v>
      </c>
      <c r="M301" s="54">
        <v>-467557</v>
      </c>
      <c r="N301" s="54">
        <v>1.41295086</v>
      </c>
      <c r="O301" s="54">
        <v>-0.41295086</v>
      </c>
      <c r="P301" s="54">
        <v>606</v>
      </c>
      <c r="Q301" s="54">
        <v>606000</v>
      </c>
      <c r="R301" s="54">
        <v>5958192</v>
      </c>
      <c r="S301" s="54">
        <v>1276552.07</v>
      </c>
      <c r="T301" s="54">
        <v>1000</v>
      </c>
      <c r="U301" s="54">
        <v>9832</v>
      </c>
      <c r="V301" s="54">
        <v>2106.52</v>
      </c>
    </row>
    <row r="302" spans="1:22" ht="9">
      <c r="A302" s="54">
        <v>4634</v>
      </c>
      <c r="B302" s="54" t="s">
        <v>310</v>
      </c>
      <c r="C302" s="54">
        <v>509334</v>
      </c>
      <c r="D302" s="54">
        <v>1930000</v>
      </c>
      <c r="E302" s="54">
        <v>1420666</v>
      </c>
      <c r="F302" s="54">
        <v>0.26390363</v>
      </c>
      <c r="G302" s="54">
        <v>0.73609637</v>
      </c>
      <c r="H302" s="54">
        <v>1722650</v>
      </c>
      <c r="I302" s="54">
        <v>1213316</v>
      </c>
      <c r="J302" s="54">
        <v>0.29566888</v>
      </c>
      <c r="K302" s="54">
        <v>0.70433112</v>
      </c>
      <c r="L302" s="54">
        <v>754823</v>
      </c>
      <c r="M302" s="54">
        <v>245489</v>
      </c>
      <c r="N302" s="54">
        <v>0.67477276</v>
      </c>
      <c r="O302" s="54">
        <v>0.32522724</v>
      </c>
      <c r="P302" s="54">
        <v>522</v>
      </c>
      <c r="Q302" s="54">
        <v>522000</v>
      </c>
      <c r="R302" s="54">
        <v>5132304</v>
      </c>
      <c r="S302" s="54">
        <v>2940466.61</v>
      </c>
      <c r="T302" s="54">
        <v>1000</v>
      </c>
      <c r="U302" s="54">
        <v>9832</v>
      </c>
      <c r="V302" s="54">
        <v>5633.08</v>
      </c>
    </row>
    <row r="303" spans="1:22" ht="9">
      <c r="A303" s="54">
        <v>4641</v>
      </c>
      <c r="B303" s="54" t="s">
        <v>311</v>
      </c>
      <c r="C303" s="54">
        <v>899992</v>
      </c>
      <c r="D303" s="54">
        <v>1930000</v>
      </c>
      <c r="E303" s="54">
        <v>1030008</v>
      </c>
      <c r="F303" s="54">
        <v>0.4663171</v>
      </c>
      <c r="G303" s="54">
        <v>0.5336829</v>
      </c>
      <c r="H303" s="54">
        <v>1722650</v>
      </c>
      <c r="I303" s="54">
        <v>822658</v>
      </c>
      <c r="J303" s="54">
        <v>0.52244623</v>
      </c>
      <c r="K303" s="54">
        <v>0.47755377</v>
      </c>
      <c r="L303" s="54">
        <v>754823</v>
      </c>
      <c r="M303" s="54">
        <v>-145169</v>
      </c>
      <c r="N303" s="54">
        <v>1.19232191</v>
      </c>
      <c r="O303" s="54">
        <v>-0.19232191</v>
      </c>
      <c r="P303" s="54">
        <v>773</v>
      </c>
      <c r="Q303" s="54">
        <v>773000</v>
      </c>
      <c r="R303" s="54">
        <v>7600136</v>
      </c>
      <c r="S303" s="54">
        <v>1334266.29</v>
      </c>
      <c r="T303" s="54">
        <v>1000</v>
      </c>
      <c r="U303" s="54">
        <v>9832</v>
      </c>
      <c r="V303" s="54">
        <v>1726.09</v>
      </c>
    </row>
    <row r="304" spans="1:22" ht="9">
      <c r="A304" s="54">
        <v>4686</v>
      </c>
      <c r="B304" s="54" t="s">
        <v>312</v>
      </c>
      <c r="C304" s="54">
        <v>1660650</v>
      </c>
      <c r="D304" s="54">
        <v>2895000</v>
      </c>
      <c r="E304" s="54">
        <v>1234350</v>
      </c>
      <c r="F304" s="54">
        <v>0.57362694</v>
      </c>
      <c r="G304" s="54">
        <v>0.42637306</v>
      </c>
      <c r="H304" s="54">
        <v>2583975</v>
      </c>
      <c r="I304" s="54">
        <v>923325</v>
      </c>
      <c r="J304" s="54">
        <v>0.64267263</v>
      </c>
      <c r="K304" s="54">
        <v>0.35732737</v>
      </c>
      <c r="L304" s="54">
        <v>1132234</v>
      </c>
      <c r="M304" s="54">
        <v>-528416</v>
      </c>
      <c r="N304" s="54">
        <v>1.46670211</v>
      </c>
      <c r="O304" s="54">
        <v>-0.46670211</v>
      </c>
      <c r="P304" s="54">
        <v>333</v>
      </c>
      <c r="Q304" s="54">
        <v>333000</v>
      </c>
      <c r="R304" s="54">
        <v>3274056</v>
      </c>
      <c r="S304" s="54">
        <v>1506901.36</v>
      </c>
      <c r="T304" s="54">
        <v>1000</v>
      </c>
      <c r="U304" s="54">
        <v>9832</v>
      </c>
      <c r="V304" s="54">
        <v>4525.23</v>
      </c>
    </row>
    <row r="305" spans="1:22" ht="9">
      <c r="A305" s="54">
        <v>4753</v>
      </c>
      <c r="B305" s="54" t="s">
        <v>313</v>
      </c>
      <c r="C305" s="54">
        <v>628907</v>
      </c>
      <c r="D305" s="54">
        <v>1930000</v>
      </c>
      <c r="E305" s="54">
        <v>1301093</v>
      </c>
      <c r="F305" s="54">
        <v>0.32585855</v>
      </c>
      <c r="G305" s="54">
        <v>0.67414145</v>
      </c>
      <c r="H305" s="54">
        <v>1722650</v>
      </c>
      <c r="I305" s="54">
        <v>1093743</v>
      </c>
      <c r="J305" s="54">
        <v>0.36508113</v>
      </c>
      <c r="K305" s="54">
        <v>0.63491887</v>
      </c>
      <c r="L305" s="54">
        <v>754823</v>
      </c>
      <c r="M305" s="54">
        <v>125916</v>
      </c>
      <c r="N305" s="54">
        <v>0.83318473</v>
      </c>
      <c r="O305" s="54">
        <v>0.16681527</v>
      </c>
      <c r="P305" s="54">
        <v>2680</v>
      </c>
      <c r="Q305" s="54">
        <v>2680000</v>
      </c>
      <c r="R305" s="54">
        <v>26349760</v>
      </c>
      <c r="S305" s="54">
        <v>831072.91</v>
      </c>
      <c r="T305" s="54">
        <v>1000</v>
      </c>
      <c r="U305" s="54">
        <v>9832</v>
      </c>
      <c r="V305" s="54">
        <v>310.1</v>
      </c>
    </row>
    <row r="306" spans="1:22" ht="9">
      <c r="A306" s="54">
        <v>4760</v>
      </c>
      <c r="B306" s="54" t="s">
        <v>314</v>
      </c>
      <c r="C306" s="54">
        <v>596349</v>
      </c>
      <c r="D306" s="54">
        <v>1930000</v>
      </c>
      <c r="E306" s="54">
        <v>1333651</v>
      </c>
      <c r="F306" s="54">
        <v>0.30898912</v>
      </c>
      <c r="G306" s="54">
        <v>0.69101088</v>
      </c>
      <c r="H306" s="54">
        <v>1722650</v>
      </c>
      <c r="I306" s="54">
        <v>1126301</v>
      </c>
      <c r="J306" s="54">
        <v>0.34618117</v>
      </c>
      <c r="K306" s="54">
        <v>0.65381883</v>
      </c>
      <c r="L306" s="54">
        <v>754823</v>
      </c>
      <c r="M306" s="54">
        <v>158474</v>
      </c>
      <c r="N306" s="54">
        <v>0.79005144</v>
      </c>
      <c r="O306" s="54">
        <v>0.20994856</v>
      </c>
      <c r="P306" s="54">
        <v>676</v>
      </c>
      <c r="Q306" s="54">
        <v>676000</v>
      </c>
      <c r="R306" s="54">
        <v>6646432</v>
      </c>
      <c r="S306" s="54">
        <v>2537242.34</v>
      </c>
      <c r="T306" s="54">
        <v>1000</v>
      </c>
      <c r="U306" s="54">
        <v>9832</v>
      </c>
      <c r="V306" s="54">
        <v>3753.32</v>
      </c>
    </row>
    <row r="307" spans="1:22" ht="9">
      <c r="A307" s="54">
        <v>4781</v>
      </c>
      <c r="B307" s="54" t="s">
        <v>315</v>
      </c>
      <c r="C307" s="54">
        <v>1055291</v>
      </c>
      <c r="D307" s="54">
        <v>1930000</v>
      </c>
      <c r="E307" s="54">
        <v>874709</v>
      </c>
      <c r="F307" s="54">
        <v>0.5467829</v>
      </c>
      <c r="G307" s="54">
        <v>0.4532171</v>
      </c>
      <c r="H307" s="54">
        <v>1722650</v>
      </c>
      <c r="I307" s="54">
        <v>667359</v>
      </c>
      <c r="J307" s="54">
        <v>0.61259745</v>
      </c>
      <c r="K307" s="54">
        <v>0.38740255</v>
      </c>
      <c r="L307" s="54">
        <v>754823</v>
      </c>
      <c r="M307" s="54">
        <v>-300468</v>
      </c>
      <c r="N307" s="54">
        <v>1.39806418</v>
      </c>
      <c r="O307" s="54">
        <v>-0.39806418</v>
      </c>
      <c r="P307" s="54">
        <v>2393</v>
      </c>
      <c r="Q307" s="54">
        <v>2393000</v>
      </c>
      <c r="R307" s="54">
        <v>23527976</v>
      </c>
      <c r="S307" s="54">
        <v>3163844.47</v>
      </c>
      <c r="T307" s="54">
        <v>1000</v>
      </c>
      <c r="U307" s="54">
        <v>9832</v>
      </c>
      <c r="V307" s="54">
        <v>1322.12</v>
      </c>
    </row>
    <row r="308" spans="1:22" ht="9">
      <c r="A308" s="54">
        <v>4795</v>
      </c>
      <c r="B308" s="54" t="s">
        <v>316</v>
      </c>
      <c r="C308" s="54">
        <v>546899</v>
      </c>
      <c r="D308" s="54">
        <v>1930000</v>
      </c>
      <c r="E308" s="54">
        <v>1383101</v>
      </c>
      <c r="F308" s="54">
        <v>0.28336736</v>
      </c>
      <c r="G308" s="54">
        <v>0.71663264</v>
      </c>
      <c r="H308" s="54">
        <v>1722650</v>
      </c>
      <c r="I308" s="54">
        <v>1175751</v>
      </c>
      <c r="J308" s="54">
        <v>0.3174754</v>
      </c>
      <c r="K308" s="54">
        <v>0.6825246</v>
      </c>
      <c r="L308" s="54">
        <v>754823</v>
      </c>
      <c r="M308" s="54">
        <v>207924</v>
      </c>
      <c r="N308" s="54">
        <v>0.7245394</v>
      </c>
      <c r="O308" s="54">
        <v>0.2754606</v>
      </c>
      <c r="P308" s="54">
        <v>529</v>
      </c>
      <c r="Q308" s="54">
        <v>529000</v>
      </c>
      <c r="R308" s="54">
        <v>4825058.4</v>
      </c>
      <c r="S308" s="54">
        <v>0</v>
      </c>
      <c r="T308" s="54">
        <v>1000</v>
      </c>
      <c r="U308" s="54">
        <v>9121.09</v>
      </c>
      <c r="V308" s="54">
        <v>0</v>
      </c>
    </row>
    <row r="309" spans="1:22" ht="9">
      <c r="A309" s="54">
        <v>4802</v>
      </c>
      <c r="B309" s="54" t="s">
        <v>317</v>
      </c>
      <c r="C309" s="54">
        <v>806427</v>
      </c>
      <c r="D309" s="54">
        <v>1930000</v>
      </c>
      <c r="E309" s="54">
        <v>1123573</v>
      </c>
      <c r="F309" s="54">
        <v>0.41783782</v>
      </c>
      <c r="G309" s="54">
        <v>0.58216218</v>
      </c>
      <c r="H309" s="54">
        <v>1722650</v>
      </c>
      <c r="I309" s="54">
        <v>916223</v>
      </c>
      <c r="J309" s="54">
        <v>0.46813166</v>
      </c>
      <c r="K309" s="54">
        <v>0.53186834</v>
      </c>
      <c r="L309" s="54">
        <v>754823</v>
      </c>
      <c r="M309" s="54">
        <v>-51604</v>
      </c>
      <c r="N309" s="54">
        <v>1.0683657</v>
      </c>
      <c r="O309" s="54">
        <v>-0.0683657</v>
      </c>
      <c r="P309" s="54">
        <v>2229</v>
      </c>
      <c r="Q309" s="54">
        <v>2229000</v>
      </c>
      <c r="R309" s="54">
        <v>21915528</v>
      </c>
      <c r="S309" s="54">
        <v>1937607.38</v>
      </c>
      <c r="T309" s="54">
        <v>1000</v>
      </c>
      <c r="U309" s="54">
        <v>9832</v>
      </c>
      <c r="V309" s="54">
        <v>869.27</v>
      </c>
    </row>
    <row r="310" spans="1:22" ht="9">
      <c r="A310" s="54">
        <v>4851</v>
      </c>
      <c r="B310" s="54" t="s">
        <v>318</v>
      </c>
      <c r="C310" s="54">
        <v>591005</v>
      </c>
      <c r="D310" s="54">
        <v>1930000</v>
      </c>
      <c r="E310" s="54">
        <v>1338995</v>
      </c>
      <c r="F310" s="54">
        <v>0.30622021</v>
      </c>
      <c r="G310" s="54">
        <v>0.69377979</v>
      </c>
      <c r="H310" s="54">
        <v>1722650</v>
      </c>
      <c r="I310" s="54">
        <v>1131645</v>
      </c>
      <c r="J310" s="54">
        <v>0.34307898</v>
      </c>
      <c r="K310" s="54">
        <v>0.65692102</v>
      </c>
      <c r="L310" s="54">
        <v>754823</v>
      </c>
      <c r="M310" s="54">
        <v>163818</v>
      </c>
      <c r="N310" s="54">
        <v>0.78297164</v>
      </c>
      <c r="O310" s="54">
        <v>0.21702836</v>
      </c>
      <c r="P310" s="54">
        <v>1366</v>
      </c>
      <c r="Q310" s="54">
        <v>1366000</v>
      </c>
      <c r="R310" s="54">
        <v>13430512</v>
      </c>
      <c r="S310" s="54">
        <v>999705.2</v>
      </c>
      <c r="T310" s="54">
        <v>1000</v>
      </c>
      <c r="U310" s="54">
        <v>9832</v>
      </c>
      <c r="V310" s="54">
        <v>731.85</v>
      </c>
    </row>
    <row r="311" spans="1:22" ht="9">
      <c r="A311" s="54">
        <v>3122</v>
      </c>
      <c r="B311" s="54" t="s">
        <v>319</v>
      </c>
      <c r="C311" s="54">
        <v>1261066</v>
      </c>
      <c r="D311" s="54">
        <v>2895000</v>
      </c>
      <c r="E311" s="54">
        <v>1633934</v>
      </c>
      <c r="F311" s="54">
        <v>0.43560138</v>
      </c>
      <c r="G311" s="54">
        <v>0.56439862</v>
      </c>
      <c r="H311" s="54">
        <v>2583975</v>
      </c>
      <c r="I311" s="54">
        <v>1322909</v>
      </c>
      <c r="J311" s="54">
        <v>0.48803336</v>
      </c>
      <c r="K311" s="54">
        <v>0.51196664</v>
      </c>
      <c r="L311" s="54">
        <v>1132234</v>
      </c>
      <c r="M311" s="54">
        <v>-128832</v>
      </c>
      <c r="N311" s="54">
        <v>1.11378567</v>
      </c>
      <c r="O311" s="54">
        <v>-0.11378567</v>
      </c>
      <c r="P311" s="54">
        <v>397</v>
      </c>
      <c r="Q311" s="54">
        <v>397000</v>
      </c>
      <c r="R311" s="54">
        <v>3672672.84</v>
      </c>
      <c r="S311" s="54">
        <v>0</v>
      </c>
      <c r="T311" s="54">
        <v>1000</v>
      </c>
      <c r="U311" s="54">
        <v>9251.07</v>
      </c>
      <c r="V311" s="54">
        <v>0</v>
      </c>
    </row>
    <row r="312" spans="1:22" ht="9">
      <c r="A312" s="54">
        <v>4865</v>
      </c>
      <c r="B312" s="54" t="s">
        <v>320</v>
      </c>
      <c r="C312" s="54">
        <v>720657</v>
      </c>
      <c r="D312" s="54">
        <v>1930000</v>
      </c>
      <c r="E312" s="54">
        <v>1209343</v>
      </c>
      <c r="F312" s="54">
        <v>0.37339741</v>
      </c>
      <c r="G312" s="54">
        <v>0.62660259</v>
      </c>
      <c r="H312" s="54">
        <v>1722650</v>
      </c>
      <c r="I312" s="54">
        <v>1001993</v>
      </c>
      <c r="J312" s="54">
        <v>0.41834209</v>
      </c>
      <c r="K312" s="54">
        <v>0.58165791</v>
      </c>
      <c r="L312" s="54">
        <v>754823</v>
      </c>
      <c r="M312" s="54">
        <v>34166</v>
      </c>
      <c r="N312" s="54">
        <v>0.95473641</v>
      </c>
      <c r="O312" s="54">
        <v>0.04526359</v>
      </c>
      <c r="P312" s="54">
        <v>392</v>
      </c>
      <c r="Q312" s="54">
        <v>392000</v>
      </c>
      <c r="R312" s="54">
        <v>3854144</v>
      </c>
      <c r="S312" s="54">
        <v>1139066.51</v>
      </c>
      <c r="T312" s="54">
        <v>1000</v>
      </c>
      <c r="U312" s="54">
        <v>9832</v>
      </c>
      <c r="V312" s="54">
        <v>2905.78</v>
      </c>
    </row>
    <row r="313" spans="1:22" ht="9">
      <c r="A313" s="54">
        <v>4872</v>
      </c>
      <c r="B313" s="54" t="s">
        <v>459</v>
      </c>
      <c r="C313" s="54">
        <v>452109</v>
      </c>
      <c r="D313" s="54">
        <v>1930000</v>
      </c>
      <c r="E313" s="54">
        <v>1477891</v>
      </c>
      <c r="F313" s="54">
        <v>0.23425337</v>
      </c>
      <c r="G313" s="54">
        <v>0.76574663</v>
      </c>
      <c r="H313" s="54">
        <v>1722650</v>
      </c>
      <c r="I313" s="54">
        <v>1270541</v>
      </c>
      <c r="J313" s="54">
        <v>0.26244971</v>
      </c>
      <c r="K313" s="54">
        <v>0.73755029</v>
      </c>
      <c r="L313" s="54">
        <v>754823</v>
      </c>
      <c r="M313" s="54">
        <v>302714</v>
      </c>
      <c r="N313" s="54">
        <v>0.59896029</v>
      </c>
      <c r="O313" s="54">
        <v>0.40103971</v>
      </c>
      <c r="P313" s="54">
        <v>1599</v>
      </c>
      <c r="Q313" s="54">
        <v>1599000</v>
      </c>
      <c r="R313" s="54">
        <v>15721368</v>
      </c>
      <c r="S313" s="54">
        <v>689424.03</v>
      </c>
      <c r="T313" s="54">
        <v>1000</v>
      </c>
      <c r="U313" s="54">
        <v>9832</v>
      </c>
      <c r="V313" s="54">
        <v>431.16</v>
      </c>
    </row>
    <row r="314" spans="1:22" ht="9">
      <c r="A314" s="54">
        <v>4893</v>
      </c>
      <c r="B314" s="54" t="s">
        <v>321</v>
      </c>
      <c r="C314" s="54">
        <v>762241</v>
      </c>
      <c r="D314" s="54">
        <v>1930000</v>
      </c>
      <c r="E314" s="54">
        <v>1167759</v>
      </c>
      <c r="F314" s="54">
        <v>0.39494352</v>
      </c>
      <c r="G314" s="54">
        <v>0.60505648</v>
      </c>
      <c r="H314" s="54">
        <v>1722650</v>
      </c>
      <c r="I314" s="54">
        <v>960409</v>
      </c>
      <c r="J314" s="54">
        <v>0.44248164</v>
      </c>
      <c r="K314" s="54">
        <v>0.55751836</v>
      </c>
      <c r="L314" s="54">
        <v>754823</v>
      </c>
      <c r="M314" s="54">
        <v>-7418</v>
      </c>
      <c r="N314" s="54">
        <v>1.00982747</v>
      </c>
      <c r="O314" s="54">
        <v>-0.00982747</v>
      </c>
      <c r="P314" s="54">
        <v>3417</v>
      </c>
      <c r="Q314" s="54">
        <v>3417000</v>
      </c>
      <c r="R314" s="54">
        <v>33595944</v>
      </c>
      <c r="S314" s="54">
        <v>2049303.96</v>
      </c>
      <c r="T314" s="54">
        <v>1000</v>
      </c>
      <c r="U314" s="54">
        <v>9832</v>
      </c>
      <c r="V314" s="54">
        <v>599.74</v>
      </c>
    </row>
    <row r="315" spans="1:22" ht="9">
      <c r="A315" s="54">
        <v>4904</v>
      </c>
      <c r="B315" s="54" t="s">
        <v>322</v>
      </c>
      <c r="C315" s="54">
        <v>512315</v>
      </c>
      <c r="D315" s="54">
        <v>1930000</v>
      </c>
      <c r="E315" s="54">
        <v>1417685</v>
      </c>
      <c r="F315" s="54">
        <v>0.26544819</v>
      </c>
      <c r="G315" s="54">
        <v>0.73455181</v>
      </c>
      <c r="H315" s="54">
        <v>1722650</v>
      </c>
      <c r="I315" s="54">
        <v>1210335</v>
      </c>
      <c r="J315" s="54">
        <v>0.29739936</v>
      </c>
      <c r="K315" s="54">
        <v>0.70260064</v>
      </c>
      <c r="L315" s="54">
        <v>754823</v>
      </c>
      <c r="M315" s="54">
        <v>242508</v>
      </c>
      <c r="N315" s="54">
        <v>0.67872203</v>
      </c>
      <c r="O315" s="54">
        <v>0.32127797</v>
      </c>
      <c r="P315" s="54">
        <v>566</v>
      </c>
      <c r="Q315" s="54">
        <v>566000</v>
      </c>
      <c r="R315" s="54">
        <v>5564912</v>
      </c>
      <c r="S315" s="54">
        <v>939590.54</v>
      </c>
      <c r="T315" s="54">
        <v>1000</v>
      </c>
      <c r="U315" s="54">
        <v>9832</v>
      </c>
      <c r="V315" s="54">
        <v>1660.05</v>
      </c>
    </row>
    <row r="316" spans="1:22" ht="9">
      <c r="A316" s="54">
        <v>5523</v>
      </c>
      <c r="B316" s="54" t="s">
        <v>323</v>
      </c>
      <c r="C316" s="54">
        <v>934771</v>
      </c>
      <c r="D316" s="54">
        <v>1930000</v>
      </c>
      <c r="E316" s="54">
        <v>995229</v>
      </c>
      <c r="F316" s="54">
        <v>0.48433731</v>
      </c>
      <c r="G316" s="54">
        <v>0.51566269</v>
      </c>
      <c r="H316" s="54">
        <v>1722650</v>
      </c>
      <c r="I316" s="54">
        <v>787879</v>
      </c>
      <c r="J316" s="54">
        <v>0.54263547</v>
      </c>
      <c r="K316" s="54">
        <v>0.45736453</v>
      </c>
      <c r="L316" s="54">
        <v>754823</v>
      </c>
      <c r="M316" s="54">
        <v>-179948</v>
      </c>
      <c r="N316" s="54">
        <v>1.23839761</v>
      </c>
      <c r="O316" s="54">
        <v>-0.23839761</v>
      </c>
      <c r="P316" s="54">
        <v>1182</v>
      </c>
      <c r="Q316" s="54">
        <v>1182000</v>
      </c>
      <c r="R316" s="54">
        <v>11621424</v>
      </c>
      <c r="S316" s="54">
        <v>2208881.18</v>
      </c>
      <c r="T316" s="54">
        <v>1000</v>
      </c>
      <c r="U316" s="54">
        <v>9832</v>
      </c>
      <c r="V316" s="54">
        <v>1868.77</v>
      </c>
    </row>
    <row r="317" spans="1:22" ht="9">
      <c r="A317" s="54">
        <v>3850</v>
      </c>
      <c r="B317" s="54" t="s">
        <v>324</v>
      </c>
      <c r="C317" s="54">
        <v>562568</v>
      </c>
      <c r="D317" s="54">
        <v>1930000</v>
      </c>
      <c r="E317" s="54">
        <v>1367432</v>
      </c>
      <c r="F317" s="54">
        <v>0.29148601</v>
      </c>
      <c r="G317" s="54">
        <v>0.70851399</v>
      </c>
      <c r="H317" s="54">
        <v>1722650</v>
      </c>
      <c r="I317" s="54">
        <v>1160082</v>
      </c>
      <c r="J317" s="54">
        <v>0.32657127</v>
      </c>
      <c r="K317" s="54">
        <v>0.67342873</v>
      </c>
      <c r="L317" s="54">
        <v>754823</v>
      </c>
      <c r="M317" s="54">
        <v>192255</v>
      </c>
      <c r="N317" s="54">
        <v>0.7452979</v>
      </c>
      <c r="O317" s="54">
        <v>0.2547021</v>
      </c>
      <c r="P317" s="54">
        <v>697</v>
      </c>
      <c r="Q317" s="54">
        <v>697000</v>
      </c>
      <c r="R317" s="54">
        <v>6852904</v>
      </c>
      <c r="S317" s="54">
        <v>700692.94</v>
      </c>
      <c r="T317" s="54">
        <v>1000</v>
      </c>
      <c r="U317" s="54">
        <v>9832</v>
      </c>
      <c r="V317" s="54">
        <v>1005.3</v>
      </c>
    </row>
    <row r="318" spans="1:22" ht="9">
      <c r="A318" s="54">
        <v>4956</v>
      </c>
      <c r="B318" s="54" t="s">
        <v>325</v>
      </c>
      <c r="C318" s="54">
        <v>551702</v>
      </c>
      <c r="D318" s="54">
        <v>1930000</v>
      </c>
      <c r="E318" s="54">
        <v>1378298</v>
      </c>
      <c r="F318" s="54">
        <v>0.28585596</v>
      </c>
      <c r="G318" s="54">
        <v>0.71414404</v>
      </c>
      <c r="H318" s="54">
        <v>1722650</v>
      </c>
      <c r="I318" s="54">
        <v>1170948</v>
      </c>
      <c r="J318" s="54">
        <v>0.32026355</v>
      </c>
      <c r="K318" s="54">
        <v>0.67973645</v>
      </c>
      <c r="L318" s="54">
        <v>754823</v>
      </c>
      <c r="M318" s="54">
        <v>203121</v>
      </c>
      <c r="N318" s="54">
        <v>0.73090248</v>
      </c>
      <c r="O318" s="54">
        <v>0.26909752</v>
      </c>
      <c r="P318" s="54">
        <v>851</v>
      </c>
      <c r="Q318" s="54">
        <v>851000</v>
      </c>
      <c r="R318" s="54">
        <v>8367032</v>
      </c>
      <c r="S318" s="54">
        <v>567854.47</v>
      </c>
      <c r="T318" s="54">
        <v>1000</v>
      </c>
      <c r="U318" s="54">
        <v>9832</v>
      </c>
      <c r="V318" s="54">
        <v>667.28</v>
      </c>
    </row>
    <row r="319" spans="1:22" ht="9">
      <c r="A319" s="54">
        <v>4963</v>
      </c>
      <c r="B319" s="54" t="s">
        <v>326</v>
      </c>
      <c r="C319" s="54">
        <v>777297</v>
      </c>
      <c r="D319" s="54">
        <v>1930000</v>
      </c>
      <c r="E319" s="54">
        <v>1152703</v>
      </c>
      <c r="F319" s="54">
        <v>0.40274456</v>
      </c>
      <c r="G319" s="54">
        <v>0.59725544</v>
      </c>
      <c r="H319" s="54">
        <v>1722650</v>
      </c>
      <c r="I319" s="54">
        <v>945353</v>
      </c>
      <c r="J319" s="54">
        <v>0.45122166</v>
      </c>
      <c r="K319" s="54">
        <v>0.54877834</v>
      </c>
      <c r="L319" s="54">
        <v>754823</v>
      </c>
      <c r="M319" s="54">
        <v>-22474</v>
      </c>
      <c r="N319" s="54">
        <v>1.02977387</v>
      </c>
      <c r="O319" s="54">
        <v>-0.02977387</v>
      </c>
      <c r="P319" s="54">
        <v>540</v>
      </c>
      <c r="Q319" s="54">
        <v>540000</v>
      </c>
      <c r="R319" s="54">
        <v>5309280</v>
      </c>
      <c r="S319" s="54">
        <v>774838.38</v>
      </c>
      <c r="T319" s="54">
        <v>1000</v>
      </c>
      <c r="U319" s="54">
        <v>9832</v>
      </c>
      <c r="V319" s="54">
        <v>1434.89</v>
      </c>
    </row>
    <row r="320" spans="1:22" ht="9">
      <c r="A320" s="54">
        <v>1673</v>
      </c>
      <c r="B320" s="54" t="s">
        <v>327</v>
      </c>
      <c r="C320" s="54">
        <v>507046</v>
      </c>
      <c r="D320" s="54">
        <v>1930000</v>
      </c>
      <c r="E320" s="54">
        <v>1422954</v>
      </c>
      <c r="F320" s="54">
        <v>0.26271813</v>
      </c>
      <c r="G320" s="54">
        <v>0.73728187</v>
      </c>
      <c r="H320" s="54">
        <v>1722650</v>
      </c>
      <c r="I320" s="54">
        <v>1215604</v>
      </c>
      <c r="J320" s="54">
        <v>0.2943407</v>
      </c>
      <c r="K320" s="54">
        <v>0.7056593</v>
      </c>
      <c r="L320" s="54">
        <v>754823</v>
      </c>
      <c r="M320" s="54">
        <v>247777</v>
      </c>
      <c r="N320" s="54">
        <v>0.67174159</v>
      </c>
      <c r="O320" s="54">
        <v>0.32825841</v>
      </c>
      <c r="P320" s="54">
        <v>525</v>
      </c>
      <c r="Q320" s="54">
        <v>525000</v>
      </c>
      <c r="R320" s="54">
        <v>5161800</v>
      </c>
      <c r="S320" s="54">
        <v>1129257.4</v>
      </c>
      <c r="T320" s="54">
        <v>1000</v>
      </c>
      <c r="U320" s="54">
        <v>9832</v>
      </c>
      <c r="V320" s="54">
        <v>2150.97</v>
      </c>
    </row>
    <row r="321" spans="1:22" ht="9">
      <c r="A321" s="54">
        <v>2422</v>
      </c>
      <c r="B321" s="54" t="s">
        <v>328</v>
      </c>
      <c r="C321" s="54">
        <v>540624</v>
      </c>
      <c r="D321" s="54">
        <v>1930000</v>
      </c>
      <c r="E321" s="54">
        <v>1389376</v>
      </c>
      <c r="F321" s="54">
        <v>0.28011606</v>
      </c>
      <c r="G321" s="54">
        <v>0.71988394</v>
      </c>
      <c r="H321" s="54">
        <v>1722650</v>
      </c>
      <c r="I321" s="54">
        <v>1182026</v>
      </c>
      <c r="J321" s="54">
        <v>0.31383276</v>
      </c>
      <c r="K321" s="54">
        <v>0.68616724</v>
      </c>
      <c r="L321" s="54">
        <v>754823</v>
      </c>
      <c r="M321" s="54">
        <v>214199</v>
      </c>
      <c r="N321" s="54">
        <v>0.71622619</v>
      </c>
      <c r="O321" s="54">
        <v>0.28377381</v>
      </c>
      <c r="P321" s="54">
        <v>1666</v>
      </c>
      <c r="Q321" s="54">
        <v>1666000</v>
      </c>
      <c r="R321" s="54">
        <v>16380112</v>
      </c>
      <c r="S321" s="54">
        <v>3890199</v>
      </c>
      <c r="T321" s="54">
        <v>1000</v>
      </c>
      <c r="U321" s="54">
        <v>9832</v>
      </c>
      <c r="V321" s="54">
        <v>2335.05</v>
      </c>
    </row>
    <row r="322" spans="1:22" ht="9">
      <c r="A322" s="54">
        <v>5019</v>
      </c>
      <c r="B322" s="54" t="s">
        <v>329</v>
      </c>
      <c r="C322" s="54">
        <v>840547</v>
      </c>
      <c r="D322" s="54">
        <v>1930000</v>
      </c>
      <c r="E322" s="54">
        <v>1089453</v>
      </c>
      <c r="F322" s="54">
        <v>0.43551658</v>
      </c>
      <c r="G322" s="54">
        <v>0.56448342</v>
      </c>
      <c r="H322" s="54">
        <v>1722650</v>
      </c>
      <c r="I322" s="54">
        <v>882103</v>
      </c>
      <c r="J322" s="54">
        <v>0.48793835</v>
      </c>
      <c r="K322" s="54">
        <v>0.51206165</v>
      </c>
      <c r="L322" s="54">
        <v>754823</v>
      </c>
      <c r="M322" s="54">
        <v>-85724</v>
      </c>
      <c r="N322" s="54">
        <v>1.11356835</v>
      </c>
      <c r="O322" s="54">
        <v>-0.11356835</v>
      </c>
      <c r="P322" s="54">
        <v>1153</v>
      </c>
      <c r="Q322" s="54">
        <v>1153000</v>
      </c>
      <c r="R322" s="54">
        <v>11336296</v>
      </c>
      <c r="S322" s="54">
        <v>1439941.98</v>
      </c>
      <c r="T322" s="54">
        <v>1000</v>
      </c>
      <c r="U322" s="54">
        <v>9832</v>
      </c>
      <c r="V322" s="54">
        <v>1248.87</v>
      </c>
    </row>
    <row r="323" spans="1:22" ht="9">
      <c r="A323" s="54">
        <v>5026</v>
      </c>
      <c r="B323" s="54" t="s">
        <v>330</v>
      </c>
      <c r="C323" s="54">
        <v>815998</v>
      </c>
      <c r="D323" s="54">
        <v>1930000</v>
      </c>
      <c r="E323" s="54">
        <v>1114002</v>
      </c>
      <c r="F323" s="54">
        <v>0.42279689</v>
      </c>
      <c r="G323" s="54">
        <v>0.57720311</v>
      </c>
      <c r="H323" s="54">
        <v>1722650</v>
      </c>
      <c r="I323" s="54">
        <v>906652</v>
      </c>
      <c r="J323" s="54">
        <v>0.47368763</v>
      </c>
      <c r="K323" s="54">
        <v>0.52631237</v>
      </c>
      <c r="L323" s="54">
        <v>754823</v>
      </c>
      <c r="M323" s="54">
        <v>-61175</v>
      </c>
      <c r="N323" s="54">
        <v>1.08104549</v>
      </c>
      <c r="O323" s="54">
        <v>-0.08104549</v>
      </c>
      <c r="P323" s="54">
        <v>792</v>
      </c>
      <c r="Q323" s="54">
        <v>792000</v>
      </c>
      <c r="R323" s="54">
        <v>7786944</v>
      </c>
      <c r="S323" s="54">
        <v>3356550.21</v>
      </c>
      <c r="T323" s="54">
        <v>1000</v>
      </c>
      <c r="U323" s="54">
        <v>9832</v>
      </c>
      <c r="V323" s="54">
        <v>4238.07</v>
      </c>
    </row>
    <row r="324" spans="1:22" ht="9">
      <c r="A324" s="54">
        <v>5068</v>
      </c>
      <c r="B324" s="54" t="s">
        <v>331</v>
      </c>
      <c r="C324" s="54">
        <v>1006475</v>
      </c>
      <c r="D324" s="54">
        <v>2895000</v>
      </c>
      <c r="E324" s="54">
        <v>1888525</v>
      </c>
      <c r="F324" s="54">
        <v>0.34765976</v>
      </c>
      <c r="G324" s="54">
        <v>0.65234024</v>
      </c>
      <c r="H324" s="54">
        <v>2583975</v>
      </c>
      <c r="I324" s="54">
        <v>1577500</v>
      </c>
      <c r="J324" s="54">
        <v>0.38950648</v>
      </c>
      <c r="K324" s="54">
        <v>0.61049352</v>
      </c>
      <c r="L324" s="54">
        <v>1132234</v>
      </c>
      <c r="M324" s="54">
        <v>125759</v>
      </c>
      <c r="N324" s="54">
        <v>0.88892844</v>
      </c>
      <c r="O324" s="54">
        <v>0.11107156</v>
      </c>
      <c r="P324" s="54">
        <v>1077</v>
      </c>
      <c r="Q324" s="54">
        <v>1077000</v>
      </c>
      <c r="R324" s="54">
        <v>10589064</v>
      </c>
      <c r="S324" s="54">
        <v>2228095.1</v>
      </c>
      <c r="T324" s="54">
        <v>1000</v>
      </c>
      <c r="U324" s="54">
        <v>9832</v>
      </c>
      <c r="V324" s="54">
        <v>2068.8</v>
      </c>
    </row>
    <row r="325" spans="1:22" ht="9">
      <c r="A325" s="54">
        <v>5100</v>
      </c>
      <c r="B325" s="54" t="s">
        <v>332</v>
      </c>
      <c r="C325" s="54">
        <v>904453</v>
      </c>
      <c r="D325" s="54">
        <v>1930000</v>
      </c>
      <c r="E325" s="54">
        <v>1025547</v>
      </c>
      <c r="F325" s="54">
        <v>0.4686285</v>
      </c>
      <c r="G325" s="54">
        <v>0.5313715</v>
      </c>
      <c r="H325" s="54">
        <v>1722650</v>
      </c>
      <c r="I325" s="54">
        <v>818197</v>
      </c>
      <c r="J325" s="54">
        <v>0.52503585</v>
      </c>
      <c r="K325" s="54">
        <v>0.47496415</v>
      </c>
      <c r="L325" s="54">
        <v>754823</v>
      </c>
      <c r="M325" s="54">
        <v>-149630</v>
      </c>
      <c r="N325" s="54">
        <v>1.1982319</v>
      </c>
      <c r="O325" s="54">
        <v>-0.1982319</v>
      </c>
      <c r="P325" s="54">
        <v>2673</v>
      </c>
      <c r="Q325" s="54">
        <v>2673000</v>
      </c>
      <c r="R325" s="54">
        <v>26280936</v>
      </c>
      <c r="S325" s="54">
        <v>5179460.6</v>
      </c>
      <c r="T325" s="54">
        <v>1000</v>
      </c>
      <c r="U325" s="54">
        <v>9832</v>
      </c>
      <c r="V325" s="54">
        <v>1937.7</v>
      </c>
    </row>
    <row r="326" spans="1:22" ht="9">
      <c r="A326" s="54">
        <v>5124</v>
      </c>
      <c r="B326" s="54" t="s">
        <v>333</v>
      </c>
      <c r="C326" s="54">
        <v>788762</v>
      </c>
      <c r="D326" s="54">
        <v>1930000</v>
      </c>
      <c r="E326" s="54">
        <v>1141238</v>
      </c>
      <c r="F326" s="54">
        <v>0.40868497</v>
      </c>
      <c r="G326" s="54">
        <v>0.59131503</v>
      </c>
      <c r="H326" s="54">
        <v>1722650</v>
      </c>
      <c r="I326" s="54">
        <v>933888</v>
      </c>
      <c r="J326" s="54">
        <v>0.45787711</v>
      </c>
      <c r="K326" s="54">
        <v>0.54212289</v>
      </c>
      <c r="L326" s="54">
        <v>754823</v>
      </c>
      <c r="M326" s="54">
        <v>-33939</v>
      </c>
      <c r="N326" s="54">
        <v>1.04496286</v>
      </c>
      <c r="O326" s="54">
        <v>-0.04496286</v>
      </c>
      <c r="P326" s="54">
        <v>242</v>
      </c>
      <c r="Q326" s="54">
        <v>242000</v>
      </c>
      <c r="R326" s="54">
        <v>2379344</v>
      </c>
      <c r="S326" s="54">
        <v>114149.3</v>
      </c>
      <c r="T326" s="54">
        <v>1000</v>
      </c>
      <c r="U326" s="54">
        <v>9832</v>
      </c>
      <c r="V326" s="54">
        <v>471.69</v>
      </c>
    </row>
    <row r="327" spans="1:22" ht="9">
      <c r="A327" s="54">
        <v>5130</v>
      </c>
      <c r="B327" s="54" t="s">
        <v>334</v>
      </c>
      <c r="C327" s="54">
        <v>3142833</v>
      </c>
      <c r="D327" s="54">
        <v>1930000</v>
      </c>
      <c r="E327" s="54">
        <v>-1212833</v>
      </c>
      <c r="F327" s="54">
        <v>1.62841088</v>
      </c>
      <c r="G327" s="54">
        <v>-0.62841088</v>
      </c>
      <c r="H327" s="54">
        <v>1722650</v>
      </c>
      <c r="I327" s="54">
        <v>-1420183</v>
      </c>
      <c r="J327" s="54">
        <v>1.82441761</v>
      </c>
      <c r="K327" s="54">
        <v>-0.82441761</v>
      </c>
      <c r="L327" s="54">
        <v>754823</v>
      </c>
      <c r="M327" s="54">
        <v>-2388010</v>
      </c>
      <c r="N327" s="54">
        <v>4.16366883</v>
      </c>
      <c r="O327" s="54">
        <v>-3.16366883</v>
      </c>
      <c r="P327" s="54">
        <v>543</v>
      </c>
      <c r="Q327" s="54">
        <v>543000</v>
      </c>
      <c r="R327" s="54">
        <v>5338776</v>
      </c>
      <c r="S327" s="54">
        <v>5273025.95</v>
      </c>
      <c r="T327" s="54">
        <v>1000</v>
      </c>
      <c r="U327" s="54">
        <v>9832</v>
      </c>
      <c r="V327" s="54">
        <v>9710.91</v>
      </c>
    </row>
    <row r="328" spans="1:22" ht="9">
      <c r="A328" s="54">
        <v>5138</v>
      </c>
      <c r="B328" s="54" t="s">
        <v>335</v>
      </c>
      <c r="C328" s="54">
        <v>450579</v>
      </c>
      <c r="D328" s="54">
        <v>1930000</v>
      </c>
      <c r="E328" s="54">
        <v>1479421</v>
      </c>
      <c r="F328" s="54">
        <v>0.23346062</v>
      </c>
      <c r="G328" s="54">
        <v>0.76653938</v>
      </c>
      <c r="H328" s="54">
        <v>1722650</v>
      </c>
      <c r="I328" s="54">
        <v>1272071</v>
      </c>
      <c r="J328" s="54">
        <v>0.26156155</v>
      </c>
      <c r="K328" s="54">
        <v>0.73843845</v>
      </c>
      <c r="L328" s="54">
        <v>754823</v>
      </c>
      <c r="M328" s="54">
        <v>304244</v>
      </c>
      <c r="N328" s="54">
        <v>0.59693332</v>
      </c>
      <c r="O328" s="54">
        <v>0.40306668</v>
      </c>
      <c r="P328" s="54">
        <v>2112</v>
      </c>
      <c r="Q328" s="54">
        <v>2112000</v>
      </c>
      <c r="R328" s="54">
        <v>20765184</v>
      </c>
      <c r="S328" s="54">
        <v>1832213.84</v>
      </c>
      <c r="T328" s="54">
        <v>1000</v>
      </c>
      <c r="U328" s="54">
        <v>9832</v>
      </c>
      <c r="V328" s="54">
        <v>867.53</v>
      </c>
    </row>
    <row r="329" spans="1:22" ht="9">
      <c r="A329" s="54">
        <v>5258</v>
      </c>
      <c r="B329" s="54" t="s">
        <v>336</v>
      </c>
      <c r="C329" s="54">
        <v>639772</v>
      </c>
      <c r="D329" s="54">
        <v>2895000</v>
      </c>
      <c r="E329" s="54">
        <v>2255228</v>
      </c>
      <c r="F329" s="54">
        <v>0.22099206</v>
      </c>
      <c r="G329" s="54">
        <v>0.77900794</v>
      </c>
      <c r="H329" s="54">
        <v>2583975</v>
      </c>
      <c r="I329" s="54">
        <v>1944203</v>
      </c>
      <c r="J329" s="54">
        <v>0.24759218</v>
      </c>
      <c r="K329" s="54">
        <v>0.75240782</v>
      </c>
      <c r="L329" s="54">
        <v>1132234</v>
      </c>
      <c r="M329" s="54">
        <v>492462</v>
      </c>
      <c r="N329" s="54">
        <v>0.56505281</v>
      </c>
      <c r="O329" s="54">
        <v>0.43494719</v>
      </c>
      <c r="P329" s="54">
        <v>206</v>
      </c>
      <c r="Q329" s="54">
        <v>206000</v>
      </c>
      <c r="R329" s="54">
        <v>2025392</v>
      </c>
      <c r="S329" s="54">
        <v>711371.89</v>
      </c>
      <c r="T329" s="54">
        <v>1000</v>
      </c>
      <c r="U329" s="54">
        <v>9832</v>
      </c>
      <c r="V329" s="54">
        <v>3453.26</v>
      </c>
    </row>
    <row r="330" spans="1:22" ht="9">
      <c r="A330" s="54">
        <v>5264</v>
      </c>
      <c r="B330" s="54" t="s">
        <v>455</v>
      </c>
      <c r="C330" s="54">
        <v>636898</v>
      </c>
      <c r="D330" s="54">
        <v>1930000</v>
      </c>
      <c r="E330" s="54">
        <v>1293102</v>
      </c>
      <c r="F330" s="54">
        <v>0.32999896</v>
      </c>
      <c r="G330" s="54">
        <v>0.67000104</v>
      </c>
      <c r="H330" s="54">
        <v>1722650</v>
      </c>
      <c r="I330" s="54">
        <v>1085752</v>
      </c>
      <c r="J330" s="54">
        <v>0.36971991</v>
      </c>
      <c r="K330" s="54">
        <v>0.63028009</v>
      </c>
      <c r="L330" s="54">
        <v>754823</v>
      </c>
      <c r="M330" s="54">
        <v>117925</v>
      </c>
      <c r="N330" s="54">
        <v>0.84377132</v>
      </c>
      <c r="O330" s="54">
        <v>0.15622868</v>
      </c>
      <c r="P330" s="54">
        <v>2416</v>
      </c>
      <c r="Q330" s="54">
        <v>2416000</v>
      </c>
      <c r="R330" s="54">
        <v>23754112</v>
      </c>
      <c r="S330" s="54">
        <v>4184431.3</v>
      </c>
      <c r="T330" s="54">
        <v>1000</v>
      </c>
      <c r="U330" s="54">
        <v>9832</v>
      </c>
      <c r="V330" s="54">
        <v>1731.97</v>
      </c>
    </row>
    <row r="331" spans="1:22" ht="9">
      <c r="A331" s="54">
        <v>5271</v>
      </c>
      <c r="B331" s="54" t="s">
        <v>337</v>
      </c>
      <c r="C331" s="54">
        <v>420915</v>
      </c>
      <c r="D331" s="54">
        <v>1930000</v>
      </c>
      <c r="E331" s="54">
        <v>1509085</v>
      </c>
      <c r="F331" s="54">
        <v>0.21809067</v>
      </c>
      <c r="G331" s="54">
        <v>0.78190933</v>
      </c>
      <c r="H331" s="54">
        <v>1722650</v>
      </c>
      <c r="I331" s="54">
        <v>1301735</v>
      </c>
      <c r="J331" s="54">
        <v>0.24434157</v>
      </c>
      <c r="K331" s="54">
        <v>0.75565843</v>
      </c>
      <c r="L331" s="54">
        <v>754823</v>
      </c>
      <c r="M331" s="54">
        <v>333908</v>
      </c>
      <c r="N331" s="54">
        <v>0.55763404</v>
      </c>
      <c r="O331" s="54">
        <v>0.44236596</v>
      </c>
      <c r="P331" s="54">
        <v>10255</v>
      </c>
      <c r="Q331" s="54">
        <v>10255000</v>
      </c>
      <c r="R331" s="54">
        <v>100827160</v>
      </c>
      <c r="S331" s="54">
        <v>4517106.91</v>
      </c>
      <c r="T331" s="54">
        <v>1000</v>
      </c>
      <c r="U331" s="54">
        <v>9832</v>
      </c>
      <c r="V331" s="54">
        <v>440.48</v>
      </c>
    </row>
    <row r="332" spans="1:22" ht="9">
      <c r="A332" s="54">
        <v>5278</v>
      </c>
      <c r="B332" s="54" t="s">
        <v>338</v>
      </c>
      <c r="C332" s="54">
        <v>658618</v>
      </c>
      <c r="D332" s="54">
        <v>1930000</v>
      </c>
      <c r="E332" s="54">
        <v>1271382</v>
      </c>
      <c r="F332" s="54">
        <v>0.34125285</v>
      </c>
      <c r="G332" s="54">
        <v>0.65874715</v>
      </c>
      <c r="H332" s="54">
        <v>1722650</v>
      </c>
      <c r="I332" s="54">
        <v>1064032</v>
      </c>
      <c r="J332" s="54">
        <v>0.38232839</v>
      </c>
      <c r="K332" s="54">
        <v>0.61767161</v>
      </c>
      <c r="L332" s="54">
        <v>754823</v>
      </c>
      <c r="M332" s="54">
        <v>96205</v>
      </c>
      <c r="N332" s="54">
        <v>0.87254628</v>
      </c>
      <c r="O332" s="54">
        <v>0.12745372</v>
      </c>
      <c r="P332" s="54">
        <v>1682</v>
      </c>
      <c r="Q332" s="54">
        <v>1682000</v>
      </c>
      <c r="R332" s="54">
        <v>16537424</v>
      </c>
      <c r="S332" s="54">
        <v>2189352.94</v>
      </c>
      <c r="T332" s="54">
        <v>1000</v>
      </c>
      <c r="U332" s="54">
        <v>9832</v>
      </c>
      <c r="V332" s="54">
        <v>1301.64</v>
      </c>
    </row>
    <row r="333" spans="1:22" ht="9">
      <c r="A333" s="54">
        <v>5306</v>
      </c>
      <c r="B333" s="54" t="s">
        <v>339</v>
      </c>
      <c r="C333" s="54">
        <v>880500</v>
      </c>
      <c r="D333" s="54">
        <v>1930000</v>
      </c>
      <c r="E333" s="54">
        <v>1049500</v>
      </c>
      <c r="F333" s="54">
        <v>0.45621762</v>
      </c>
      <c r="G333" s="54">
        <v>0.54378238</v>
      </c>
      <c r="H333" s="54">
        <v>1722650</v>
      </c>
      <c r="I333" s="54">
        <v>842150</v>
      </c>
      <c r="J333" s="54">
        <v>0.51113111</v>
      </c>
      <c r="K333" s="54">
        <v>0.48886889</v>
      </c>
      <c r="L333" s="54">
        <v>754823</v>
      </c>
      <c r="M333" s="54">
        <v>-125677</v>
      </c>
      <c r="N333" s="54">
        <v>1.16649864</v>
      </c>
      <c r="O333" s="54">
        <v>-0.16649864</v>
      </c>
      <c r="P333" s="54">
        <v>580</v>
      </c>
      <c r="Q333" s="54">
        <v>580000</v>
      </c>
      <c r="R333" s="54">
        <v>5702560</v>
      </c>
      <c r="S333" s="54">
        <v>1510603.98</v>
      </c>
      <c r="T333" s="54">
        <v>1000</v>
      </c>
      <c r="U333" s="54">
        <v>9832</v>
      </c>
      <c r="V333" s="54">
        <v>2604.49</v>
      </c>
    </row>
    <row r="334" spans="1:22" ht="9">
      <c r="A334" s="54">
        <v>5348</v>
      </c>
      <c r="B334" s="54" t="s">
        <v>340</v>
      </c>
      <c r="C334" s="54">
        <v>520152</v>
      </c>
      <c r="D334" s="54">
        <v>1930000</v>
      </c>
      <c r="E334" s="54">
        <v>1409848</v>
      </c>
      <c r="F334" s="54">
        <v>0.26950881</v>
      </c>
      <c r="G334" s="54">
        <v>0.73049119</v>
      </c>
      <c r="H334" s="54">
        <v>1722650</v>
      </c>
      <c r="I334" s="54">
        <v>1202498</v>
      </c>
      <c r="J334" s="54">
        <v>0.30194874</v>
      </c>
      <c r="K334" s="54">
        <v>0.69805126</v>
      </c>
      <c r="L334" s="54">
        <v>754823</v>
      </c>
      <c r="M334" s="54">
        <v>234671</v>
      </c>
      <c r="N334" s="54">
        <v>0.6891046</v>
      </c>
      <c r="O334" s="54">
        <v>0.3108954</v>
      </c>
      <c r="P334" s="54">
        <v>733</v>
      </c>
      <c r="Q334" s="54">
        <v>733000</v>
      </c>
      <c r="R334" s="54">
        <v>7206856</v>
      </c>
      <c r="S334" s="54">
        <v>496868.32</v>
      </c>
      <c r="T334" s="54">
        <v>1000</v>
      </c>
      <c r="U334" s="54">
        <v>9832</v>
      </c>
      <c r="V334" s="54">
        <v>677.86</v>
      </c>
    </row>
    <row r="335" spans="1:22" ht="9">
      <c r="A335" s="54">
        <v>5355</v>
      </c>
      <c r="B335" s="54" t="s">
        <v>341</v>
      </c>
      <c r="C335" s="54">
        <v>980603</v>
      </c>
      <c r="D335" s="54">
        <v>1930000</v>
      </c>
      <c r="E335" s="54">
        <v>949397</v>
      </c>
      <c r="F335" s="54">
        <v>0.50808446</v>
      </c>
      <c r="G335" s="54">
        <v>0.49191554</v>
      </c>
      <c r="H335" s="54">
        <v>1722650</v>
      </c>
      <c r="I335" s="54">
        <v>742047</v>
      </c>
      <c r="J335" s="54">
        <v>0.56924099</v>
      </c>
      <c r="K335" s="54">
        <v>0.43075901</v>
      </c>
      <c r="L335" s="54">
        <v>754823</v>
      </c>
      <c r="M335" s="54">
        <v>-225780</v>
      </c>
      <c r="N335" s="54">
        <v>1.29911648</v>
      </c>
      <c r="O335" s="54">
        <v>-0.29911648</v>
      </c>
      <c r="P335" s="54">
        <v>1734</v>
      </c>
      <c r="Q335" s="54">
        <v>1734000</v>
      </c>
      <c r="R335" s="54">
        <v>17048688</v>
      </c>
      <c r="S335" s="54">
        <v>6191001.02</v>
      </c>
      <c r="T335" s="54">
        <v>1000</v>
      </c>
      <c r="U335" s="54">
        <v>9832</v>
      </c>
      <c r="V335" s="54">
        <v>3570.36</v>
      </c>
    </row>
    <row r="336" spans="1:22" ht="9">
      <c r="A336" s="54">
        <v>5362</v>
      </c>
      <c r="B336" s="54" t="s">
        <v>342</v>
      </c>
      <c r="C336" s="54">
        <v>464847</v>
      </c>
      <c r="D336" s="54">
        <v>1930000</v>
      </c>
      <c r="E336" s="54">
        <v>1465153</v>
      </c>
      <c r="F336" s="54">
        <v>0.24085337</v>
      </c>
      <c r="G336" s="54">
        <v>0.75914663</v>
      </c>
      <c r="H336" s="54">
        <v>1722650</v>
      </c>
      <c r="I336" s="54">
        <v>1257803</v>
      </c>
      <c r="J336" s="54">
        <v>0.26984414</v>
      </c>
      <c r="K336" s="54">
        <v>0.73015586</v>
      </c>
      <c r="L336" s="54">
        <v>754823</v>
      </c>
      <c r="M336" s="54">
        <v>289976</v>
      </c>
      <c r="N336" s="54">
        <v>0.61583577</v>
      </c>
      <c r="O336" s="54">
        <v>0.38416423</v>
      </c>
      <c r="P336" s="54">
        <v>336</v>
      </c>
      <c r="Q336" s="54">
        <v>336000</v>
      </c>
      <c r="R336" s="54">
        <v>3303552</v>
      </c>
      <c r="S336" s="54">
        <v>220847.44</v>
      </c>
      <c r="T336" s="54">
        <v>1000</v>
      </c>
      <c r="U336" s="54">
        <v>9832</v>
      </c>
      <c r="V336" s="54">
        <v>657.28</v>
      </c>
    </row>
    <row r="337" spans="1:22" ht="9">
      <c r="A337" s="54">
        <v>5369</v>
      </c>
      <c r="B337" s="54" t="s">
        <v>343</v>
      </c>
      <c r="C337" s="54">
        <v>1080455</v>
      </c>
      <c r="D337" s="54">
        <v>2895000</v>
      </c>
      <c r="E337" s="54">
        <v>1814545</v>
      </c>
      <c r="F337" s="54">
        <v>0.37321416</v>
      </c>
      <c r="G337" s="54">
        <v>0.62678584</v>
      </c>
      <c r="H337" s="54">
        <v>2583975</v>
      </c>
      <c r="I337" s="54">
        <v>1503520</v>
      </c>
      <c r="J337" s="54">
        <v>0.41813679</v>
      </c>
      <c r="K337" s="54">
        <v>0.58186321</v>
      </c>
      <c r="L337" s="54">
        <v>1132234</v>
      </c>
      <c r="M337" s="54">
        <v>51779</v>
      </c>
      <c r="N337" s="54">
        <v>0.95426829</v>
      </c>
      <c r="O337" s="54">
        <v>0.04573171</v>
      </c>
      <c r="P337" s="54">
        <v>438</v>
      </c>
      <c r="Q337" s="54">
        <v>438000</v>
      </c>
      <c r="R337" s="54">
        <v>4306416</v>
      </c>
      <c r="S337" s="54">
        <v>272516.41</v>
      </c>
      <c r="T337" s="54">
        <v>1000</v>
      </c>
      <c r="U337" s="54">
        <v>9832</v>
      </c>
      <c r="V337" s="54">
        <v>622.18</v>
      </c>
    </row>
    <row r="338" spans="1:22" ht="9">
      <c r="A338" s="54">
        <v>5376</v>
      </c>
      <c r="B338" s="54" t="s">
        <v>344</v>
      </c>
      <c r="C338" s="54">
        <v>1113219</v>
      </c>
      <c r="D338" s="54">
        <v>1930000</v>
      </c>
      <c r="E338" s="54">
        <v>816781</v>
      </c>
      <c r="F338" s="54">
        <v>0.57679741</v>
      </c>
      <c r="G338" s="54">
        <v>0.42320259</v>
      </c>
      <c r="H338" s="54">
        <v>1722650</v>
      </c>
      <c r="I338" s="54">
        <v>609431</v>
      </c>
      <c r="J338" s="54">
        <v>0.64622471</v>
      </c>
      <c r="K338" s="54">
        <v>0.35377529</v>
      </c>
      <c r="L338" s="54">
        <v>754823</v>
      </c>
      <c r="M338" s="54">
        <v>-358396</v>
      </c>
      <c r="N338" s="54">
        <v>1.474808</v>
      </c>
      <c r="O338" s="54">
        <v>-0.474808</v>
      </c>
      <c r="P338" s="54">
        <v>442</v>
      </c>
      <c r="Q338" s="54">
        <v>442000</v>
      </c>
      <c r="R338" s="54">
        <v>4345744</v>
      </c>
      <c r="S338" s="54">
        <v>1130127.59</v>
      </c>
      <c r="T338" s="54">
        <v>1000</v>
      </c>
      <c r="U338" s="54">
        <v>9832</v>
      </c>
      <c r="V338" s="54">
        <v>2556.85</v>
      </c>
    </row>
    <row r="339" spans="1:22" ht="9">
      <c r="A339" s="54">
        <v>5390</v>
      </c>
      <c r="B339" s="54" t="s">
        <v>345</v>
      </c>
      <c r="C339" s="54">
        <v>854979</v>
      </c>
      <c r="D339" s="54">
        <v>1930000</v>
      </c>
      <c r="E339" s="54">
        <v>1075021</v>
      </c>
      <c r="F339" s="54">
        <v>0.4429943</v>
      </c>
      <c r="G339" s="54">
        <v>0.5570057</v>
      </c>
      <c r="H339" s="54">
        <v>1722650</v>
      </c>
      <c r="I339" s="54">
        <v>867671</v>
      </c>
      <c r="J339" s="54">
        <v>0.49631614</v>
      </c>
      <c r="K339" s="54">
        <v>0.50368386</v>
      </c>
      <c r="L339" s="54">
        <v>754823</v>
      </c>
      <c r="M339" s="54">
        <v>-100156</v>
      </c>
      <c r="N339" s="54">
        <v>1.13268806</v>
      </c>
      <c r="O339" s="54">
        <v>-0.13268806</v>
      </c>
      <c r="P339" s="54">
        <v>2931</v>
      </c>
      <c r="Q339" s="54">
        <v>2931000</v>
      </c>
      <c r="R339" s="54">
        <v>28817592</v>
      </c>
      <c r="S339" s="54">
        <v>360763.92</v>
      </c>
      <c r="T339" s="54">
        <v>1000</v>
      </c>
      <c r="U339" s="54">
        <v>9832</v>
      </c>
      <c r="V339" s="54">
        <v>123.09</v>
      </c>
    </row>
    <row r="340" spans="1:22" ht="9">
      <c r="A340" s="54">
        <v>5397</v>
      </c>
      <c r="B340" s="54" t="s">
        <v>346</v>
      </c>
      <c r="C340" s="54">
        <v>824712</v>
      </c>
      <c r="D340" s="54">
        <v>1930000</v>
      </c>
      <c r="E340" s="54">
        <v>1105288</v>
      </c>
      <c r="F340" s="54">
        <v>0.42731192</v>
      </c>
      <c r="G340" s="54">
        <v>0.57268808</v>
      </c>
      <c r="H340" s="54">
        <v>1722650</v>
      </c>
      <c r="I340" s="54">
        <v>897938</v>
      </c>
      <c r="J340" s="54">
        <v>0.47874612</v>
      </c>
      <c r="K340" s="54">
        <v>0.52125388</v>
      </c>
      <c r="L340" s="54">
        <v>754823</v>
      </c>
      <c r="M340" s="54">
        <v>-69889</v>
      </c>
      <c r="N340" s="54">
        <v>1.09258992</v>
      </c>
      <c r="O340" s="54">
        <v>-0.09258992</v>
      </c>
      <c r="P340" s="54">
        <v>341</v>
      </c>
      <c r="Q340" s="54">
        <v>341000</v>
      </c>
      <c r="R340" s="54">
        <v>3157798.42</v>
      </c>
      <c r="S340" s="54">
        <v>0</v>
      </c>
      <c r="T340" s="54">
        <v>1000</v>
      </c>
      <c r="U340" s="54">
        <v>9260.41</v>
      </c>
      <c r="V340" s="54">
        <v>0</v>
      </c>
    </row>
    <row r="341" spans="1:22" ht="9">
      <c r="A341" s="54">
        <v>5432</v>
      </c>
      <c r="B341" s="54" t="s">
        <v>347</v>
      </c>
      <c r="C341" s="54">
        <v>751576</v>
      </c>
      <c r="D341" s="54">
        <v>1930000</v>
      </c>
      <c r="E341" s="54">
        <v>1178424</v>
      </c>
      <c r="F341" s="54">
        <v>0.38941762</v>
      </c>
      <c r="G341" s="54">
        <v>0.61058238</v>
      </c>
      <c r="H341" s="54">
        <v>1722650</v>
      </c>
      <c r="I341" s="54">
        <v>971074</v>
      </c>
      <c r="J341" s="54">
        <v>0.4362906</v>
      </c>
      <c r="K341" s="54">
        <v>0.5637094</v>
      </c>
      <c r="L341" s="54">
        <v>754823</v>
      </c>
      <c r="M341" s="54">
        <v>3247</v>
      </c>
      <c r="N341" s="54">
        <v>0.99569833</v>
      </c>
      <c r="O341" s="54">
        <v>0.00430167</v>
      </c>
      <c r="P341" s="54">
        <v>1496</v>
      </c>
      <c r="Q341" s="54">
        <v>1496000</v>
      </c>
      <c r="R341" s="54">
        <v>14708672</v>
      </c>
      <c r="S341" s="54">
        <v>2168522.67</v>
      </c>
      <c r="T341" s="54">
        <v>1000</v>
      </c>
      <c r="U341" s="54">
        <v>9832</v>
      </c>
      <c r="V341" s="54">
        <v>1449.55</v>
      </c>
    </row>
    <row r="342" spans="1:22" ht="9">
      <c r="A342" s="54">
        <v>5439</v>
      </c>
      <c r="B342" s="54" t="s">
        <v>348</v>
      </c>
      <c r="C342" s="54">
        <v>474708</v>
      </c>
      <c r="D342" s="54">
        <v>1930000</v>
      </c>
      <c r="E342" s="54">
        <v>1455292</v>
      </c>
      <c r="F342" s="54">
        <v>0.24596269</v>
      </c>
      <c r="G342" s="54">
        <v>0.75403731</v>
      </c>
      <c r="H342" s="54">
        <v>1722650</v>
      </c>
      <c r="I342" s="54">
        <v>1247942</v>
      </c>
      <c r="J342" s="54">
        <v>0.27556846</v>
      </c>
      <c r="K342" s="54">
        <v>0.72443154</v>
      </c>
      <c r="L342" s="54">
        <v>754823</v>
      </c>
      <c r="M342" s="54">
        <v>280115</v>
      </c>
      <c r="N342" s="54">
        <v>0.62889976</v>
      </c>
      <c r="O342" s="54">
        <v>0.37110024</v>
      </c>
      <c r="P342" s="54">
        <v>2912</v>
      </c>
      <c r="Q342" s="54">
        <v>2912000</v>
      </c>
      <c r="R342" s="54">
        <v>28630784</v>
      </c>
      <c r="S342" s="54">
        <v>5020702.77</v>
      </c>
      <c r="T342" s="54">
        <v>1000</v>
      </c>
      <c r="U342" s="54">
        <v>9832</v>
      </c>
      <c r="V342" s="54">
        <v>1724.14</v>
      </c>
    </row>
    <row r="343" spans="1:22" ht="9">
      <c r="A343" s="54">
        <v>4522</v>
      </c>
      <c r="B343" s="54" t="s">
        <v>349</v>
      </c>
      <c r="C343" s="54">
        <v>1829102</v>
      </c>
      <c r="D343" s="54">
        <v>1930000</v>
      </c>
      <c r="E343" s="54">
        <v>100898</v>
      </c>
      <c r="F343" s="54">
        <v>0.94772124</v>
      </c>
      <c r="G343" s="54">
        <v>0.05227876</v>
      </c>
      <c r="H343" s="54">
        <v>1722650</v>
      </c>
      <c r="I343" s="54">
        <v>-106452</v>
      </c>
      <c r="J343" s="54">
        <v>1.06179549</v>
      </c>
      <c r="K343" s="54">
        <v>-0.06179549</v>
      </c>
      <c r="L343" s="54">
        <v>754823</v>
      </c>
      <c r="M343" s="54">
        <v>-1074279</v>
      </c>
      <c r="N343" s="54">
        <v>2.42321975</v>
      </c>
      <c r="O343" s="54">
        <v>-1.42321975</v>
      </c>
      <c r="P343" s="54">
        <v>198</v>
      </c>
      <c r="Q343" s="54">
        <v>198000</v>
      </c>
      <c r="R343" s="54">
        <v>1946736</v>
      </c>
      <c r="S343" s="54">
        <v>1028976.65</v>
      </c>
      <c r="T343" s="54">
        <v>1000</v>
      </c>
      <c r="U343" s="54">
        <v>9832</v>
      </c>
      <c r="V343" s="54">
        <v>5196.85</v>
      </c>
    </row>
    <row r="344" spans="1:22" ht="9">
      <c r="A344" s="54">
        <v>5457</v>
      </c>
      <c r="B344" s="54" t="s">
        <v>350</v>
      </c>
      <c r="C344" s="54">
        <v>1336693</v>
      </c>
      <c r="D344" s="54">
        <v>1930000</v>
      </c>
      <c r="E344" s="54">
        <v>593307</v>
      </c>
      <c r="F344" s="54">
        <v>0.69258705</v>
      </c>
      <c r="G344" s="54">
        <v>0.30741295</v>
      </c>
      <c r="H344" s="54">
        <v>1722650</v>
      </c>
      <c r="I344" s="54">
        <v>385957</v>
      </c>
      <c r="J344" s="54">
        <v>0.77595159</v>
      </c>
      <c r="K344" s="54">
        <v>0.22404841</v>
      </c>
      <c r="L344" s="54">
        <v>754823</v>
      </c>
      <c r="M344" s="54">
        <v>-581870</v>
      </c>
      <c r="N344" s="54">
        <v>1.77086946</v>
      </c>
      <c r="O344" s="54">
        <v>-0.77086946</v>
      </c>
      <c r="P344" s="54">
        <v>1023</v>
      </c>
      <c r="Q344" s="54">
        <v>1023000</v>
      </c>
      <c r="R344" s="54">
        <v>10058136</v>
      </c>
      <c r="S344" s="54">
        <v>3035963.92</v>
      </c>
      <c r="T344" s="54">
        <v>1000</v>
      </c>
      <c r="U344" s="54">
        <v>9832</v>
      </c>
      <c r="V344" s="54">
        <v>2967.71</v>
      </c>
    </row>
    <row r="345" spans="1:22" ht="9">
      <c r="A345" s="54">
        <v>2485</v>
      </c>
      <c r="B345" s="54" t="s">
        <v>351</v>
      </c>
      <c r="C345" s="54">
        <v>619493</v>
      </c>
      <c r="D345" s="54">
        <v>1930000</v>
      </c>
      <c r="E345" s="54">
        <v>1310507</v>
      </c>
      <c r="F345" s="54">
        <v>0.32098083</v>
      </c>
      <c r="G345" s="54">
        <v>0.67901917</v>
      </c>
      <c r="H345" s="54">
        <v>1722650</v>
      </c>
      <c r="I345" s="54">
        <v>1103157</v>
      </c>
      <c r="J345" s="54">
        <v>0.35961629</v>
      </c>
      <c r="K345" s="54">
        <v>0.64038371</v>
      </c>
      <c r="L345" s="54">
        <v>754823</v>
      </c>
      <c r="M345" s="54">
        <v>135330</v>
      </c>
      <c r="N345" s="54">
        <v>0.82071294</v>
      </c>
      <c r="O345" s="54">
        <v>0.17928706</v>
      </c>
      <c r="P345" s="54">
        <v>552</v>
      </c>
      <c r="Q345" s="54">
        <v>552000</v>
      </c>
      <c r="R345" s="54">
        <v>5427264</v>
      </c>
      <c r="S345" s="54">
        <v>1507877.51</v>
      </c>
      <c r="T345" s="54">
        <v>1000</v>
      </c>
      <c r="U345" s="54">
        <v>9832</v>
      </c>
      <c r="V345" s="54">
        <v>2731.66</v>
      </c>
    </row>
    <row r="346" spans="1:22" ht="9">
      <c r="A346" s="54">
        <v>5460</v>
      </c>
      <c r="B346" s="54" t="s">
        <v>352</v>
      </c>
      <c r="C346" s="54">
        <v>437829</v>
      </c>
      <c r="D346" s="54">
        <v>1930000</v>
      </c>
      <c r="E346" s="54">
        <v>1492171</v>
      </c>
      <c r="F346" s="54">
        <v>0.2268544</v>
      </c>
      <c r="G346" s="54">
        <v>0.7731456</v>
      </c>
      <c r="H346" s="54">
        <v>1722650</v>
      </c>
      <c r="I346" s="54">
        <v>1284821</v>
      </c>
      <c r="J346" s="54">
        <v>0.25416016</v>
      </c>
      <c r="K346" s="54">
        <v>0.74583984</v>
      </c>
      <c r="L346" s="54">
        <v>754823</v>
      </c>
      <c r="M346" s="54">
        <v>316994</v>
      </c>
      <c r="N346" s="54">
        <v>0.58004194</v>
      </c>
      <c r="O346" s="54">
        <v>0.41995806</v>
      </c>
      <c r="P346" s="54">
        <v>3239</v>
      </c>
      <c r="Q346" s="54">
        <v>3239000</v>
      </c>
      <c r="R346" s="54">
        <v>31845848</v>
      </c>
      <c r="S346" s="54">
        <v>1470264.13</v>
      </c>
      <c r="T346" s="54">
        <v>1000</v>
      </c>
      <c r="U346" s="54">
        <v>9832</v>
      </c>
      <c r="V346" s="54">
        <v>453.93</v>
      </c>
    </row>
    <row r="347" spans="1:22" ht="9">
      <c r="A347" s="54">
        <v>5467</v>
      </c>
      <c r="B347" s="54" t="s">
        <v>353</v>
      </c>
      <c r="C347" s="54">
        <v>461283</v>
      </c>
      <c r="D347" s="54">
        <v>1930000</v>
      </c>
      <c r="E347" s="54">
        <v>1468717</v>
      </c>
      <c r="F347" s="54">
        <v>0.23900674</v>
      </c>
      <c r="G347" s="54">
        <v>0.76099326</v>
      </c>
      <c r="H347" s="54">
        <v>1722650</v>
      </c>
      <c r="I347" s="54">
        <v>1261367</v>
      </c>
      <c r="J347" s="54">
        <v>0.26777523</v>
      </c>
      <c r="K347" s="54">
        <v>0.73222477</v>
      </c>
      <c r="L347" s="54">
        <v>754823</v>
      </c>
      <c r="M347" s="54">
        <v>293540</v>
      </c>
      <c r="N347" s="54">
        <v>0.61111413</v>
      </c>
      <c r="O347" s="54">
        <v>0.38888587</v>
      </c>
      <c r="P347" s="54">
        <v>702</v>
      </c>
      <c r="Q347" s="54">
        <v>702000</v>
      </c>
      <c r="R347" s="54">
        <v>6902064</v>
      </c>
      <c r="S347" s="54">
        <v>961557.36</v>
      </c>
      <c r="T347" s="54">
        <v>1000</v>
      </c>
      <c r="U347" s="54">
        <v>9832</v>
      </c>
      <c r="V347" s="54">
        <v>1369.74</v>
      </c>
    </row>
    <row r="348" spans="1:22" ht="9">
      <c r="A348" s="54">
        <v>5474</v>
      </c>
      <c r="B348" s="54" t="s">
        <v>354</v>
      </c>
      <c r="C348" s="54">
        <v>1558672</v>
      </c>
      <c r="D348" s="54">
        <v>1930000</v>
      </c>
      <c r="E348" s="54">
        <v>371328</v>
      </c>
      <c r="F348" s="54">
        <v>0.80760207</v>
      </c>
      <c r="G348" s="54">
        <v>0.19239793</v>
      </c>
      <c r="H348" s="54">
        <v>1722650</v>
      </c>
      <c r="I348" s="54">
        <v>163978</v>
      </c>
      <c r="J348" s="54">
        <v>0.90481061</v>
      </c>
      <c r="K348" s="54">
        <v>0.09518939</v>
      </c>
      <c r="L348" s="54">
        <v>754823</v>
      </c>
      <c r="M348" s="54">
        <v>-803849</v>
      </c>
      <c r="N348" s="54">
        <v>2.06495033</v>
      </c>
      <c r="O348" s="54">
        <v>-1.06495033</v>
      </c>
      <c r="P348" s="54">
        <v>1241</v>
      </c>
      <c r="Q348" s="54">
        <v>1241000</v>
      </c>
      <c r="R348" s="54">
        <v>12201512</v>
      </c>
      <c r="S348" s="54">
        <v>4471211.22</v>
      </c>
      <c r="T348" s="54">
        <v>1000</v>
      </c>
      <c r="U348" s="54">
        <v>9832</v>
      </c>
      <c r="V348" s="54">
        <v>3602.91</v>
      </c>
    </row>
    <row r="349" spans="1:22" ht="9">
      <c r="A349" s="54">
        <v>5586</v>
      </c>
      <c r="B349" s="54" t="s">
        <v>355</v>
      </c>
      <c r="C349" s="54">
        <v>512370</v>
      </c>
      <c r="D349" s="54">
        <v>1930000</v>
      </c>
      <c r="E349" s="54">
        <v>1417630</v>
      </c>
      <c r="F349" s="54">
        <v>0.26547668</v>
      </c>
      <c r="G349" s="54">
        <v>0.73452332</v>
      </c>
      <c r="H349" s="54">
        <v>1722650</v>
      </c>
      <c r="I349" s="54">
        <v>1210280</v>
      </c>
      <c r="J349" s="54">
        <v>0.29743128</v>
      </c>
      <c r="K349" s="54">
        <v>0.70256872</v>
      </c>
      <c r="L349" s="54">
        <v>754823</v>
      </c>
      <c r="M349" s="54">
        <v>242453</v>
      </c>
      <c r="N349" s="54">
        <v>0.6787949</v>
      </c>
      <c r="O349" s="54">
        <v>0.3212051</v>
      </c>
      <c r="P349" s="54">
        <v>757</v>
      </c>
      <c r="Q349" s="54">
        <v>757000</v>
      </c>
      <c r="R349" s="54">
        <v>7442824</v>
      </c>
      <c r="S349" s="54">
        <v>1197134.46</v>
      </c>
      <c r="T349" s="54">
        <v>1000</v>
      </c>
      <c r="U349" s="54">
        <v>9832</v>
      </c>
      <c r="V349" s="54">
        <v>1581.42</v>
      </c>
    </row>
    <row r="350" spans="1:22" ht="9">
      <c r="A350" s="54">
        <v>5593</v>
      </c>
      <c r="B350" s="54" t="s">
        <v>356</v>
      </c>
      <c r="C350" s="54">
        <v>401096</v>
      </c>
      <c r="D350" s="54">
        <v>1930000</v>
      </c>
      <c r="E350" s="54">
        <v>1528904</v>
      </c>
      <c r="F350" s="54">
        <v>0.20782176</v>
      </c>
      <c r="G350" s="54">
        <v>0.79217824</v>
      </c>
      <c r="H350" s="54">
        <v>1722650</v>
      </c>
      <c r="I350" s="54">
        <v>1321554</v>
      </c>
      <c r="J350" s="54">
        <v>0.23283662</v>
      </c>
      <c r="K350" s="54">
        <v>0.76716338</v>
      </c>
      <c r="L350" s="54">
        <v>754823</v>
      </c>
      <c r="M350" s="54">
        <v>353727</v>
      </c>
      <c r="N350" s="54">
        <v>0.53137755</v>
      </c>
      <c r="O350" s="54">
        <v>0.46862245</v>
      </c>
      <c r="P350" s="54">
        <v>1110</v>
      </c>
      <c r="Q350" s="54">
        <v>1110000</v>
      </c>
      <c r="R350" s="54">
        <v>9666799.5</v>
      </c>
      <c r="S350" s="54">
        <v>0</v>
      </c>
      <c r="T350" s="54">
        <v>1000</v>
      </c>
      <c r="U350" s="54">
        <v>8708.83</v>
      </c>
      <c r="V350" s="54">
        <v>0</v>
      </c>
    </row>
    <row r="351" spans="1:22" ht="9">
      <c r="A351" s="54">
        <v>5607</v>
      </c>
      <c r="B351" s="54" t="s">
        <v>357</v>
      </c>
      <c r="C351" s="54">
        <v>711939</v>
      </c>
      <c r="D351" s="54">
        <v>1930000</v>
      </c>
      <c r="E351" s="54">
        <v>1218061</v>
      </c>
      <c r="F351" s="54">
        <v>0.36888031</v>
      </c>
      <c r="G351" s="54">
        <v>0.63111969</v>
      </c>
      <c r="H351" s="54">
        <v>1722650</v>
      </c>
      <c r="I351" s="54">
        <v>1010711</v>
      </c>
      <c r="J351" s="54">
        <v>0.41328128</v>
      </c>
      <c r="K351" s="54">
        <v>0.58671872</v>
      </c>
      <c r="L351" s="54">
        <v>754823</v>
      </c>
      <c r="M351" s="54">
        <v>42884</v>
      </c>
      <c r="N351" s="54">
        <v>0.94318668</v>
      </c>
      <c r="O351" s="54">
        <v>0.05681332</v>
      </c>
      <c r="P351" s="54">
        <v>7417</v>
      </c>
      <c r="Q351" s="54">
        <v>7417000</v>
      </c>
      <c r="R351" s="54">
        <v>72923944</v>
      </c>
      <c r="S351" s="54">
        <v>3281585.22</v>
      </c>
      <c r="T351" s="54">
        <v>1000</v>
      </c>
      <c r="U351" s="54">
        <v>9832</v>
      </c>
      <c r="V351" s="54">
        <v>442.44</v>
      </c>
    </row>
    <row r="352" spans="1:22" ht="9">
      <c r="A352" s="54">
        <v>5614</v>
      </c>
      <c r="B352" s="54" t="s">
        <v>358</v>
      </c>
      <c r="C352" s="54">
        <v>981150</v>
      </c>
      <c r="D352" s="54">
        <v>1930000</v>
      </c>
      <c r="E352" s="54">
        <v>948850</v>
      </c>
      <c r="F352" s="54">
        <v>0.50836788</v>
      </c>
      <c r="G352" s="54">
        <v>0.49163212</v>
      </c>
      <c r="H352" s="54">
        <v>1722650</v>
      </c>
      <c r="I352" s="54">
        <v>741500</v>
      </c>
      <c r="J352" s="54">
        <v>0.56955853</v>
      </c>
      <c r="K352" s="54">
        <v>0.43044147</v>
      </c>
      <c r="L352" s="54">
        <v>754823</v>
      </c>
      <c r="M352" s="54">
        <v>-226327</v>
      </c>
      <c r="N352" s="54">
        <v>1.29984115</v>
      </c>
      <c r="O352" s="54">
        <v>-0.29984115</v>
      </c>
      <c r="P352" s="54">
        <v>254</v>
      </c>
      <c r="Q352" s="54">
        <v>254000</v>
      </c>
      <c r="R352" s="54">
        <v>2497328</v>
      </c>
      <c r="S352" s="54">
        <v>182624.72</v>
      </c>
      <c r="T352" s="54">
        <v>1000</v>
      </c>
      <c r="U352" s="54">
        <v>9832</v>
      </c>
      <c r="V352" s="54">
        <v>718.99</v>
      </c>
    </row>
    <row r="353" spans="1:22" ht="9">
      <c r="A353" s="54">
        <v>3542</v>
      </c>
      <c r="B353" s="54" t="s">
        <v>359</v>
      </c>
      <c r="C353" s="54">
        <v>3036883</v>
      </c>
      <c r="D353" s="54">
        <v>2895000</v>
      </c>
      <c r="E353" s="54">
        <v>-141883</v>
      </c>
      <c r="F353" s="54">
        <v>1.04900967</v>
      </c>
      <c r="G353" s="54">
        <v>-0.04900967</v>
      </c>
      <c r="H353" s="54">
        <v>2583975</v>
      </c>
      <c r="I353" s="54">
        <v>-452908</v>
      </c>
      <c r="J353" s="54">
        <v>1.17527569</v>
      </c>
      <c r="K353" s="54">
        <v>-0.17527569</v>
      </c>
      <c r="L353" s="54">
        <v>1132234</v>
      </c>
      <c r="M353" s="54">
        <v>-1904649</v>
      </c>
      <c r="N353" s="54">
        <v>2.68220439</v>
      </c>
      <c r="O353" s="54">
        <v>-1.68220439</v>
      </c>
      <c r="P353" s="54">
        <v>273</v>
      </c>
      <c r="Q353" s="54">
        <v>273000</v>
      </c>
      <c r="R353" s="54">
        <v>2684136</v>
      </c>
      <c r="S353" s="54">
        <v>534233.25</v>
      </c>
      <c r="T353" s="54">
        <v>1000</v>
      </c>
      <c r="U353" s="54">
        <v>9832</v>
      </c>
      <c r="V353" s="54">
        <v>1956.9</v>
      </c>
    </row>
    <row r="354" spans="1:22" ht="9">
      <c r="A354" s="54">
        <v>5621</v>
      </c>
      <c r="B354" s="54" t="s">
        <v>360</v>
      </c>
      <c r="C354" s="54">
        <v>949687</v>
      </c>
      <c r="D354" s="54">
        <v>1930000</v>
      </c>
      <c r="E354" s="54">
        <v>980313</v>
      </c>
      <c r="F354" s="54">
        <v>0.4920658</v>
      </c>
      <c r="G354" s="54">
        <v>0.5079342</v>
      </c>
      <c r="H354" s="54">
        <v>1722650</v>
      </c>
      <c r="I354" s="54">
        <v>772963</v>
      </c>
      <c r="J354" s="54">
        <v>0.55129423</v>
      </c>
      <c r="K354" s="54">
        <v>0.44870577</v>
      </c>
      <c r="L354" s="54">
        <v>754823</v>
      </c>
      <c r="M354" s="54">
        <v>-194864</v>
      </c>
      <c r="N354" s="54">
        <v>1.25815854</v>
      </c>
      <c r="O354" s="54">
        <v>-0.25815854</v>
      </c>
      <c r="P354" s="54">
        <v>2820</v>
      </c>
      <c r="Q354" s="54">
        <v>2820000</v>
      </c>
      <c r="R354" s="54">
        <v>27726240</v>
      </c>
      <c r="S354" s="54">
        <v>5069605.11</v>
      </c>
      <c r="T354" s="54">
        <v>1000</v>
      </c>
      <c r="U354" s="54">
        <v>9832</v>
      </c>
      <c r="V354" s="54">
        <v>1797.73</v>
      </c>
    </row>
    <row r="355" spans="1:22" ht="9">
      <c r="A355" s="54">
        <v>5628</v>
      </c>
      <c r="B355" s="54" t="s">
        <v>361</v>
      </c>
      <c r="C355" s="54">
        <v>502094</v>
      </c>
      <c r="D355" s="54">
        <v>1930000</v>
      </c>
      <c r="E355" s="54">
        <v>1427906</v>
      </c>
      <c r="F355" s="54">
        <v>0.26015233</v>
      </c>
      <c r="G355" s="54">
        <v>0.73984767</v>
      </c>
      <c r="H355" s="54">
        <v>1722650</v>
      </c>
      <c r="I355" s="54">
        <v>1220556</v>
      </c>
      <c r="J355" s="54">
        <v>0.29146606</v>
      </c>
      <c r="K355" s="54">
        <v>0.70853394</v>
      </c>
      <c r="L355" s="54">
        <v>754823</v>
      </c>
      <c r="M355" s="54">
        <v>252729</v>
      </c>
      <c r="N355" s="54">
        <v>0.66518111</v>
      </c>
      <c r="O355" s="54">
        <v>0.33481889</v>
      </c>
      <c r="P355" s="54">
        <v>852</v>
      </c>
      <c r="Q355" s="54">
        <v>852000</v>
      </c>
      <c r="R355" s="54">
        <v>8376864</v>
      </c>
      <c r="S355" s="54">
        <v>583145.41</v>
      </c>
      <c r="T355" s="54">
        <v>1000</v>
      </c>
      <c r="U355" s="54">
        <v>9832</v>
      </c>
      <c r="V355" s="54">
        <v>684.44</v>
      </c>
    </row>
    <row r="356" spans="1:22" ht="9">
      <c r="A356" s="54">
        <v>5642</v>
      </c>
      <c r="B356" s="54" t="s">
        <v>362</v>
      </c>
      <c r="C356" s="54">
        <v>939916</v>
      </c>
      <c r="D356" s="54">
        <v>1930000</v>
      </c>
      <c r="E356" s="54">
        <v>990084</v>
      </c>
      <c r="F356" s="54">
        <v>0.48700311</v>
      </c>
      <c r="G356" s="54">
        <v>0.51299689</v>
      </c>
      <c r="H356" s="54">
        <v>1722650</v>
      </c>
      <c r="I356" s="54">
        <v>782734</v>
      </c>
      <c r="J356" s="54">
        <v>0.54562215</v>
      </c>
      <c r="K356" s="54">
        <v>0.45437785</v>
      </c>
      <c r="L356" s="54">
        <v>754823</v>
      </c>
      <c r="M356" s="54">
        <v>-185093</v>
      </c>
      <c r="N356" s="54">
        <v>1.24521378</v>
      </c>
      <c r="O356" s="54">
        <v>-0.24521378</v>
      </c>
      <c r="P356" s="54">
        <v>1067</v>
      </c>
      <c r="Q356" s="54">
        <v>1067000</v>
      </c>
      <c r="R356" s="54">
        <v>10490744</v>
      </c>
      <c r="S356" s="54">
        <v>3815544.03</v>
      </c>
      <c r="T356" s="54">
        <v>1000</v>
      </c>
      <c r="U356" s="54">
        <v>9832</v>
      </c>
      <c r="V356" s="54">
        <v>3575.96</v>
      </c>
    </row>
    <row r="357" spans="1:22" ht="9">
      <c r="A357" s="54">
        <v>5656</v>
      </c>
      <c r="B357" s="54" t="s">
        <v>363</v>
      </c>
      <c r="C357" s="54">
        <v>719583</v>
      </c>
      <c r="D357" s="54">
        <v>1930000</v>
      </c>
      <c r="E357" s="54">
        <v>1210417</v>
      </c>
      <c r="F357" s="54">
        <v>0.37284093</v>
      </c>
      <c r="G357" s="54">
        <v>0.62715907</v>
      </c>
      <c r="H357" s="54">
        <v>1722650</v>
      </c>
      <c r="I357" s="54">
        <v>1003067</v>
      </c>
      <c r="J357" s="54">
        <v>0.41771863</v>
      </c>
      <c r="K357" s="54">
        <v>0.58228137</v>
      </c>
      <c r="L357" s="54">
        <v>754823</v>
      </c>
      <c r="M357" s="54">
        <v>35240</v>
      </c>
      <c r="N357" s="54">
        <v>0.95331356</v>
      </c>
      <c r="O357" s="54">
        <v>0.04668644</v>
      </c>
      <c r="P357" s="54">
        <v>8419</v>
      </c>
      <c r="Q357" s="54">
        <v>8419000</v>
      </c>
      <c r="R357" s="54">
        <v>82775608</v>
      </c>
      <c r="S357" s="54">
        <v>25605406.59</v>
      </c>
      <c r="T357" s="54">
        <v>1000</v>
      </c>
      <c r="U357" s="54">
        <v>9832</v>
      </c>
      <c r="V357" s="54">
        <v>3041.38</v>
      </c>
    </row>
    <row r="358" spans="1:22" ht="9">
      <c r="A358" s="54">
        <v>5663</v>
      </c>
      <c r="B358" s="54" t="s">
        <v>364</v>
      </c>
      <c r="C358" s="54">
        <v>569795</v>
      </c>
      <c r="D358" s="54">
        <v>1930000</v>
      </c>
      <c r="E358" s="54">
        <v>1360205</v>
      </c>
      <c r="F358" s="54">
        <v>0.29523057</v>
      </c>
      <c r="G358" s="54">
        <v>0.70476943</v>
      </c>
      <c r="H358" s="54">
        <v>1722650</v>
      </c>
      <c r="I358" s="54">
        <v>1152855</v>
      </c>
      <c r="J358" s="54">
        <v>0.33076655</v>
      </c>
      <c r="K358" s="54">
        <v>0.66923345</v>
      </c>
      <c r="L358" s="54">
        <v>754823</v>
      </c>
      <c r="M358" s="54">
        <v>185028</v>
      </c>
      <c r="N358" s="54">
        <v>0.75487233</v>
      </c>
      <c r="O358" s="54">
        <v>0.24512767</v>
      </c>
      <c r="P358" s="54">
        <v>4491</v>
      </c>
      <c r="Q358" s="54">
        <v>4491000</v>
      </c>
      <c r="R358" s="54">
        <v>44155512</v>
      </c>
      <c r="S358" s="54">
        <v>3615607.58</v>
      </c>
      <c r="T358" s="54">
        <v>1000</v>
      </c>
      <c r="U358" s="54">
        <v>9832</v>
      </c>
      <c r="V358" s="54">
        <v>805.08</v>
      </c>
    </row>
    <row r="359" spans="1:22" ht="9">
      <c r="A359" s="54">
        <v>5670</v>
      </c>
      <c r="B359" s="54" t="s">
        <v>365</v>
      </c>
      <c r="C359" s="54">
        <v>1898882</v>
      </c>
      <c r="D359" s="54">
        <v>1930000</v>
      </c>
      <c r="E359" s="54">
        <v>31118</v>
      </c>
      <c r="F359" s="54">
        <v>0.98387668</v>
      </c>
      <c r="G359" s="54">
        <v>0.01612332</v>
      </c>
      <c r="H359" s="54">
        <v>1722650</v>
      </c>
      <c r="I359" s="54">
        <v>-176232</v>
      </c>
      <c r="J359" s="54">
        <v>1.10230285</v>
      </c>
      <c r="K359" s="54">
        <v>-0.10230285</v>
      </c>
      <c r="L359" s="54">
        <v>754823</v>
      </c>
      <c r="M359" s="54">
        <v>-1144059</v>
      </c>
      <c r="N359" s="54">
        <v>2.51566526</v>
      </c>
      <c r="O359" s="54">
        <v>-1.51566526</v>
      </c>
      <c r="P359" s="54">
        <v>362</v>
      </c>
      <c r="Q359" s="54">
        <v>362000</v>
      </c>
      <c r="R359" s="54">
        <v>3559184</v>
      </c>
      <c r="S359" s="54">
        <v>792872.32</v>
      </c>
      <c r="T359" s="54">
        <v>1000</v>
      </c>
      <c r="U359" s="54">
        <v>9832</v>
      </c>
      <c r="V359" s="54">
        <v>2190.26</v>
      </c>
    </row>
    <row r="360" spans="1:22" ht="9">
      <c r="A360" s="54">
        <v>3510</v>
      </c>
      <c r="B360" s="54" t="s">
        <v>366</v>
      </c>
      <c r="C360" s="54">
        <v>2385678</v>
      </c>
      <c r="D360" s="54">
        <v>2895000</v>
      </c>
      <c r="E360" s="54">
        <v>509322</v>
      </c>
      <c r="F360" s="54">
        <v>0.82406839</v>
      </c>
      <c r="G360" s="54">
        <v>0.17593161</v>
      </c>
      <c r="H360" s="54">
        <v>2583975</v>
      </c>
      <c r="I360" s="54">
        <v>198297</v>
      </c>
      <c r="J360" s="54">
        <v>0.92325893</v>
      </c>
      <c r="K360" s="54">
        <v>0.07674107</v>
      </c>
      <c r="L360" s="54">
        <v>1132234</v>
      </c>
      <c r="M360" s="54">
        <v>-1253444</v>
      </c>
      <c r="N360" s="54">
        <v>2.10705384</v>
      </c>
      <c r="O360" s="54">
        <v>-1.10705384</v>
      </c>
      <c r="P360" s="54">
        <v>422</v>
      </c>
      <c r="Q360" s="54">
        <v>422000</v>
      </c>
      <c r="R360" s="54">
        <v>4149104</v>
      </c>
      <c r="S360" s="54">
        <v>522192.91</v>
      </c>
      <c r="T360" s="54">
        <v>1000</v>
      </c>
      <c r="U360" s="54">
        <v>9832</v>
      </c>
      <c r="V360" s="54">
        <v>1237.42</v>
      </c>
    </row>
    <row r="361" spans="1:22" ht="9">
      <c r="A361" s="54">
        <v>5726</v>
      </c>
      <c r="B361" s="54" t="s">
        <v>367</v>
      </c>
      <c r="C361" s="54">
        <v>526844</v>
      </c>
      <c r="D361" s="54">
        <v>1930000</v>
      </c>
      <c r="E361" s="54">
        <v>1403156</v>
      </c>
      <c r="F361" s="54">
        <v>0.27297617</v>
      </c>
      <c r="G361" s="54">
        <v>0.72702383</v>
      </c>
      <c r="H361" s="54">
        <v>1722650</v>
      </c>
      <c r="I361" s="54">
        <v>1195806</v>
      </c>
      <c r="J361" s="54">
        <v>0.30583345</v>
      </c>
      <c r="K361" s="54">
        <v>0.69416655</v>
      </c>
      <c r="L361" s="54">
        <v>754823</v>
      </c>
      <c r="M361" s="54">
        <v>227979</v>
      </c>
      <c r="N361" s="54">
        <v>0.69797025</v>
      </c>
      <c r="O361" s="54">
        <v>0.30202975</v>
      </c>
      <c r="P361" s="54">
        <v>559</v>
      </c>
      <c r="Q361" s="54">
        <v>559000</v>
      </c>
      <c r="R361" s="54">
        <v>5496088</v>
      </c>
      <c r="S361" s="54">
        <v>313294.51</v>
      </c>
      <c r="T361" s="54">
        <v>1000</v>
      </c>
      <c r="U361" s="54">
        <v>9832</v>
      </c>
      <c r="V361" s="54">
        <v>560.46</v>
      </c>
    </row>
    <row r="362" spans="1:22" ht="9">
      <c r="A362" s="54">
        <v>5733</v>
      </c>
      <c r="B362" s="54" t="s">
        <v>368</v>
      </c>
      <c r="C362" s="54">
        <v>3189447</v>
      </c>
      <c r="D362" s="54">
        <v>1930000</v>
      </c>
      <c r="E362" s="54">
        <v>-1259447</v>
      </c>
      <c r="F362" s="54">
        <v>1.65256321</v>
      </c>
      <c r="G362" s="54">
        <v>-0.65256321</v>
      </c>
      <c r="H362" s="54">
        <v>1722650</v>
      </c>
      <c r="I362" s="54">
        <v>-1466797</v>
      </c>
      <c r="J362" s="54">
        <v>1.85147708</v>
      </c>
      <c r="K362" s="54">
        <v>-0.85147708</v>
      </c>
      <c r="L362" s="54">
        <v>754823</v>
      </c>
      <c r="M362" s="54">
        <v>-2434624</v>
      </c>
      <c r="N362" s="54">
        <v>4.22542371</v>
      </c>
      <c r="O362" s="54">
        <v>-3.22542371</v>
      </c>
      <c r="P362" s="54">
        <v>495</v>
      </c>
      <c r="Q362" s="54">
        <v>495000</v>
      </c>
      <c r="R362" s="54">
        <v>4866840</v>
      </c>
      <c r="S362" s="54">
        <v>2508446.19</v>
      </c>
      <c r="T362" s="54">
        <v>1000</v>
      </c>
      <c r="U362" s="54">
        <v>9832</v>
      </c>
      <c r="V362" s="54">
        <v>5067.57</v>
      </c>
    </row>
    <row r="363" spans="1:22" ht="9">
      <c r="A363" s="54">
        <v>5740</v>
      </c>
      <c r="B363" s="54" t="s">
        <v>369</v>
      </c>
      <c r="C363" s="54">
        <v>600269</v>
      </c>
      <c r="D363" s="54">
        <v>1930000</v>
      </c>
      <c r="E363" s="54">
        <v>1329731</v>
      </c>
      <c r="F363" s="54">
        <v>0.31102021</v>
      </c>
      <c r="G363" s="54">
        <v>0.68897979</v>
      </c>
      <c r="H363" s="54">
        <v>1722650</v>
      </c>
      <c r="I363" s="54">
        <v>1122381</v>
      </c>
      <c r="J363" s="54">
        <v>0.34845674</v>
      </c>
      <c r="K363" s="54">
        <v>0.65154326</v>
      </c>
      <c r="L363" s="54">
        <v>754823</v>
      </c>
      <c r="M363" s="54">
        <v>154554</v>
      </c>
      <c r="N363" s="54">
        <v>0.79524471</v>
      </c>
      <c r="O363" s="54">
        <v>0.20475529</v>
      </c>
      <c r="P363" s="54">
        <v>265</v>
      </c>
      <c r="Q363" s="54">
        <v>265000</v>
      </c>
      <c r="R363" s="54">
        <v>2605480</v>
      </c>
      <c r="S363" s="54">
        <v>256201.67</v>
      </c>
      <c r="T363" s="54">
        <v>1000</v>
      </c>
      <c r="U363" s="54">
        <v>9832</v>
      </c>
      <c r="V363" s="54">
        <v>966.8</v>
      </c>
    </row>
    <row r="364" spans="1:22" ht="9">
      <c r="A364" s="54">
        <v>5747</v>
      </c>
      <c r="B364" s="54" t="s">
        <v>370</v>
      </c>
      <c r="C364" s="54">
        <v>591939</v>
      </c>
      <c r="D364" s="54">
        <v>1930000</v>
      </c>
      <c r="E364" s="54">
        <v>1338061</v>
      </c>
      <c r="F364" s="54">
        <v>0.30670415</v>
      </c>
      <c r="G364" s="54">
        <v>0.69329585</v>
      </c>
      <c r="H364" s="54">
        <v>1722650</v>
      </c>
      <c r="I364" s="54">
        <v>1130711</v>
      </c>
      <c r="J364" s="54">
        <v>0.34362117</v>
      </c>
      <c r="K364" s="54">
        <v>0.65637883</v>
      </c>
      <c r="L364" s="54">
        <v>754823</v>
      </c>
      <c r="M364" s="54">
        <v>162884</v>
      </c>
      <c r="N364" s="54">
        <v>0.78420901</v>
      </c>
      <c r="O364" s="54">
        <v>0.21579099</v>
      </c>
      <c r="P364" s="54">
        <v>3183</v>
      </c>
      <c r="Q364" s="54">
        <v>3183000</v>
      </c>
      <c r="R364" s="54">
        <v>28300793.01</v>
      </c>
      <c r="S364" s="54">
        <v>0</v>
      </c>
      <c r="T364" s="54">
        <v>1000</v>
      </c>
      <c r="U364" s="54">
        <v>8891.23</v>
      </c>
      <c r="V364" s="54">
        <v>0</v>
      </c>
    </row>
    <row r="365" spans="1:22" ht="9">
      <c r="A365" s="54">
        <v>5754</v>
      </c>
      <c r="B365" s="54" t="s">
        <v>371</v>
      </c>
      <c r="C365" s="54">
        <v>1498238</v>
      </c>
      <c r="D365" s="54">
        <v>1930000</v>
      </c>
      <c r="E365" s="54">
        <v>431762</v>
      </c>
      <c r="F365" s="54">
        <v>0.77628912</v>
      </c>
      <c r="G365" s="54">
        <v>0.22371088</v>
      </c>
      <c r="H365" s="54">
        <v>1722650</v>
      </c>
      <c r="I365" s="54">
        <v>224412</v>
      </c>
      <c r="J365" s="54">
        <v>0.86972862</v>
      </c>
      <c r="K365" s="54">
        <v>0.13027138</v>
      </c>
      <c r="L365" s="54">
        <v>754823</v>
      </c>
      <c r="M365" s="54">
        <v>-743415</v>
      </c>
      <c r="N365" s="54">
        <v>1.98488652</v>
      </c>
      <c r="O365" s="54">
        <v>-0.98488652</v>
      </c>
      <c r="P365" s="54">
        <v>1149</v>
      </c>
      <c r="Q365" s="54">
        <v>1149000</v>
      </c>
      <c r="R365" s="54">
        <v>11296968</v>
      </c>
      <c r="S365" s="54">
        <v>843081.44</v>
      </c>
      <c r="T365" s="54">
        <v>1000</v>
      </c>
      <c r="U365" s="54">
        <v>9832</v>
      </c>
      <c r="V365" s="54">
        <v>733.75</v>
      </c>
    </row>
    <row r="366" spans="1:22" ht="9">
      <c r="A366" s="54">
        <v>126</v>
      </c>
      <c r="B366" s="54" t="s">
        <v>372</v>
      </c>
      <c r="C366" s="54">
        <v>611510</v>
      </c>
      <c r="D366" s="54">
        <v>1930000</v>
      </c>
      <c r="E366" s="54">
        <v>1318490</v>
      </c>
      <c r="F366" s="54">
        <v>0.31684456</v>
      </c>
      <c r="G366" s="54">
        <v>0.68315544</v>
      </c>
      <c r="H366" s="54">
        <v>1722650</v>
      </c>
      <c r="I366" s="54">
        <v>1111140</v>
      </c>
      <c r="J366" s="54">
        <v>0.35498215</v>
      </c>
      <c r="K366" s="54">
        <v>0.64501785</v>
      </c>
      <c r="L366" s="54">
        <v>754823</v>
      </c>
      <c r="M366" s="54">
        <v>143313</v>
      </c>
      <c r="N366" s="54">
        <v>0.81013695</v>
      </c>
      <c r="O366" s="54">
        <v>0.18986305</v>
      </c>
      <c r="P366" s="54">
        <v>894</v>
      </c>
      <c r="Q366" s="54">
        <v>894000</v>
      </c>
      <c r="R366" s="54">
        <v>8284107.36</v>
      </c>
      <c r="S366" s="54">
        <v>0</v>
      </c>
      <c r="T366" s="54">
        <v>1000</v>
      </c>
      <c r="U366" s="54">
        <v>9266.34</v>
      </c>
      <c r="V366" s="54">
        <v>0</v>
      </c>
    </row>
    <row r="367" spans="1:22" ht="9">
      <c r="A367" s="54">
        <v>5780</v>
      </c>
      <c r="B367" s="54" t="s">
        <v>453</v>
      </c>
      <c r="C367" s="54">
        <v>1012032</v>
      </c>
      <c r="D367" s="54">
        <v>2895000</v>
      </c>
      <c r="E367" s="54">
        <v>1882968</v>
      </c>
      <c r="F367" s="54">
        <v>0.34957927</v>
      </c>
      <c r="G367" s="54">
        <v>0.65042073</v>
      </c>
      <c r="H367" s="54">
        <v>2583975</v>
      </c>
      <c r="I367" s="54">
        <v>1571943</v>
      </c>
      <c r="J367" s="54">
        <v>0.39165704</v>
      </c>
      <c r="K367" s="54">
        <v>0.60834296</v>
      </c>
      <c r="L367" s="54">
        <v>1132234</v>
      </c>
      <c r="M367" s="54">
        <v>120202</v>
      </c>
      <c r="N367" s="54">
        <v>0.89383643</v>
      </c>
      <c r="O367" s="54">
        <v>0.10616357</v>
      </c>
      <c r="P367" s="54">
        <v>430</v>
      </c>
      <c r="Q367" s="54">
        <v>430000</v>
      </c>
      <c r="R367" s="54">
        <v>4227760</v>
      </c>
      <c r="S367" s="54">
        <v>2221877.54</v>
      </c>
      <c r="T367" s="54">
        <v>1000</v>
      </c>
      <c r="U367" s="54">
        <v>9832</v>
      </c>
      <c r="V367" s="54">
        <v>5167.16</v>
      </c>
    </row>
    <row r="368" spans="1:22" ht="9">
      <c r="A368" s="54">
        <v>4375</v>
      </c>
      <c r="B368" s="54" t="s">
        <v>373</v>
      </c>
      <c r="C368" s="54">
        <v>713814</v>
      </c>
      <c r="D368" s="54">
        <v>1930000</v>
      </c>
      <c r="E368" s="54">
        <v>1216186</v>
      </c>
      <c r="F368" s="54">
        <v>0.36985181</v>
      </c>
      <c r="G368" s="54">
        <v>0.63014819</v>
      </c>
      <c r="H368" s="54">
        <v>1722650</v>
      </c>
      <c r="I368" s="54">
        <v>1008836</v>
      </c>
      <c r="J368" s="54">
        <v>0.41436972</v>
      </c>
      <c r="K368" s="54">
        <v>0.58563028</v>
      </c>
      <c r="L368" s="54">
        <v>754823</v>
      </c>
      <c r="M368" s="54">
        <v>41009</v>
      </c>
      <c r="N368" s="54">
        <v>0.94567071</v>
      </c>
      <c r="O368" s="54">
        <v>0.05432929</v>
      </c>
      <c r="P368" s="54">
        <v>607</v>
      </c>
      <c r="Q368" s="54">
        <v>607000</v>
      </c>
      <c r="R368" s="54">
        <v>5731339.31</v>
      </c>
      <c r="S368" s="54">
        <v>0</v>
      </c>
      <c r="T368" s="54">
        <v>1000</v>
      </c>
      <c r="U368" s="54">
        <v>9442.07</v>
      </c>
      <c r="V368" s="54">
        <v>0</v>
      </c>
    </row>
    <row r="369" spans="1:22" ht="9">
      <c r="A369" s="54">
        <v>5810</v>
      </c>
      <c r="B369" s="54" t="s">
        <v>374</v>
      </c>
      <c r="C369" s="54">
        <v>1336191</v>
      </c>
      <c r="D369" s="54">
        <v>1930000</v>
      </c>
      <c r="E369" s="54">
        <v>593809</v>
      </c>
      <c r="F369" s="54">
        <v>0.69232694</v>
      </c>
      <c r="G369" s="54">
        <v>0.30767306</v>
      </c>
      <c r="H369" s="54">
        <v>1722650</v>
      </c>
      <c r="I369" s="54">
        <v>386459</v>
      </c>
      <c r="J369" s="54">
        <v>0.77566017</v>
      </c>
      <c r="K369" s="54">
        <v>0.22433983</v>
      </c>
      <c r="L369" s="54">
        <v>754823</v>
      </c>
      <c r="M369" s="54">
        <v>-581368</v>
      </c>
      <c r="N369" s="54">
        <v>1.77020441</v>
      </c>
      <c r="O369" s="54">
        <v>-0.77020441</v>
      </c>
      <c r="P369" s="54">
        <v>461</v>
      </c>
      <c r="Q369" s="54">
        <v>461000</v>
      </c>
      <c r="R369" s="54">
        <v>4532552</v>
      </c>
      <c r="S369" s="54">
        <v>758252.89</v>
      </c>
      <c r="T369" s="54">
        <v>1000</v>
      </c>
      <c r="U369" s="54">
        <v>9832</v>
      </c>
      <c r="V369" s="54">
        <v>1644.8</v>
      </c>
    </row>
    <row r="370" spans="1:22" ht="9">
      <c r="A370" s="54">
        <v>5817</v>
      </c>
      <c r="B370" s="54" t="s">
        <v>375</v>
      </c>
      <c r="C370" s="54">
        <v>1742734</v>
      </c>
      <c r="D370" s="54">
        <v>2895000</v>
      </c>
      <c r="E370" s="54">
        <v>1152266</v>
      </c>
      <c r="F370" s="54">
        <v>0.60198066</v>
      </c>
      <c r="G370" s="54">
        <v>0.39801934</v>
      </c>
      <c r="H370" s="54">
        <v>2583975</v>
      </c>
      <c r="I370" s="54">
        <v>841241</v>
      </c>
      <c r="J370" s="54">
        <v>0.67443919</v>
      </c>
      <c r="K370" s="54">
        <v>0.32556081</v>
      </c>
      <c r="L370" s="54">
        <v>1132234</v>
      </c>
      <c r="M370" s="54">
        <v>-610500</v>
      </c>
      <c r="N370" s="54">
        <v>1.53919949</v>
      </c>
      <c r="O370" s="54">
        <v>-0.53919949</v>
      </c>
      <c r="P370" s="54">
        <v>388</v>
      </c>
      <c r="Q370" s="54">
        <v>388000</v>
      </c>
      <c r="R370" s="54">
        <v>3814816</v>
      </c>
      <c r="S370" s="54">
        <v>2052443.99</v>
      </c>
      <c r="T370" s="54">
        <v>1000</v>
      </c>
      <c r="U370" s="54">
        <v>9832</v>
      </c>
      <c r="V370" s="54">
        <v>5289.8</v>
      </c>
    </row>
    <row r="371" spans="1:22" ht="9">
      <c r="A371" s="54">
        <v>5824</v>
      </c>
      <c r="B371" s="54" t="s">
        <v>376</v>
      </c>
      <c r="C371" s="54">
        <v>381170</v>
      </c>
      <c r="D371" s="54">
        <v>1930000</v>
      </c>
      <c r="E371" s="54">
        <v>1548830</v>
      </c>
      <c r="F371" s="54">
        <v>0.19749741</v>
      </c>
      <c r="G371" s="54">
        <v>0.80250259</v>
      </c>
      <c r="H371" s="54">
        <v>1722650</v>
      </c>
      <c r="I371" s="54">
        <v>1341480</v>
      </c>
      <c r="J371" s="54">
        <v>0.22126956</v>
      </c>
      <c r="K371" s="54">
        <v>0.77873044</v>
      </c>
      <c r="L371" s="54">
        <v>754823</v>
      </c>
      <c r="M371" s="54">
        <v>373653</v>
      </c>
      <c r="N371" s="54">
        <v>0.50497931</v>
      </c>
      <c r="O371" s="54">
        <v>0.49502069</v>
      </c>
      <c r="P371" s="54">
        <v>1751</v>
      </c>
      <c r="Q371" s="54">
        <v>1751000</v>
      </c>
      <c r="R371" s="54">
        <v>17215832</v>
      </c>
      <c r="S371" s="54">
        <v>210867.82</v>
      </c>
      <c r="T371" s="54">
        <v>1000</v>
      </c>
      <c r="U371" s="54">
        <v>9832</v>
      </c>
      <c r="V371" s="54">
        <v>120.43</v>
      </c>
    </row>
    <row r="372" spans="1:22" ht="9">
      <c r="A372" s="54">
        <v>5859</v>
      </c>
      <c r="B372" s="54" t="s">
        <v>377</v>
      </c>
      <c r="C372" s="54">
        <v>825279</v>
      </c>
      <c r="D372" s="54">
        <v>2895000</v>
      </c>
      <c r="E372" s="54">
        <v>2069721</v>
      </c>
      <c r="F372" s="54">
        <v>0.28507047</v>
      </c>
      <c r="G372" s="54">
        <v>0.71492953</v>
      </c>
      <c r="H372" s="54">
        <v>2583975</v>
      </c>
      <c r="I372" s="54">
        <v>1758696</v>
      </c>
      <c r="J372" s="54">
        <v>0.31938351</v>
      </c>
      <c r="K372" s="54">
        <v>0.68061649</v>
      </c>
      <c r="L372" s="54">
        <v>1132234</v>
      </c>
      <c r="M372" s="54">
        <v>306955</v>
      </c>
      <c r="N372" s="54">
        <v>0.72889438</v>
      </c>
      <c r="O372" s="54">
        <v>0.27110562</v>
      </c>
      <c r="P372" s="54">
        <v>594</v>
      </c>
      <c r="Q372" s="54">
        <v>594000</v>
      </c>
      <c r="R372" s="54">
        <v>5840208</v>
      </c>
      <c r="S372" s="54">
        <v>495280.01</v>
      </c>
      <c r="T372" s="54">
        <v>1000</v>
      </c>
      <c r="U372" s="54">
        <v>9832</v>
      </c>
      <c r="V372" s="54">
        <v>833.8</v>
      </c>
    </row>
    <row r="373" spans="1:22" ht="9">
      <c r="A373" s="54">
        <v>5852</v>
      </c>
      <c r="B373" s="54" t="s">
        <v>378</v>
      </c>
      <c r="C373" s="54">
        <v>2555012</v>
      </c>
      <c r="D373" s="54">
        <v>5790000</v>
      </c>
      <c r="E373" s="54">
        <v>3234988</v>
      </c>
      <c r="F373" s="54">
        <v>0.44128014</v>
      </c>
      <c r="G373" s="54">
        <v>0.55871986</v>
      </c>
      <c r="H373" s="54">
        <v>5167950</v>
      </c>
      <c r="I373" s="54">
        <v>2612938</v>
      </c>
      <c r="J373" s="54">
        <v>0.49439565</v>
      </c>
      <c r="K373" s="54">
        <v>0.50560435</v>
      </c>
      <c r="L373" s="54">
        <v>2264469</v>
      </c>
      <c r="M373" s="54">
        <v>-290543</v>
      </c>
      <c r="N373" s="54">
        <v>1.12830513</v>
      </c>
      <c r="O373" s="54">
        <v>-0.12830513</v>
      </c>
      <c r="P373" s="54">
        <v>703</v>
      </c>
      <c r="Q373" s="54">
        <v>703000</v>
      </c>
      <c r="R373" s="54">
        <v>6911896</v>
      </c>
      <c r="S373" s="54">
        <v>2999349.95</v>
      </c>
      <c r="T373" s="54">
        <v>1000</v>
      </c>
      <c r="U373" s="54">
        <v>9832</v>
      </c>
      <c r="V373" s="54">
        <v>4266.5</v>
      </c>
    </row>
    <row r="374" spans="1:22" ht="9">
      <c r="A374" s="54">
        <v>238</v>
      </c>
      <c r="B374" s="54" t="s">
        <v>379</v>
      </c>
      <c r="C374" s="54">
        <v>1361189</v>
      </c>
      <c r="D374" s="54">
        <v>1930000</v>
      </c>
      <c r="E374" s="54">
        <v>568811</v>
      </c>
      <c r="F374" s="54">
        <v>0.70527927</v>
      </c>
      <c r="G374" s="54">
        <v>0.29472073</v>
      </c>
      <c r="H374" s="54">
        <v>1722650</v>
      </c>
      <c r="I374" s="54">
        <v>361461</v>
      </c>
      <c r="J374" s="54">
        <v>0.79017154</v>
      </c>
      <c r="K374" s="54">
        <v>0.20982846</v>
      </c>
      <c r="L374" s="54">
        <v>754823</v>
      </c>
      <c r="M374" s="54">
        <v>-606366</v>
      </c>
      <c r="N374" s="54">
        <v>1.8033221</v>
      </c>
      <c r="O374" s="54">
        <v>-0.8033221</v>
      </c>
      <c r="P374" s="54">
        <v>1008</v>
      </c>
      <c r="Q374" s="54">
        <v>1008000</v>
      </c>
      <c r="R374" s="54">
        <v>9910656</v>
      </c>
      <c r="S374" s="54">
        <v>1438213.66</v>
      </c>
      <c r="T374" s="54">
        <v>1000</v>
      </c>
      <c r="U374" s="54">
        <v>9832</v>
      </c>
      <c r="V374" s="54">
        <v>1426.8</v>
      </c>
    </row>
    <row r="375" spans="1:22" ht="9">
      <c r="A375" s="54">
        <v>5866</v>
      </c>
      <c r="B375" s="54" t="s">
        <v>380</v>
      </c>
      <c r="C375" s="54">
        <v>707284</v>
      </c>
      <c r="D375" s="54">
        <v>1930000</v>
      </c>
      <c r="E375" s="54">
        <v>1222716</v>
      </c>
      <c r="F375" s="54">
        <v>0.36646839</v>
      </c>
      <c r="G375" s="54">
        <v>0.63353161</v>
      </c>
      <c r="H375" s="54">
        <v>1722650</v>
      </c>
      <c r="I375" s="54">
        <v>1015366</v>
      </c>
      <c r="J375" s="54">
        <v>0.41057905</v>
      </c>
      <c r="K375" s="54">
        <v>0.58942095</v>
      </c>
      <c r="L375" s="54">
        <v>754823</v>
      </c>
      <c r="M375" s="54">
        <v>47539</v>
      </c>
      <c r="N375" s="54">
        <v>0.93701967</v>
      </c>
      <c r="O375" s="54">
        <v>0.06298033</v>
      </c>
      <c r="P375" s="54">
        <v>957</v>
      </c>
      <c r="Q375" s="54">
        <v>957000</v>
      </c>
      <c r="R375" s="54">
        <v>9409224</v>
      </c>
      <c r="S375" s="54">
        <v>824167.82</v>
      </c>
      <c r="T375" s="54">
        <v>1000</v>
      </c>
      <c r="U375" s="54">
        <v>9832</v>
      </c>
      <c r="V375" s="54">
        <v>861.2</v>
      </c>
    </row>
    <row r="376" spans="1:22" ht="9">
      <c r="A376" s="54">
        <v>5901</v>
      </c>
      <c r="B376" s="54" t="s">
        <v>381</v>
      </c>
      <c r="C376" s="54">
        <v>901947</v>
      </c>
      <c r="D376" s="54">
        <v>1930000</v>
      </c>
      <c r="E376" s="54">
        <v>1028053</v>
      </c>
      <c r="F376" s="54">
        <v>0.46733005</v>
      </c>
      <c r="G376" s="54">
        <v>0.53266995</v>
      </c>
      <c r="H376" s="54">
        <v>1722650</v>
      </c>
      <c r="I376" s="54">
        <v>820703</v>
      </c>
      <c r="J376" s="54">
        <v>0.52358111</v>
      </c>
      <c r="K376" s="54">
        <v>0.47641889</v>
      </c>
      <c r="L376" s="54">
        <v>754823</v>
      </c>
      <c r="M376" s="54">
        <v>-147124</v>
      </c>
      <c r="N376" s="54">
        <v>1.19491192</v>
      </c>
      <c r="O376" s="54">
        <v>-0.19491192</v>
      </c>
      <c r="P376" s="54">
        <v>5707</v>
      </c>
      <c r="Q376" s="54">
        <v>5707000</v>
      </c>
      <c r="R376" s="54">
        <v>56111224</v>
      </c>
      <c r="S376" s="54">
        <v>22632742.74</v>
      </c>
      <c r="T376" s="54">
        <v>1000</v>
      </c>
      <c r="U376" s="54">
        <v>9832</v>
      </c>
      <c r="V376" s="54">
        <v>3965.79</v>
      </c>
    </row>
    <row r="377" spans="1:22" ht="9">
      <c r="A377" s="54">
        <v>5985</v>
      </c>
      <c r="B377" s="54" t="s">
        <v>382</v>
      </c>
      <c r="C377" s="54">
        <v>614216</v>
      </c>
      <c r="D377" s="54">
        <v>1930000</v>
      </c>
      <c r="E377" s="54">
        <v>1315784</v>
      </c>
      <c r="F377" s="54">
        <v>0.31824663</v>
      </c>
      <c r="G377" s="54">
        <v>0.68175337</v>
      </c>
      <c r="H377" s="54">
        <v>1722650</v>
      </c>
      <c r="I377" s="54">
        <v>1108434</v>
      </c>
      <c r="J377" s="54">
        <v>0.35655299</v>
      </c>
      <c r="K377" s="54">
        <v>0.64344701</v>
      </c>
      <c r="L377" s="54">
        <v>754823</v>
      </c>
      <c r="M377" s="54">
        <v>140607</v>
      </c>
      <c r="N377" s="54">
        <v>0.81372189</v>
      </c>
      <c r="O377" s="54">
        <v>0.18627811</v>
      </c>
      <c r="P377" s="54">
        <v>1112</v>
      </c>
      <c r="Q377" s="54">
        <v>1112000</v>
      </c>
      <c r="R377" s="54">
        <v>10933184</v>
      </c>
      <c r="S377" s="54">
        <v>466117.38</v>
      </c>
      <c r="T377" s="54">
        <v>1000</v>
      </c>
      <c r="U377" s="54">
        <v>9832</v>
      </c>
      <c r="V377" s="54">
        <v>419.17</v>
      </c>
    </row>
    <row r="378" spans="1:22" ht="9">
      <c r="A378" s="54">
        <v>5992</v>
      </c>
      <c r="B378" s="54" t="s">
        <v>383</v>
      </c>
      <c r="C378" s="54">
        <v>2326783</v>
      </c>
      <c r="D378" s="54">
        <v>1930000</v>
      </c>
      <c r="E378" s="54">
        <v>-396783</v>
      </c>
      <c r="F378" s="54">
        <v>1.20558705</v>
      </c>
      <c r="G378" s="54">
        <v>-0.20558705</v>
      </c>
      <c r="H378" s="54">
        <v>1722650</v>
      </c>
      <c r="I378" s="54">
        <v>-604133</v>
      </c>
      <c r="J378" s="54">
        <v>1.35069979</v>
      </c>
      <c r="K378" s="54">
        <v>-0.35069979</v>
      </c>
      <c r="L378" s="54">
        <v>754823</v>
      </c>
      <c r="M378" s="54">
        <v>-1571960</v>
      </c>
      <c r="N378" s="54">
        <v>3.08255445</v>
      </c>
      <c r="O378" s="54">
        <v>-2.08255445</v>
      </c>
      <c r="P378" s="54">
        <v>397</v>
      </c>
      <c r="Q378" s="54">
        <v>397000</v>
      </c>
      <c r="R378" s="54">
        <v>3903304</v>
      </c>
      <c r="S378" s="54">
        <v>699041.96</v>
      </c>
      <c r="T378" s="54">
        <v>1000</v>
      </c>
      <c r="U378" s="54">
        <v>9832</v>
      </c>
      <c r="V378" s="54">
        <v>1760.81</v>
      </c>
    </row>
    <row r="379" spans="1:22" ht="9">
      <c r="A379" s="54">
        <v>6022</v>
      </c>
      <c r="B379" s="54" t="s">
        <v>384</v>
      </c>
      <c r="C379" s="54">
        <v>1108775</v>
      </c>
      <c r="D379" s="54">
        <v>2895000</v>
      </c>
      <c r="E379" s="54">
        <v>1786225</v>
      </c>
      <c r="F379" s="54">
        <v>0.38299655</v>
      </c>
      <c r="G379" s="54">
        <v>0.61700345</v>
      </c>
      <c r="H379" s="54">
        <v>2583975</v>
      </c>
      <c r="I379" s="54">
        <v>1475200</v>
      </c>
      <c r="J379" s="54">
        <v>0.42909664</v>
      </c>
      <c r="K379" s="54">
        <v>0.57090336</v>
      </c>
      <c r="L379" s="54">
        <v>1132234</v>
      </c>
      <c r="M379" s="54">
        <v>23459</v>
      </c>
      <c r="N379" s="54">
        <v>0.97928078</v>
      </c>
      <c r="O379" s="54">
        <v>0.02071922</v>
      </c>
      <c r="P379" s="54">
        <v>415</v>
      </c>
      <c r="Q379" s="54">
        <v>415000</v>
      </c>
      <c r="R379" s="54">
        <v>4080280</v>
      </c>
      <c r="S379" s="54">
        <v>378800.8</v>
      </c>
      <c r="T379" s="54">
        <v>1000</v>
      </c>
      <c r="U379" s="54">
        <v>9832</v>
      </c>
      <c r="V379" s="54">
        <v>912.77</v>
      </c>
    </row>
    <row r="380" spans="1:22" ht="9">
      <c r="A380" s="54">
        <v>6027</v>
      </c>
      <c r="B380" s="54" t="s">
        <v>385</v>
      </c>
      <c r="C380" s="54">
        <v>690559</v>
      </c>
      <c r="D380" s="54">
        <v>1930000</v>
      </c>
      <c r="E380" s="54">
        <v>1239441</v>
      </c>
      <c r="F380" s="54">
        <v>0.35780259</v>
      </c>
      <c r="G380" s="54">
        <v>0.64219741</v>
      </c>
      <c r="H380" s="54">
        <v>1722650</v>
      </c>
      <c r="I380" s="54">
        <v>1032091</v>
      </c>
      <c r="J380" s="54">
        <v>0.40087017</v>
      </c>
      <c r="K380" s="54">
        <v>0.59912983</v>
      </c>
      <c r="L380" s="54">
        <v>754823</v>
      </c>
      <c r="M380" s="54">
        <v>64264</v>
      </c>
      <c r="N380" s="54">
        <v>0.91486216</v>
      </c>
      <c r="O380" s="54">
        <v>0.08513784</v>
      </c>
      <c r="P380" s="54">
        <v>536</v>
      </c>
      <c r="Q380" s="54">
        <v>536000</v>
      </c>
      <c r="R380" s="54">
        <v>5242299.16</v>
      </c>
      <c r="S380" s="54">
        <v>0</v>
      </c>
      <c r="T380" s="54">
        <v>1000</v>
      </c>
      <c r="U380" s="54">
        <v>9780.41</v>
      </c>
      <c r="V380" s="54">
        <v>0</v>
      </c>
    </row>
    <row r="381" spans="1:22" ht="9">
      <c r="A381" s="54">
        <v>6069</v>
      </c>
      <c r="B381" s="54" t="s">
        <v>386</v>
      </c>
      <c r="C381" s="54">
        <v>6043024</v>
      </c>
      <c r="D381" s="54">
        <v>1930000</v>
      </c>
      <c r="E381" s="54">
        <v>-4113024</v>
      </c>
      <c r="F381" s="54">
        <v>3.13110052</v>
      </c>
      <c r="G381" s="54">
        <v>-2.13110052</v>
      </c>
      <c r="H381" s="54">
        <v>1722650</v>
      </c>
      <c r="I381" s="54">
        <v>-4320374</v>
      </c>
      <c r="J381" s="54">
        <v>3.50798131</v>
      </c>
      <c r="K381" s="54">
        <v>-2.50798131</v>
      </c>
      <c r="L381" s="54">
        <v>754823</v>
      </c>
      <c r="M381" s="54">
        <v>-5288201</v>
      </c>
      <c r="N381" s="54">
        <v>8.00588217</v>
      </c>
      <c r="O381" s="54">
        <v>-7.00588217</v>
      </c>
      <c r="P381" s="54">
        <v>54</v>
      </c>
      <c r="Q381" s="54">
        <v>54000</v>
      </c>
      <c r="R381" s="54">
        <v>530928</v>
      </c>
      <c r="S381" s="54">
        <v>780498.88</v>
      </c>
      <c r="T381" s="54">
        <v>1000</v>
      </c>
      <c r="U381" s="54">
        <v>9832</v>
      </c>
      <c r="V381" s="54">
        <v>14453.68</v>
      </c>
    </row>
    <row r="382" spans="1:22" ht="9">
      <c r="A382" s="54">
        <v>6104</v>
      </c>
      <c r="B382" s="54" t="s">
        <v>387</v>
      </c>
      <c r="C382" s="54">
        <v>1324226</v>
      </c>
      <c r="D382" s="54">
        <v>2895000</v>
      </c>
      <c r="E382" s="54">
        <v>1570774</v>
      </c>
      <c r="F382" s="54">
        <v>0.45741831</v>
      </c>
      <c r="G382" s="54">
        <v>0.54258169</v>
      </c>
      <c r="H382" s="54">
        <v>2583975</v>
      </c>
      <c r="I382" s="54">
        <v>1259749</v>
      </c>
      <c r="J382" s="54">
        <v>0.51247632</v>
      </c>
      <c r="K382" s="54">
        <v>0.48752368</v>
      </c>
      <c r="L382" s="54">
        <v>1132234</v>
      </c>
      <c r="M382" s="54">
        <v>-191992</v>
      </c>
      <c r="N382" s="54">
        <v>1.16956919</v>
      </c>
      <c r="O382" s="54">
        <v>-0.16956919</v>
      </c>
      <c r="P382" s="54">
        <v>173</v>
      </c>
      <c r="Q382" s="54">
        <v>173000</v>
      </c>
      <c r="R382" s="54">
        <v>1700936</v>
      </c>
      <c r="S382" s="54">
        <v>172674.93</v>
      </c>
      <c r="T382" s="54">
        <v>1000</v>
      </c>
      <c r="U382" s="54">
        <v>9832</v>
      </c>
      <c r="V382" s="54">
        <v>998.12</v>
      </c>
    </row>
    <row r="383" spans="1:22" ht="9">
      <c r="A383" s="54">
        <v>6113</v>
      </c>
      <c r="B383" s="54" t="s">
        <v>388</v>
      </c>
      <c r="C383" s="54">
        <v>1180125</v>
      </c>
      <c r="D383" s="54">
        <v>2895000</v>
      </c>
      <c r="E383" s="54">
        <v>1714875</v>
      </c>
      <c r="F383" s="54">
        <v>0.40764249</v>
      </c>
      <c r="G383" s="54">
        <v>0.59235751</v>
      </c>
      <c r="H383" s="54">
        <v>2583975</v>
      </c>
      <c r="I383" s="54">
        <v>1403850</v>
      </c>
      <c r="J383" s="54">
        <v>0.45670914</v>
      </c>
      <c r="K383" s="54">
        <v>0.54329086</v>
      </c>
      <c r="L383" s="54">
        <v>1132234</v>
      </c>
      <c r="M383" s="54">
        <v>-47891</v>
      </c>
      <c r="N383" s="54">
        <v>1.04229779</v>
      </c>
      <c r="O383" s="54">
        <v>-0.04229779</v>
      </c>
      <c r="P383" s="54">
        <v>1398</v>
      </c>
      <c r="Q383" s="54">
        <v>1398000</v>
      </c>
      <c r="R383" s="54">
        <v>13745136</v>
      </c>
      <c r="S383" s="54">
        <v>2991612.88</v>
      </c>
      <c r="T383" s="54">
        <v>1000</v>
      </c>
      <c r="U383" s="54">
        <v>9832</v>
      </c>
      <c r="V383" s="54">
        <v>2139.92</v>
      </c>
    </row>
    <row r="384" spans="1:22" ht="9">
      <c r="A384" s="54">
        <v>6083</v>
      </c>
      <c r="B384" s="54" t="s">
        <v>389</v>
      </c>
      <c r="C384" s="54">
        <v>2358109</v>
      </c>
      <c r="D384" s="54">
        <v>5790000</v>
      </c>
      <c r="E384" s="54">
        <v>3431891</v>
      </c>
      <c r="F384" s="54">
        <v>0.40727271</v>
      </c>
      <c r="G384" s="54">
        <v>0.59272729</v>
      </c>
      <c r="H384" s="54">
        <v>5167950</v>
      </c>
      <c r="I384" s="54">
        <v>2809841</v>
      </c>
      <c r="J384" s="54">
        <v>0.45629486</v>
      </c>
      <c r="K384" s="54">
        <v>0.54370514</v>
      </c>
      <c r="L384" s="54">
        <v>2264469</v>
      </c>
      <c r="M384" s="54">
        <v>-93640</v>
      </c>
      <c r="N384" s="54">
        <v>1.04135186</v>
      </c>
      <c r="O384" s="54">
        <v>-0.04135186</v>
      </c>
      <c r="P384" s="54">
        <v>987</v>
      </c>
      <c r="Q384" s="54">
        <v>987000</v>
      </c>
      <c r="R384" s="54">
        <v>9704184</v>
      </c>
      <c r="S384" s="54">
        <v>5221775.1</v>
      </c>
      <c r="T384" s="54">
        <v>1000</v>
      </c>
      <c r="U384" s="54">
        <v>9832</v>
      </c>
      <c r="V384" s="54">
        <v>5290.55</v>
      </c>
    </row>
    <row r="385" spans="1:22" ht="9">
      <c r="A385" s="54">
        <v>6118</v>
      </c>
      <c r="B385" s="54" t="s">
        <v>390</v>
      </c>
      <c r="C385" s="54">
        <v>615274</v>
      </c>
      <c r="D385" s="54">
        <v>1930000</v>
      </c>
      <c r="E385" s="54">
        <v>1314726</v>
      </c>
      <c r="F385" s="54">
        <v>0.31879482</v>
      </c>
      <c r="G385" s="54">
        <v>0.68120518</v>
      </c>
      <c r="H385" s="54">
        <v>1722650</v>
      </c>
      <c r="I385" s="54">
        <v>1107376</v>
      </c>
      <c r="J385" s="54">
        <v>0.35716716</v>
      </c>
      <c r="K385" s="54">
        <v>0.64283284</v>
      </c>
      <c r="L385" s="54">
        <v>754823</v>
      </c>
      <c r="M385" s="54">
        <v>139549</v>
      </c>
      <c r="N385" s="54">
        <v>0.81512355</v>
      </c>
      <c r="O385" s="54">
        <v>0.18487645</v>
      </c>
      <c r="P385" s="54">
        <v>824</v>
      </c>
      <c r="Q385" s="54">
        <v>824000</v>
      </c>
      <c r="R385" s="54">
        <v>8101568</v>
      </c>
      <c r="S385" s="54">
        <v>318687.37</v>
      </c>
      <c r="T385" s="54">
        <v>1000</v>
      </c>
      <c r="U385" s="54">
        <v>9832</v>
      </c>
      <c r="V385" s="54">
        <v>386.76</v>
      </c>
    </row>
    <row r="386" spans="1:22" ht="9">
      <c r="A386" s="54">
        <v>6125</v>
      </c>
      <c r="B386" s="54" t="s">
        <v>391</v>
      </c>
      <c r="C386" s="54">
        <v>625321</v>
      </c>
      <c r="D386" s="54">
        <v>1930000</v>
      </c>
      <c r="E386" s="54">
        <v>1304679</v>
      </c>
      <c r="F386" s="54">
        <v>0.32400052</v>
      </c>
      <c r="G386" s="54">
        <v>0.67599948</v>
      </c>
      <c r="H386" s="54">
        <v>1722650</v>
      </c>
      <c r="I386" s="54">
        <v>1097329</v>
      </c>
      <c r="J386" s="54">
        <v>0.36299945</v>
      </c>
      <c r="K386" s="54">
        <v>0.63700055</v>
      </c>
      <c r="L386" s="54">
        <v>754823</v>
      </c>
      <c r="M386" s="54">
        <v>129502</v>
      </c>
      <c r="N386" s="54">
        <v>0.82843395</v>
      </c>
      <c r="O386" s="54">
        <v>0.17156605</v>
      </c>
      <c r="P386" s="54">
        <v>3810</v>
      </c>
      <c r="Q386" s="54">
        <v>3810000</v>
      </c>
      <c r="R386" s="54">
        <v>37206881.73</v>
      </c>
      <c r="S386" s="54">
        <v>0</v>
      </c>
      <c r="T386" s="54">
        <v>1000</v>
      </c>
      <c r="U386" s="54">
        <v>9765.59</v>
      </c>
      <c r="V386" s="54">
        <v>0</v>
      </c>
    </row>
    <row r="387" spans="1:22" ht="9">
      <c r="A387" s="54">
        <v>6174</v>
      </c>
      <c r="B387" s="54" t="s">
        <v>392</v>
      </c>
      <c r="C387" s="54">
        <v>971781</v>
      </c>
      <c r="D387" s="54">
        <v>1930000</v>
      </c>
      <c r="E387" s="54">
        <v>958219</v>
      </c>
      <c r="F387" s="54">
        <v>0.50351347</v>
      </c>
      <c r="G387" s="54">
        <v>0.49648653</v>
      </c>
      <c r="H387" s="54">
        <v>1722650</v>
      </c>
      <c r="I387" s="54">
        <v>750869</v>
      </c>
      <c r="J387" s="54">
        <v>0.56411982</v>
      </c>
      <c r="K387" s="54">
        <v>0.43588018</v>
      </c>
      <c r="L387" s="54">
        <v>754823</v>
      </c>
      <c r="M387" s="54">
        <v>-216958</v>
      </c>
      <c r="N387" s="54">
        <v>1.28742897</v>
      </c>
      <c r="O387" s="54">
        <v>-0.28742897</v>
      </c>
      <c r="P387" s="54">
        <v>12140</v>
      </c>
      <c r="Q387" s="54">
        <v>12140000</v>
      </c>
      <c r="R387" s="54">
        <v>119360480</v>
      </c>
      <c r="S387" s="54">
        <v>1685850.17</v>
      </c>
      <c r="T387" s="54">
        <v>1000</v>
      </c>
      <c r="U387" s="54">
        <v>9832</v>
      </c>
      <c r="V387" s="54">
        <v>138.87</v>
      </c>
    </row>
    <row r="388" spans="1:22" ht="9">
      <c r="A388" s="54">
        <v>6181</v>
      </c>
      <c r="B388" s="54" t="s">
        <v>393</v>
      </c>
      <c r="C388" s="54">
        <v>807042</v>
      </c>
      <c r="D388" s="54">
        <v>1930000</v>
      </c>
      <c r="E388" s="54">
        <v>1122958</v>
      </c>
      <c r="F388" s="54">
        <v>0.41815648</v>
      </c>
      <c r="G388" s="54">
        <v>0.58184352</v>
      </c>
      <c r="H388" s="54">
        <v>1722650</v>
      </c>
      <c r="I388" s="54">
        <v>915608</v>
      </c>
      <c r="J388" s="54">
        <v>0.46848867</v>
      </c>
      <c r="K388" s="54">
        <v>0.53151133</v>
      </c>
      <c r="L388" s="54">
        <v>754823</v>
      </c>
      <c r="M388" s="54">
        <v>-52219</v>
      </c>
      <c r="N388" s="54">
        <v>1.06918046</v>
      </c>
      <c r="O388" s="54">
        <v>-0.06918046</v>
      </c>
      <c r="P388" s="54">
        <v>4262</v>
      </c>
      <c r="Q388" s="54">
        <v>4262000</v>
      </c>
      <c r="R388" s="54">
        <v>41903984</v>
      </c>
      <c r="S388" s="54">
        <v>12712237.85</v>
      </c>
      <c r="T388" s="54">
        <v>1000</v>
      </c>
      <c r="U388" s="54">
        <v>9832</v>
      </c>
      <c r="V388" s="54">
        <v>2982.69</v>
      </c>
    </row>
    <row r="389" spans="1:22" ht="9">
      <c r="A389" s="54">
        <v>6195</v>
      </c>
      <c r="B389" s="54" t="s">
        <v>394</v>
      </c>
      <c r="C389" s="54">
        <v>840077</v>
      </c>
      <c r="D389" s="54">
        <v>1930000</v>
      </c>
      <c r="E389" s="54">
        <v>1089923</v>
      </c>
      <c r="F389" s="54">
        <v>0.43527306</v>
      </c>
      <c r="G389" s="54">
        <v>0.56472694</v>
      </c>
      <c r="H389" s="54">
        <v>1722650</v>
      </c>
      <c r="I389" s="54">
        <v>882573</v>
      </c>
      <c r="J389" s="54">
        <v>0.48766552</v>
      </c>
      <c r="K389" s="54">
        <v>0.51233448</v>
      </c>
      <c r="L389" s="54">
        <v>754823</v>
      </c>
      <c r="M389" s="54">
        <v>-85254</v>
      </c>
      <c r="N389" s="54">
        <v>1.11294568</v>
      </c>
      <c r="O389" s="54">
        <v>-0.11294568</v>
      </c>
      <c r="P389" s="54">
        <v>2109</v>
      </c>
      <c r="Q389" s="54">
        <v>2109000</v>
      </c>
      <c r="R389" s="54">
        <v>20735688</v>
      </c>
      <c r="S389" s="54">
        <v>873122.98</v>
      </c>
      <c r="T389" s="54">
        <v>1000</v>
      </c>
      <c r="U389" s="54">
        <v>9832</v>
      </c>
      <c r="V389" s="54">
        <v>414</v>
      </c>
    </row>
    <row r="390" spans="1:22" ht="9">
      <c r="A390" s="54">
        <v>6216</v>
      </c>
      <c r="B390" s="54" t="s">
        <v>395</v>
      </c>
      <c r="C390" s="54">
        <v>557593</v>
      </c>
      <c r="D390" s="54">
        <v>1930000</v>
      </c>
      <c r="E390" s="54">
        <v>1372407</v>
      </c>
      <c r="F390" s="54">
        <v>0.28890829</v>
      </c>
      <c r="G390" s="54">
        <v>0.71109171</v>
      </c>
      <c r="H390" s="54">
        <v>1722650</v>
      </c>
      <c r="I390" s="54">
        <v>1165057</v>
      </c>
      <c r="J390" s="54">
        <v>0.32368328</v>
      </c>
      <c r="K390" s="54">
        <v>0.67631672</v>
      </c>
      <c r="L390" s="54">
        <v>754823</v>
      </c>
      <c r="M390" s="54">
        <v>197230</v>
      </c>
      <c r="N390" s="54">
        <v>0.73870696</v>
      </c>
      <c r="O390" s="54">
        <v>0.26129304</v>
      </c>
      <c r="P390" s="54">
        <v>2151</v>
      </c>
      <c r="Q390" s="54">
        <v>2151000</v>
      </c>
      <c r="R390" s="54">
        <v>21148632</v>
      </c>
      <c r="S390" s="54">
        <v>347310.16</v>
      </c>
      <c r="T390" s="54">
        <v>1000</v>
      </c>
      <c r="U390" s="54">
        <v>9832</v>
      </c>
      <c r="V390" s="54">
        <v>161.46</v>
      </c>
    </row>
    <row r="391" spans="1:22" ht="9">
      <c r="A391" s="54">
        <v>6223</v>
      </c>
      <c r="B391" s="54" t="s">
        <v>396</v>
      </c>
      <c r="C391" s="54">
        <v>551876</v>
      </c>
      <c r="D391" s="54">
        <v>1930000</v>
      </c>
      <c r="E391" s="54">
        <v>1378124</v>
      </c>
      <c r="F391" s="54">
        <v>0.28594611</v>
      </c>
      <c r="G391" s="54">
        <v>0.71405389</v>
      </c>
      <c r="H391" s="54">
        <v>1722650</v>
      </c>
      <c r="I391" s="54">
        <v>1170774</v>
      </c>
      <c r="J391" s="54">
        <v>0.32036455</v>
      </c>
      <c r="K391" s="54">
        <v>0.67963545</v>
      </c>
      <c r="L391" s="54">
        <v>754823</v>
      </c>
      <c r="M391" s="54">
        <v>202947</v>
      </c>
      <c r="N391" s="54">
        <v>0.73113299</v>
      </c>
      <c r="O391" s="54">
        <v>0.26886701</v>
      </c>
      <c r="P391" s="54">
        <v>8436</v>
      </c>
      <c r="Q391" s="54">
        <v>8436000</v>
      </c>
      <c r="R391" s="54">
        <v>82942752</v>
      </c>
      <c r="S391" s="54">
        <v>3864101.72</v>
      </c>
      <c r="T391" s="54">
        <v>1000</v>
      </c>
      <c r="U391" s="54">
        <v>9832</v>
      </c>
      <c r="V391" s="54">
        <v>458.05</v>
      </c>
    </row>
    <row r="392" spans="1:22" ht="9">
      <c r="A392" s="54">
        <v>6230</v>
      </c>
      <c r="B392" s="54" t="s">
        <v>397</v>
      </c>
      <c r="C392" s="54">
        <v>1812118</v>
      </c>
      <c r="D392" s="54">
        <v>1930000</v>
      </c>
      <c r="E392" s="54">
        <v>117882</v>
      </c>
      <c r="F392" s="54">
        <v>0.93892124</v>
      </c>
      <c r="G392" s="54">
        <v>0.06107876</v>
      </c>
      <c r="H392" s="54">
        <v>1722650</v>
      </c>
      <c r="I392" s="54">
        <v>-89468</v>
      </c>
      <c r="J392" s="54">
        <v>1.05193626</v>
      </c>
      <c r="K392" s="54">
        <v>-0.05193626</v>
      </c>
      <c r="L392" s="54">
        <v>754823</v>
      </c>
      <c r="M392" s="54">
        <v>-1057295</v>
      </c>
      <c r="N392" s="54">
        <v>2.40071911</v>
      </c>
      <c r="O392" s="54">
        <v>-1.40071911</v>
      </c>
      <c r="P392" s="54">
        <v>395</v>
      </c>
      <c r="Q392" s="54">
        <v>395000</v>
      </c>
      <c r="R392" s="54">
        <v>3883640</v>
      </c>
      <c r="S392" s="54">
        <v>329109.01</v>
      </c>
      <c r="T392" s="54">
        <v>1000</v>
      </c>
      <c r="U392" s="54">
        <v>9832</v>
      </c>
      <c r="V392" s="54">
        <v>833.19</v>
      </c>
    </row>
    <row r="393" spans="1:22" ht="9">
      <c r="A393" s="54">
        <v>6237</v>
      </c>
      <c r="B393" s="54" t="s">
        <v>398</v>
      </c>
      <c r="C393" s="54">
        <v>869264</v>
      </c>
      <c r="D393" s="54">
        <v>1930000</v>
      </c>
      <c r="E393" s="54">
        <v>1060736</v>
      </c>
      <c r="F393" s="54">
        <v>0.45039585</v>
      </c>
      <c r="G393" s="54">
        <v>0.54960415</v>
      </c>
      <c r="H393" s="54">
        <v>1722650</v>
      </c>
      <c r="I393" s="54">
        <v>853386</v>
      </c>
      <c r="J393" s="54">
        <v>0.5046086</v>
      </c>
      <c r="K393" s="54">
        <v>0.4953914</v>
      </c>
      <c r="L393" s="54">
        <v>754823</v>
      </c>
      <c r="M393" s="54">
        <v>-114441</v>
      </c>
      <c r="N393" s="54">
        <v>1.15161303</v>
      </c>
      <c r="O393" s="54">
        <v>-0.15161303</v>
      </c>
      <c r="P393" s="54">
        <v>1367</v>
      </c>
      <c r="Q393" s="54">
        <v>1367000</v>
      </c>
      <c r="R393" s="54">
        <v>13440344</v>
      </c>
      <c r="S393" s="54">
        <v>978710.48</v>
      </c>
      <c r="T393" s="54">
        <v>1000</v>
      </c>
      <c r="U393" s="54">
        <v>9832</v>
      </c>
      <c r="V393" s="54">
        <v>715.95</v>
      </c>
    </row>
    <row r="394" spans="1:22" ht="9">
      <c r="A394" s="54">
        <v>6244</v>
      </c>
      <c r="B394" s="54" t="s">
        <v>399</v>
      </c>
      <c r="C394" s="54">
        <v>1187788</v>
      </c>
      <c r="D394" s="54">
        <v>1930000</v>
      </c>
      <c r="E394" s="54">
        <v>742212</v>
      </c>
      <c r="F394" s="54">
        <v>0.6154342</v>
      </c>
      <c r="G394" s="54">
        <v>0.3845658</v>
      </c>
      <c r="H394" s="54">
        <v>1722650</v>
      </c>
      <c r="I394" s="54">
        <v>534862</v>
      </c>
      <c r="J394" s="54">
        <v>0.68951209</v>
      </c>
      <c r="K394" s="54">
        <v>0.31048791</v>
      </c>
      <c r="L394" s="54">
        <v>754823</v>
      </c>
      <c r="M394" s="54">
        <v>-432965</v>
      </c>
      <c r="N394" s="54">
        <v>1.57359805</v>
      </c>
      <c r="O394" s="54">
        <v>-0.57359805</v>
      </c>
      <c r="P394" s="54">
        <v>6114</v>
      </c>
      <c r="Q394" s="54">
        <v>6114000</v>
      </c>
      <c r="R394" s="54">
        <v>55281166.5</v>
      </c>
      <c r="S394" s="54">
        <v>0</v>
      </c>
      <c r="T394" s="54">
        <v>1000</v>
      </c>
      <c r="U394" s="54">
        <v>9041.73</v>
      </c>
      <c r="V394" s="54">
        <v>0</v>
      </c>
    </row>
    <row r="395" spans="1:22" ht="9">
      <c r="A395" s="54">
        <v>6251</v>
      </c>
      <c r="B395" s="54" t="s">
        <v>400</v>
      </c>
      <c r="C395" s="54">
        <v>418724</v>
      </c>
      <c r="D395" s="54">
        <v>1930000</v>
      </c>
      <c r="E395" s="54">
        <v>1511276</v>
      </c>
      <c r="F395" s="54">
        <v>0.21695544</v>
      </c>
      <c r="G395" s="54">
        <v>0.78304456</v>
      </c>
      <c r="H395" s="54">
        <v>1722650</v>
      </c>
      <c r="I395" s="54">
        <v>1303926</v>
      </c>
      <c r="J395" s="54">
        <v>0.24306969</v>
      </c>
      <c r="K395" s="54">
        <v>0.75693031</v>
      </c>
      <c r="L395" s="54">
        <v>754823</v>
      </c>
      <c r="M395" s="54">
        <v>336099</v>
      </c>
      <c r="N395" s="54">
        <v>0.55473137</v>
      </c>
      <c r="O395" s="54">
        <v>0.44526863</v>
      </c>
      <c r="P395" s="54">
        <v>244</v>
      </c>
      <c r="Q395" s="54">
        <v>244000</v>
      </c>
      <c r="R395" s="54">
        <v>2399008</v>
      </c>
      <c r="S395" s="54">
        <v>768110.32</v>
      </c>
      <c r="T395" s="54">
        <v>1000</v>
      </c>
      <c r="U395" s="54">
        <v>9832</v>
      </c>
      <c r="V395" s="54">
        <v>3147.99</v>
      </c>
    </row>
    <row r="396" spans="1:22" ht="9">
      <c r="A396" s="54">
        <v>6293</v>
      </c>
      <c r="B396" s="54" t="s">
        <v>401</v>
      </c>
      <c r="C396" s="54">
        <v>2492223</v>
      </c>
      <c r="D396" s="54">
        <v>1930000</v>
      </c>
      <c r="E396" s="54">
        <v>-562223</v>
      </c>
      <c r="F396" s="54">
        <v>1.29130725</v>
      </c>
      <c r="G396" s="54">
        <v>-0.29130725</v>
      </c>
      <c r="H396" s="54">
        <v>1722650</v>
      </c>
      <c r="I396" s="54">
        <v>-769573</v>
      </c>
      <c r="J396" s="54">
        <v>1.44673787</v>
      </c>
      <c r="K396" s="54">
        <v>-0.44673787</v>
      </c>
      <c r="L396" s="54">
        <v>754823</v>
      </c>
      <c r="M396" s="54">
        <v>-1737400</v>
      </c>
      <c r="N396" s="54">
        <v>3.30173166</v>
      </c>
      <c r="O396" s="54">
        <v>-2.30173166</v>
      </c>
      <c r="P396" s="54">
        <v>619</v>
      </c>
      <c r="Q396" s="54">
        <v>619000</v>
      </c>
      <c r="R396" s="54">
        <v>6086008</v>
      </c>
      <c r="S396" s="54">
        <v>791908.98</v>
      </c>
      <c r="T396" s="54">
        <v>1000</v>
      </c>
      <c r="U396" s="54">
        <v>9832</v>
      </c>
      <c r="V396" s="54">
        <v>1279.34</v>
      </c>
    </row>
    <row r="397" spans="1:22" ht="9">
      <c r="A397" s="54">
        <v>6300</v>
      </c>
      <c r="B397" s="54" t="s">
        <v>402</v>
      </c>
      <c r="C397" s="54">
        <v>655800</v>
      </c>
      <c r="D397" s="54">
        <v>1930000</v>
      </c>
      <c r="E397" s="54">
        <v>1274200</v>
      </c>
      <c r="F397" s="54">
        <v>0.33979275</v>
      </c>
      <c r="G397" s="54">
        <v>0.66020725</v>
      </c>
      <c r="H397" s="54">
        <v>1722650</v>
      </c>
      <c r="I397" s="54">
        <v>1066850</v>
      </c>
      <c r="J397" s="54">
        <v>0.38069254</v>
      </c>
      <c r="K397" s="54">
        <v>0.61930746</v>
      </c>
      <c r="L397" s="54">
        <v>754823</v>
      </c>
      <c r="M397" s="54">
        <v>99023</v>
      </c>
      <c r="N397" s="54">
        <v>0.86881295</v>
      </c>
      <c r="O397" s="54">
        <v>0.13118705</v>
      </c>
      <c r="P397" s="54">
        <v>8156</v>
      </c>
      <c r="Q397" s="54">
        <v>8156000</v>
      </c>
      <c r="R397" s="54">
        <v>80130842.12</v>
      </c>
      <c r="S397" s="54">
        <v>0</v>
      </c>
      <c r="T397" s="54">
        <v>1000</v>
      </c>
      <c r="U397" s="54">
        <v>9824.77</v>
      </c>
      <c r="V397" s="54">
        <v>0</v>
      </c>
    </row>
    <row r="398" spans="1:22" ht="9">
      <c r="A398" s="54">
        <v>6307</v>
      </c>
      <c r="B398" s="54" t="s">
        <v>403</v>
      </c>
      <c r="C398" s="54">
        <v>922047</v>
      </c>
      <c r="D398" s="54">
        <v>1930000</v>
      </c>
      <c r="E398" s="54">
        <v>1007953</v>
      </c>
      <c r="F398" s="54">
        <v>0.47774456</v>
      </c>
      <c r="G398" s="54">
        <v>0.52225544</v>
      </c>
      <c r="H398" s="54">
        <v>1722650</v>
      </c>
      <c r="I398" s="54">
        <v>800603</v>
      </c>
      <c r="J398" s="54">
        <v>0.53524918</v>
      </c>
      <c r="K398" s="54">
        <v>0.46475082</v>
      </c>
      <c r="L398" s="54">
        <v>754823</v>
      </c>
      <c r="M398" s="54">
        <v>-167224</v>
      </c>
      <c r="N398" s="54">
        <v>1.22154068</v>
      </c>
      <c r="O398" s="54">
        <v>-0.22154068</v>
      </c>
      <c r="P398" s="54">
        <v>6491</v>
      </c>
      <c r="Q398" s="54">
        <v>6491000</v>
      </c>
      <c r="R398" s="54">
        <v>63819512</v>
      </c>
      <c r="S398" s="54">
        <v>10797570.32</v>
      </c>
      <c r="T398" s="54">
        <v>1000</v>
      </c>
      <c r="U398" s="54">
        <v>9832</v>
      </c>
      <c r="V398" s="54">
        <v>1663.47</v>
      </c>
    </row>
    <row r="399" spans="1:22" ht="9">
      <c r="A399" s="54">
        <v>6328</v>
      </c>
      <c r="B399" s="54" t="s">
        <v>404</v>
      </c>
      <c r="C399" s="54">
        <v>651903</v>
      </c>
      <c r="D399" s="54">
        <v>1930000</v>
      </c>
      <c r="E399" s="54">
        <v>1278097</v>
      </c>
      <c r="F399" s="54">
        <v>0.33777358</v>
      </c>
      <c r="G399" s="54">
        <v>0.66222642</v>
      </c>
      <c r="H399" s="54">
        <v>1722650</v>
      </c>
      <c r="I399" s="54">
        <v>1070747</v>
      </c>
      <c r="J399" s="54">
        <v>0.37843033</v>
      </c>
      <c r="K399" s="54">
        <v>0.62156967</v>
      </c>
      <c r="L399" s="54">
        <v>754823</v>
      </c>
      <c r="M399" s="54">
        <v>102920</v>
      </c>
      <c r="N399" s="54">
        <v>0.86365015</v>
      </c>
      <c r="O399" s="54">
        <v>0.13634985</v>
      </c>
      <c r="P399" s="54">
        <v>3861</v>
      </c>
      <c r="Q399" s="54">
        <v>3861000</v>
      </c>
      <c r="R399" s="54">
        <v>37961352</v>
      </c>
      <c r="S399" s="54">
        <v>10714966.21</v>
      </c>
      <c r="T399" s="54">
        <v>1000</v>
      </c>
      <c r="U399" s="54">
        <v>9832</v>
      </c>
      <c r="V399" s="54">
        <v>2775.18</v>
      </c>
    </row>
    <row r="400" spans="1:22" ht="9">
      <c r="A400" s="54">
        <v>6370</v>
      </c>
      <c r="B400" s="54" t="s">
        <v>405</v>
      </c>
      <c r="C400" s="54">
        <v>602593</v>
      </c>
      <c r="D400" s="54">
        <v>1930000</v>
      </c>
      <c r="E400" s="54">
        <v>1327407</v>
      </c>
      <c r="F400" s="54">
        <v>0.31222435</v>
      </c>
      <c r="G400" s="54">
        <v>0.68777565</v>
      </c>
      <c r="H400" s="54">
        <v>1722650</v>
      </c>
      <c r="I400" s="54">
        <v>1120057</v>
      </c>
      <c r="J400" s="54">
        <v>0.34980582</v>
      </c>
      <c r="K400" s="54">
        <v>0.65019418</v>
      </c>
      <c r="L400" s="54">
        <v>754823</v>
      </c>
      <c r="M400" s="54">
        <v>152230</v>
      </c>
      <c r="N400" s="54">
        <v>0.79832358</v>
      </c>
      <c r="O400" s="54">
        <v>0.20167642</v>
      </c>
      <c r="P400" s="54">
        <v>1808</v>
      </c>
      <c r="Q400" s="54">
        <v>1808000</v>
      </c>
      <c r="R400" s="54">
        <v>17776256</v>
      </c>
      <c r="S400" s="54">
        <v>2455566.31</v>
      </c>
      <c r="T400" s="54">
        <v>1000</v>
      </c>
      <c r="U400" s="54">
        <v>9832</v>
      </c>
      <c r="V400" s="54">
        <v>1358.17</v>
      </c>
    </row>
    <row r="401" spans="1:22" ht="9">
      <c r="A401" s="54">
        <v>6321</v>
      </c>
      <c r="B401" s="54" t="s">
        <v>406</v>
      </c>
      <c r="C401" s="54">
        <v>537239</v>
      </c>
      <c r="D401" s="54">
        <v>1930000</v>
      </c>
      <c r="E401" s="54">
        <v>1392761</v>
      </c>
      <c r="F401" s="54">
        <v>0.27836218</v>
      </c>
      <c r="G401" s="54">
        <v>0.72163782</v>
      </c>
      <c r="H401" s="54">
        <v>1722650</v>
      </c>
      <c r="I401" s="54">
        <v>1185411</v>
      </c>
      <c r="J401" s="54">
        <v>0.31186776</v>
      </c>
      <c r="K401" s="54">
        <v>0.68813224</v>
      </c>
      <c r="L401" s="54">
        <v>754823</v>
      </c>
      <c r="M401" s="54">
        <v>217584</v>
      </c>
      <c r="N401" s="54">
        <v>0.71174169</v>
      </c>
      <c r="O401" s="54">
        <v>0.28825831</v>
      </c>
      <c r="P401" s="54">
        <v>1138</v>
      </c>
      <c r="Q401" s="54">
        <v>1138000</v>
      </c>
      <c r="R401" s="54">
        <v>11188816</v>
      </c>
      <c r="S401" s="54">
        <v>3029490.87</v>
      </c>
      <c r="T401" s="54">
        <v>1000</v>
      </c>
      <c r="U401" s="54">
        <v>9832</v>
      </c>
      <c r="V401" s="54">
        <v>2662.12</v>
      </c>
    </row>
    <row r="402" spans="1:22" ht="9">
      <c r="A402" s="54">
        <v>6335</v>
      </c>
      <c r="B402" s="54" t="s">
        <v>407</v>
      </c>
      <c r="C402" s="54">
        <v>1038442</v>
      </c>
      <c r="D402" s="54">
        <v>1930000</v>
      </c>
      <c r="E402" s="54">
        <v>891558</v>
      </c>
      <c r="F402" s="54">
        <v>0.53805285</v>
      </c>
      <c r="G402" s="54">
        <v>0.46194715</v>
      </c>
      <c r="H402" s="54">
        <v>1722650</v>
      </c>
      <c r="I402" s="54">
        <v>684208</v>
      </c>
      <c r="J402" s="54">
        <v>0.60281659</v>
      </c>
      <c r="K402" s="54">
        <v>0.39718341</v>
      </c>
      <c r="L402" s="54">
        <v>754823</v>
      </c>
      <c r="M402" s="54">
        <v>-283619</v>
      </c>
      <c r="N402" s="54">
        <v>1.37574239</v>
      </c>
      <c r="O402" s="54">
        <v>-0.37574239</v>
      </c>
      <c r="P402" s="54">
        <v>1164</v>
      </c>
      <c r="Q402" s="54">
        <v>1164000</v>
      </c>
      <c r="R402" s="54">
        <v>10751537.04</v>
      </c>
      <c r="S402" s="54">
        <v>0</v>
      </c>
      <c r="T402" s="54">
        <v>1000</v>
      </c>
      <c r="U402" s="54">
        <v>9236.72</v>
      </c>
      <c r="V402" s="54">
        <v>0</v>
      </c>
    </row>
    <row r="403" spans="1:22" ht="9">
      <c r="A403" s="54">
        <v>6354</v>
      </c>
      <c r="B403" s="54" t="s">
        <v>408</v>
      </c>
      <c r="C403" s="54">
        <v>637949</v>
      </c>
      <c r="D403" s="54">
        <v>1930000</v>
      </c>
      <c r="E403" s="54">
        <v>1292051</v>
      </c>
      <c r="F403" s="54">
        <v>0.33054352</v>
      </c>
      <c r="G403" s="54">
        <v>0.66945648</v>
      </c>
      <c r="H403" s="54">
        <v>1722650</v>
      </c>
      <c r="I403" s="54">
        <v>1084701</v>
      </c>
      <c r="J403" s="54">
        <v>0.37033001</v>
      </c>
      <c r="K403" s="54">
        <v>0.62966999</v>
      </c>
      <c r="L403" s="54">
        <v>754823</v>
      </c>
      <c r="M403" s="54">
        <v>116874</v>
      </c>
      <c r="N403" s="54">
        <v>0.8451637</v>
      </c>
      <c r="O403" s="54">
        <v>0.1548363</v>
      </c>
      <c r="P403" s="54">
        <v>303</v>
      </c>
      <c r="Q403" s="54">
        <v>303000</v>
      </c>
      <c r="R403" s="54">
        <v>2979096</v>
      </c>
      <c r="S403" s="54">
        <v>321060.67</v>
      </c>
      <c r="T403" s="54">
        <v>1000</v>
      </c>
      <c r="U403" s="54">
        <v>9832</v>
      </c>
      <c r="V403" s="54">
        <v>1059.61</v>
      </c>
    </row>
    <row r="404" spans="1:22" ht="9">
      <c r="A404" s="54">
        <v>6384</v>
      </c>
      <c r="B404" s="54" t="s">
        <v>409</v>
      </c>
      <c r="C404" s="54">
        <v>908966</v>
      </c>
      <c r="D404" s="54">
        <v>1930000</v>
      </c>
      <c r="E404" s="54">
        <v>1021034</v>
      </c>
      <c r="F404" s="54">
        <v>0.47096684</v>
      </c>
      <c r="G404" s="54">
        <v>0.52903316</v>
      </c>
      <c r="H404" s="54">
        <v>1722650</v>
      </c>
      <c r="I404" s="54">
        <v>813684</v>
      </c>
      <c r="J404" s="54">
        <v>0.52765565</v>
      </c>
      <c r="K404" s="54">
        <v>0.47234435</v>
      </c>
      <c r="L404" s="54">
        <v>754823</v>
      </c>
      <c r="M404" s="54">
        <v>-154143</v>
      </c>
      <c r="N404" s="54">
        <v>1.20421079</v>
      </c>
      <c r="O404" s="54">
        <v>-0.20421079</v>
      </c>
      <c r="P404" s="54">
        <v>843</v>
      </c>
      <c r="Q404" s="54">
        <v>843000</v>
      </c>
      <c r="R404" s="54">
        <v>8288376</v>
      </c>
      <c r="S404" s="54">
        <v>568708.93</v>
      </c>
      <c r="T404" s="54">
        <v>1000</v>
      </c>
      <c r="U404" s="54">
        <v>9832</v>
      </c>
      <c r="V404" s="54">
        <v>674.63</v>
      </c>
    </row>
    <row r="405" spans="1:22" ht="9">
      <c r="A405" s="54">
        <v>6412</v>
      </c>
      <c r="B405" s="54" t="s">
        <v>410</v>
      </c>
      <c r="C405" s="54">
        <v>1190796</v>
      </c>
      <c r="D405" s="54">
        <v>2895000</v>
      </c>
      <c r="E405" s="54">
        <v>1704204</v>
      </c>
      <c r="F405" s="54">
        <v>0.4113285</v>
      </c>
      <c r="G405" s="54">
        <v>0.5886715</v>
      </c>
      <c r="H405" s="54">
        <v>2583975</v>
      </c>
      <c r="I405" s="54">
        <v>1393179</v>
      </c>
      <c r="J405" s="54">
        <v>0.46083882</v>
      </c>
      <c r="K405" s="54">
        <v>0.53916118</v>
      </c>
      <c r="L405" s="54">
        <v>1132234</v>
      </c>
      <c r="M405" s="54">
        <v>-58562</v>
      </c>
      <c r="N405" s="54">
        <v>1.05172252</v>
      </c>
      <c r="O405" s="54">
        <v>-0.05172252</v>
      </c>
      <c r="P405" s="54">
        <v>457</v>
      </c>
      <c r="Q405" s="54">
        <v>457000</v>
      </c>
      <c r="R405" s="54">
        <v>4493224</v>
      </c>
      <c r="S405" s="54">
        <v>832967.29</v>
      </c>
      <c r="T405" s="54">
        <v>1000</v>
      </c>
      <c r="U405" s="54">
        <v>9832</v>
      </c>
      <c r="V405" s="54">
        <v>1822.69</v>
      </c>
    </row>
    <row r="406" spans="1:22" ht="9">
      <c r="A406" s="54">
        <v>6440</v>
      </c>
      <c r="B406" s="54" t="s">
        <v>411</v>
      </c>
      <c r="C406" s="54">
        <v>1180102</v>
      </c>
      <c r="D406" s="54">
        <v>1930000</v>
      </c>
      <c r="E406" s="54">
        <v>749898</v>
      </c>
      <c r="F406" s="54">
        <v>0.61145181</v>
      </c>
      <c r="G406" s="54">
        <v>0.38854819</v>
      </c>
      <c r="H406" s="54">
        <v>1722650</v>
      </c>
      <c r="I406" s="54">
        <v>542548</v>
      </c>
      <c r="J406" s="54">
        <v>0.68505036</v>
      </c>
      <c r="K406" s="54">
        <v>0.31494964</v>
      </c>
      <c r="L406" s="54">
        <v>754823</v>
      </c>
      <c r="M406" s="54">
        <v>-425279</v>
      </c>
      <c r="N406" s="54">
        <v>1.56341553</v>
      </c>
      <c r="O406" s="54">
        <v>-0.56341553</v>
      </c>
      <c r="P406" s="54">
        <v>164</v>
      </c>
      <c r="Q406" s="54">
        <v>164000</v>
      </c>
      <c r="R406" s="54">
        <v>1612448</v>
      </c>
      <c r="S406" s="54">
        <v>630866.82</v>
      </c>
      <c r="T406" s="54">
        <v>1000</v>
      </c>
      <c r="U406" s="54">
        <v>9832</v>
      </c>
      <c r="V406" s="54">
        <v>3846.75</v>
      </c>
    </row>
    <row r="407" spans="1:22" ht="9">
      <c r="A407" s="54">
        <v>6419</v>
      </c>
      <c r="B407" s="54" t="s">
        <v>412</v>
      </c>
      <c r="C407" s="54">
        <v>913678</v>
      </c>
      <c r="D407" s="54">
        <v>1930000</v>
      </c>
      <c r="E407" s="54">
        <v>1016322</v>
      </c>
      <c r="F407" s="54">
        <v>0.47340829</v>
      </c>
      <c r="G407" s="54">
        <v>0.52659171</v>
      </c>
      <c r="H407" s="54">
        <v>1722650</v>
      </c>
      <c r="I407" s="54">
        <v>808972</v>
      </c>
      <c r="J407" s="54">
        <v>0.53039097</v>
      </c>
      <c r="K407" s="54">
        <v>0.46960903</v>
      </c>
      <c r="L407" s="54">
        <v>754823</v>
      </c>
      <c r="M407" s="54">
        <v>-158855</v>
      </c>
      <c r="N407" s="54">
        <v>1.21045331</v>
      </c>
      <c r="O407" s="54">
        <v>-0.21045331</v>
      </c>
      <c r="P407" s="54">
        <v>2758</v>
      </c>
      <c r="Q407" s="54">
        <v>2758000</v>
      </c>
      <c r="R407" s="54">
        <v>27116656</v>
      </c>
      <c r="S407" s="54">
        <v>276671.11</v>
      </c>
      <c r="T407" s="54">
        <v>1000</v>
      </c>
      <c r="U407" s="54">
        <v>9832</v>
      </c>
      <c r="V407" s="54">
        <v>100.32</v>
      </c>
    </row>
    <row r="408" spans="1:22" ht="9">
      <c r="A408" s="54">
        <v>6426</v>
      </c>
      <c r="B408" s="54" t="s">
        <v>413</v>
      </c>
      <c r="C408" s="54">
        <v>460495</v>
      </c>
      <c r="D408" s="54">
        <v>1930000</v>
      </c>
      <c r="E408" s="54">
        <v>1469505</v>
      </c>
      <c r="F408" s="54">
        <v>0.23859845</v>
      </c>
      <c r="G408" s="54">
        <v>0.76140155</v>
      </c>
      <c r="H408" s="54">
        <v>1722650</v>
      </c>
      <c r="I408" s="54">
        <v>1262155</v>
      </c>
      <c r="J408" s="54">
        <v>0.2673178</v>
      </c>
      <c r="K408" s="54">
        <v>0.7326822</v>
      </c>
      <c r="L408" s="54">
        <v>754823</v>
      </c>
      <c r="M408" s="54">
        <v>294328</v>
      </c>
      <c r="N408" s="54">
        <v>0.61007018</v>
      </c>
      <c r="O408" s="54">
        <v>0.38992982</v>
      </c>
      <c r="P408" s="54">
        <v>767</v>
      </c>
      <c r="Q408" s="54">
        <v>767000</v>
      </c>
      <c r="R408" s="54">
        <v>7541144</v>
      </c>
      <c r="S408" s="54">
        <v>626918.34</v>
      </c>
      <c r="T408" s="54">
        <v>1000</v>
      </c>
      <c r="U408" s="54">
        <v>9832</v>
      </c>
      <c r="V408" s="54">
        <v>817.36</v>
      </c>
    </row>
    <row r="409" spans="1:22" ht="9">
      <c r="A409" s="54">
        <v>6461</v>
      </c>
      <c r="B409" s="54" t="s">
        <v>414</v>
      </c>
      <c r="C409" s="54">
        <v>770376</v>
      </c>
      <c r="D409" s="54">
        <v>1930000</v>
      </c>
      <c r="E409" s="54">
        <v>1159624</v>
      </c>
      <c r="F409" s="54">
        <v>0.39915855</v>
      </c>
      <c r="G409" s="54">
        <v>0.60084145</v>
      </c>
      <c r="H409" s="54">
        <v>1722650</v>
      </c>
      <c r="I409" s="54">
        <v>952274</v>
      </c>
      <c r="J409" s="54">
        <v>0.44720402</v>
      </c>
      <c r="K409" s="54">
        <v>0.55279598</v>
      </c>
      <c r="L409" s="54">
        <v>754823</v>
      </c>
      <c r="M409" s="54">
        <v>-15553</v>
      </c>
      <c r="N409" s="54">
        <v>1.02060483</v>
      </c>
      <c r="O409" s="54">
        <v>-0.02060483</v>
      </c>
      <c r="P409" s="54">
        <v>2156</v>
      </c>
      <c r="Q409" s="54">
        <v>2156000</v>
      </c>
      <c r="R409" s="54">
        <v>21197792</v>
      </c>
      <c r="S409" s="54">
        <v>2036092.25</v>
      </c>
      <c r="T409" s="54">
        <v>1000</v>
      </c>
      <c r="U409" s="54">
        <v>9832</v>
      </c>
      <c r="V409" s="54">
        <v>944.38</v>
      </c>
    </row>
    <row r="410" spans="1:22" ht="9">
      <c r="A410" s="54">
        <v>6470</v>
      </c>
      <c r="B410" s="54" t="s">
        <v>415</v>
      </c>
      <c r="C410" s="54">
        <v>877964</v>
      </c>
      <c r="D410" s="54">
        <v>1930000</v>
      </c>
      <c r="E410" s="54">
        <v>1052036</v>
      </c>
      <c r="F410" s="54">
        <v>0.45490363</v>
      </c>
      <c r="G410" s="54">
        <v>0.54509637</v>
      </c>
      <c r="H410" s="54">
        <v>1722650</v>
      </c>
      <c r="I410" s="54">
        <v>844686</v>
      </c>
      <c r="J410" s="54">
        <v>0.50965896</v>
      </c>
      <c r="K410" s="54">
        <v>0.49034104</v>
      </c>
      <c r="L410" s="54">
        <v>754823</v>
      </c>
      <c r="M410" s="54">
        <v>-123141</v>
      </c>
      <c r="N410" s="54">
        <v>1.16313891</v>
      </c>
      <c r="O410" s="54">
        <v>-0.16313891</v>
      </c>
      <c r="P410" s="54">
        <v>2191</v>
      </c>
      <c r="Q410" s="54">
        <v>2191000</v>
      </c>
      <c r="R410" s="54">
        <v>21541912</v>
      </c>
      <c r="S410" s="54">
        <v>922708.61</v>
      </c>
      <c r="T410" s="54">
        <v>1000</v>
      </c>
      <c r="U410" s="54">
        <v>9832</v>
      </c>
      <c r="V410" s="54">
        <v>421.14</v>
      </c>
    </row>
    <row r="411" spans="1:22" ht="9">
      <c r="A411" s="54">
        <v>6475</v>
      </c>
      <c r="B411" s="54" t="s">
        <v>416</v>
      </c>
      <c r="C411" s="54">
        <v>1515242</v>
      </c>
      <c r="D411" s="54">
        <v>1930000</v>
      </c>
      <c r="E411" s="54">
        <v>414758</v>
      </c>
      <c r="F411" s="54">
        <v>0.78509948</v>
      </c>
      <c r="G411" s="54">
        <v>0.21490052</v>
      </c>
      <c r="H411" s="54">
        <v>1722650</v>
      </c>
      <c r="I411" s="54">
        <v>207408</v>
      </c>
      <c r="J411" s="54">
        <v>0.87959945</v>
      </c>
      <c r="K411" s="54">
        <v>0.12040055</v>
      </c>
      <c r="L411" s="54">
        <v>754823</v>
      </c>
      <c r="M411" s="54">
        <v>-760419</v>
      </c>
      <c r="N411" s="54">
        <v>2.00741366</v>
      </c>
      <c r="O411" s="54">
        <v>-1.00741366</v>
      </c>
      <c r="P411" s="54">
        <v>573</v>
      </c>
      <c r="Q411" s="54">
        <v>573000</v>
      </c>
      <c r="R411" s="54">
        <v>5633736</v>
      </c>
      <c r="S411" s="54">
        <v>58361.91</v>
      </c>
      <c r="T411" s="54">
        <v>1000</v>
      </c>
      <c r="U411" s="54">
        <v>9832</v>
      </c>
      <c r="V411" s="54">
        <v>101.85</v>
      </c>
    </row>
    <row r="412" spans="1:22" ht="9">
      <c r="A412" s="54">
        <v>6482</v>
      </c>
      <c r="B412" s="54" t="s">
        <v>417</v>
      </c>
      <c r="C412" s="54">
        <v>2600861</v>
      </c>
      <c r="D412" s="54">
        <v>1930000</v>
      </c>
      <c r="E412" s="54">
        <v>-670861</v>
      </c>
      <c r="F412" s="54">
        <v>1.34759637</v>
      </c>
      <c r="G412" s="54">
        <v>-0.34759637</v>
      </c>
      <c r="H412" s="54">
        <v>1722650</v>
      </c>
      <c r="I412" s="54">
        <v>-878211</v>
      </c>
      <c r="J412" s="54">
        <v>1.50980234</v>
      </c>
      <c r="K412" s="54">
        <v>-0.50980234</v>
      </c>
      <c r="L412" s="54">
        <v>754823</v>
      </c>
      <c r="M412" s="54">
        <v>-1846038</v>
      </c>
      <c r="N412" s="54">
        <v>3.4456568</v>
      </c>
      <c r="O412" s="54">
        <v>-2.4456568</v>
      </c>
      <c r="P412" s="54">
        <v>524</v>
      </c>
      <c r="Q412" s="54">
        <v>524000</v>
      </c>
      <c r="R412" s="54">
        <v>5151968</v>
      </c>
      <c r="S412" s="54">
        <v>3610991.9</v>
      </c>
      <c r="T412" s="54">
        <v>1000</v>
      </c>
      <c r="U412" s="54">
        <v>9832</v>
      </c>
      <c r="V412" s="54">
        <v>6891.21</v>
      </c>
    </row>
    <row r="413" spans="1:22" ht="9">
      <c r="A413" s="54">
        <v>6545</v>
      </c>
      <c r="B413" s="54" t="s">
        <v>418</v>
      </c>
      <c r="C413" s="54">
        <v>2979715</v>
      </c>
      <c r="D413" s="54">
        <v>5790000</v>
      </c>
      <c r="E413" s="54">
        <v>2810285</v>
      </c>
      <c r="F413" s="54">
        <v>0.51463126</v>
      </c>
      <c r="G413" s="54">
        <v>0.48536874</v>
      </c>
      <c r="H413" s="54">
        <v>5167950</v>
      </c>
      <c r="I413" s="54">
        <v>2188235</v>
      </c>
      <c r="J413" s="54">
        <v>0.57657582</v>
      </c>
      <c r="K413" s="54">
        <v>0.42342418</v>
      </c>
      <c r="L413" s="54">
        <v>2264469</v>
      </c>
      <c r="M413" s="54">
        <v>-715246</v>
      </c>
      <c r="N413" s="54">
        <v>1.31585595</v>
      </c>
      <c r="O413" s="54">
        <v>-0.31585595</v>
      </c>
      <c r="P413" s="54">
        <v>927</v>
      </c>
      <c r="Q413" s="54">
        <v>927000</v>
      </c>
      <c r="R413" s="54">
        <v>9114264</v>
      </c>
      <c r="S413" s="54">
        <v>6730081.33</v>
      </c>
      <c r="T413" s="54">
        <v>1000</v>
      </c>
      <c r="U413" s="54">
        <v>9832</v>
      </c>
      <c r="V413" s="54">
        <v>7260.07</v>
      </c>
    </row>
    <row r="414" spans="1:22" ht="9">
      <c r="A414" s="54">
        <v>6608</v>
      </c>
      <c r="B414" s="54" t="s">
        <v>419</v>
      </c>
      <c r="C414" s="54">
        <v>864156</v>
      </c>
      <c r="D414" s="54">
        <v>1930000</v>
      </c>
      <c r="E414" s="54">
        <v>1065844</v>
      </c>
      <c r="F414" s="54">
        <v>0.44774922</v>
      </c>
      <c r="G414" s="54">
        <v>0.55225078</v>
      </c>
      <c r="H414" s="54">
        <v>1722650</v>
      </c>
      <c r="I414" s="54">
        <v>858494</v>
      </c>
      <c r="J414" s="54">
        <v>0.5016434</v>
      </c>
      <c r="K414" s="54">
        <v>0.4983566</v>
      </c>
      <c r="L414" s="54">
        <v>754823</v>
      </c>
      <c r="M414" s="54">
        <v>-109333</v>
      </c>
      <c r="N414" s="54">
        <v>1.14484588</v>
      </c>
      <c r="O414" s="54">
        <v>-0.14484588</v>
      </c>
      <c r="P414" s="54">
        <v>1565</v>
      </c>
      <c r="Q414" s="54">
        <v>1565000</v>
      </c>
      <c r="R414" s="54">
        <v>14528943.55</v>
      </c>
      <c r="S414" s="54">
        <v>0</v>
      </c>
      <c r="T414" s="54">
        <v>1000</v>
      </c>
      <c r="U414" s="54">
        <v>9283.67</v>
      </c>
      <c r="V414" s="54">
        <v>0</v>
      </c>
    </row>
    <row r="415" spans="1:22" ht="9">
      <c r="A415" s="54">
        <v>6615</v>
      </c>
      <c r="B415" s="54" t="s">
        <v>420</v>
      </c>
      <c r="C415" s="54">
        <v>1829176</v>
      </c>
      <c r="D415" s="54">
        <v>1930000</v>
      </c>
      <c r="E415" s="54">
        <v>100824</v>
      </c>
      <c r="F415" s="54">
        <v>0.94775959</v>
      </c>
      <c r="G415" s="54">
        <v>0.05224041</v>
      </c>
      <c r="H415" s="54">
        <v>1722650</v>
      </c>
      <c r="I415" s="54">
        <v>-106526</v>
      </c>
      <c r="J415" s="54">
        <v>1.06183845</v>
      </c>
      <c r="K415" s="54">
        <v>-0.06183845</v>
      </c>
      <c r="L415" s="54">
        <v>754823</v>
      </c>
      <c r="M415" s="54">
        <v>-1074353</v>
      </c>
      <c r="N415" s="54">
        <v>2.42331778</v>
      </c>
      <c r="O415" s="54">
        <v>-1.42331778</v>
      </c>
      <c r="P415" s="54">
        <v>277</v>
      </c>
      <c r="Q415" s="54">
        <v>277000</v>
      </c>
      <c r="R415" s="54">
        <v>2418046.17</v>
      </c>
      <c r="S415" s="54">
        <v>0</v>
      </c>
      <c r="T415" s="54">
        <v>1000</v>
      </c>
      <c r="U415" s="54">
        <v>8729.41</v>
      </c>
      <c r="V415" s="54">
        <v>0</v>
      </c>
    </row>
    <row r="416" spans="1:22" ht="9">
      <c r="A416" s="54">
        <v>6678</v>
      </c>
      <c r="B416" s="54" t="s">
        <v>421</v>
      </c>
      <c r="C416" s="54">
        <v>1419677</v>
      </c>
      <c r="D416" s="54">
        <v>1930000</v>
      </c>
      <c r="E416" s="54">
        <v>510323</v>
      </c>
      <c r="F416" s="54">
        <v>0.73558394</v>
      </c>
      <c r="G416" s="54">
        <v>0.26441606</v>
      </c>
      <c r="H416" s="54">
        <v>1722650</v>
      </c>
      <c r="I416" s="54">
        <v>302973</v>
      </c>
      <c r="J416" s="54">
        <v>0.82412388</v>
      </c>
      <c r="K416" s="54">
        <v>0.17587612</v>
      </c>
      <c r="L416" s="54">
        <v>754823</v>
      </c>
      <c r="M416" s="54">
        <v>-664854</v>
      </c>
      <c r="N416" s="54">
        <v>1.88080782</v>
      </c>
      <c r="O416" s="54">
        <v>-0.88080782</v>
      </c>
      <c r="P416" s="54">
        <v>1817</v>
      </c>
      <c r="Q416" s="54">
        <v>1817000</v>
      </c>
      <c r="R416" s="54">
        <v>17430582.84</v>
      </c>
      <c r="S416" s="54">
        <v>0</v>
      </c>
      <c r="T416" s="54">
        <v>1000</v>
      </c>
      <c r="U416" s="54">
        <v>9593.06</v>
      </c>
      <c r="V416" s="54">
        <v>0</v>
      </c>
    </row>
    <row r="417" spans="1:22" ht="9">
      <c r="A417" s="54">
        <v>469</v>
      </c>
      <c r="B417" s="54" t="s">
        <v>422</v>
      </c>
      <c r="C417" s="54">
        <v>1117933</v>
      </c>
      <c r="D417" s="54">
        <v>1930000</v>
      </c>
      <c r="E417" s="54">
        <v>812067</v>
      </c>
      <c r="F417" s="54">
        <v>0.5792399</v>
      </c>
      <c r="G417" s="54">
        <v>0.4207601</v>
      </c>
      <c r="H417" s="54">
        <v>1722650</v>
      </c>
      <c r="I417" s="54">
        <v>604717</v>
      </c>
      <c r="J417" s="54">
        <v>0.64896119</v>
      </c>
      <c r="K417" s="54">
        <v>0.35103881</v>
      </c>
      <c r="L417" s="54">
        <v>754823</v>
      </c>
      <c r="M417" s="54">
        <v>-363110</v>
      </c>
      <c r="N417" s="54">
        <v>1.48105317</v>
      </c>
      <c r="O417" s="54">
        <v>-0.48105317</v>
      </c>
      <c r="P417" s="54">
        <v>771</v>
      </c>
      <c r="Q417" s="54">
        <v>771000</v>
      </c>
      <c r="R417" s="54">
        <v>7580472</v>
      </c>
      <c r="S417" s="54">
        <v>2762829.05</v>
      </c>
      <c r="T417" s="54">
        <v>1000</v>
      </c>
      <c r="U417" s="54">
        <v>9832</v>
      </c>
      <c r="V417" s="54">
        <v>3583.44</v>
      </c>
    </row>
    <row r="418" spans="1:22" ht="9">
      <c r="A418" s="54">
        <v>6685</v>
      </c>
      <c r="B418" s="54" t="s">
        <v>423</v>
      </c>
      <c r="C418" s="54">
        <v>525460</v>
      </c>
      <c r="D418" s="54">
        <v>1930000</v>
      </c>
      <c r="E418" s="54">
        <v>1404540</v>
      </c>
      <c r="F418" s="54">
        <v>0.27225907</v>
      </c>
      <c r="G418" s="54">
        <v>0.72774093</v>
      </c>
      <c r="H418" s="54">
        <v>1722650</v>
      </c>
      <c r="I418" s="54">
        <v>1197190</v>
      </c>
      <c r="J418" s="54">
        <v>0.30503004</v>
      </c>
      <c r="K418" s="54">
        <v>0.69496996</v>
      </c>
      <c r="L418" s="54">
        <v>754823</v>
      </c>
      <c r="M418" s="54">
        <v>229363</v>
      </c>
      <c r="N418" s="54">
        <v>0.69613671</v>
      </c>
      <c r="O418" s="54">
        <v>0.30386329</v>
      </c>
      <c r="P418" s="54">
        <v>5053</v>
      </c>
      <c r="Q418" s="54">
        <v>5053000</v>
      </c>
      <c r="R418" s="54">
        <v>49681096</v>
      </c>
      <c r="S418" s="54">
        <v>7811315.31</v>
      </c>
      <c r="T418" s="54">
        <v>1000</v>
      </c>
      <c r="U418" s="54">
        <v>9832</v>
      </c>
      <c r="V418" s="54">
        <v>1545.88</v>
      </c>
    </row>
    <row r="419" spans="1:22" ht="9">
      <c r="A419" s="54">
        <v>6692</v>
      </c>
      <c r="B419" s="54" t="s">
        <v>424</v>
      </c>
      <c r="C419" s="54">
        <v>558587</v>
      </c>
      <c r="D419" s="54">
        <v>1930000</v>
      </c>
      <c r="E419" s="54">
        <v>1371413</v>
      </c>
      <c r="F419" s="54">
        <v>0.28942332</v>
      </c>
      <c r="G419" s="54">
        <v>0.71057668</v>
      </c>
      <c r="H419" s="54">
        <v>1722650</v>
      </c>
      <c r="I419" s="54">
        <v>1164063</v>
      </c>
      <c r="J419" s="54">
        <v>0.3242603</v>
      </c>
      <c r="K419" s="54">
        <v>0.6757397</v>
      </c>
      <c r="L419" s="54">
        <v>754823</v>
      </c>
      <c r="M419" s="54">
        <v>196236</v>
      </c>
      <c r="N419" s="54">
        <v>0.74002382</v>
      </c>
      <c r="O419" s="54">
        <v>0.25997618</v>
      </c>
      <c r="P419" s="54">
        <v>1094</v>
      </c>
      <c r="Q419" s="54">
        <v>1094000</v>
      </c>
      <c r="R419" s="54">
        <v>10756208</v>
      </c>
      <c r="S419" s="54">
        <v>114558.57</v>
      </c>
      <c r="T419" s="54">
        <v>1000</v>
      </c>
      <c r="U419" s="54">
        <v>9832</v>
      </c>
      <c r="V419" s="54">
        <v>104.72</v>
      </c>
    </row>
    <row r="420" spans="1:22" ht="9">
      <c r="A420" s="54">
        <v>6713</v>
      </c>
      <c r="B420" s="54" t="s">
        <v>425</v>
      </c>
      <c r="C420" s="54">
        <v>786140</v>
      </c>
      <c r="D420" s="54">
        <v>1930000</v>
      </c>
      <c r="E420" s="54">
        <v>1143860</v>
      </c>
      <c r="F420" s="54">
        <v>0.40732642</v>
      </c>
      <c r="G420" s="54">
        <v>0.59267358</v>
      </c>
      <c r="H420" s="54">
        <v>1722650</v>
      </c>
      <c r="I420" s="54">
        <v>936510</v>
      </c>
      <c r="J420" s="54">
        <v>0.45635503</v>
      </c>
      <c r="K420" s="54">
        <v>0.54364497</v>
      </c>
      <c r="L420" s="54">
        <v>754823</v>
      </c>
      <c r="M420" s="54">
        <v>-31317</v>
      </c>
      <c r="N420" s="54">
        <v>1.0414892</v>
      </c>
      <c r="O420" s="54">
        <v>-0.0414892</v>
      </c>
      <c r="P420" s="54">
        <v>383</v>
      </c>
      <c r="Q420" s="54">
        <v>383000</v>
      </c>
      <c r="R420" s="54">
        <v>3765656</v>
      </c>
      <c r="S420" s="54">
        <v>721568.94</v>
      </c>
      <c r="T420" s="54">
        <v>1000</v>
      </c>
      <c r="U420" s="54">
        <v>9832</v>
      </c>
      <c r="V420" s="54">
        <v>1883.99</v>
      </c>
    </row>
    <row r="421" spans="1:22" ht="9">
      <c r="A421" s="54">
        <v>6720</v>
      </c>
      <c r="B421" s="54" t="s">
        <v>426</v>
      </c>
      <c r="C421" s="54">
        <v>2184749</v>
      </c>
      <c r="D421" s="54">
        <v>2895000</v>
      </c>
      <c r="E421" s="54">
        <v>710251</v>
      </c>
      <c r="F421" s="54">
        <v>0.75466287</v>
      </c>
      <c r="G421" s="54">
        <v>0.24533713</v>
      </c>
      <c r="H421" s="54">
        <v>2583975</v>
      </c>
      <c r="I421" s="54">
        <v>399226</v>
      </c>
      <c r="J421" s="54">
        <v>0.84549928</v>
      </c>
      <c r="K421" s="54">
        <v>0.15450072</v>
      </c>
      <c r="L421" s="54">
        <v>1132234</v>
      </c>
      <c r="M421" s="54">
        <v>-1052515</v>
      </c>
      <c r="N421" s="54">
        <v>1.92959141</v>
      </c>
      <c r="O421" s="54">
        <v>-0.92959141</v>
      </c>
      <c r="P421" s="54">
        <v>477</v>
      </c>
      <c r="Q421" s="54">
        <v>477000</v>
      </c>
      <c r="R421" s="54">
        <v>4689864</v>
      </c>
      <c r="S421" s="54">
        <v>25161.25</v>
      </c>
      <c r="T421" s="54">
        <v>1000</v>
      </c>
      <c r="U421" s="54">
        <v>9832</v>
      </c>
      <c r="V421" s="54">
        <v>52.75</v>
      </c>
    </row>
    <row r="422" spans="1:22" ht="9">
      <c r="A422" s="54">
        <v>6734</v>
      </c>
      <c r="B422" s="54" t="s">
        <v>427</v>
      </c>
      <c r="C422" s="54">
        <v>647918</v>
      </c>
      <c r="D422" s="54">
        <v>1930000</v>
      </c>
      <c r="E422" s="54">
        <v>1282082</v>
      </c>
      <c r="F422" s="54">
        <v>0.33570881</v>
      </c>
      <c r="G422" s="54">
        <v>0.66429119</v>
      </c>
      <c r="H422" s="54">
        <v>1722650</v>
      </c>
      <c r="I422" s="54">
        <v>1074732</v>
      </c>
      <c r="J422" s="54">
        <v>0.37611703</v>
      </c>
      <c r="K422" s="54">
        <v>0.62388297</v>
      </c>
      <c r="L422" s="54">
        <v>754823</v>
      </c>
      <c r="M422" s="54">
        <v>106905</v>
      </c>
      <c r="N422" s="54">
        <v>0.85837077</v>
      </c>
      <c r="O422" s="54">
        <v>0.14162923</v>
      </c>
      <c r="P422" s="54">
        <v>1355</v>
      </c>
      <c r="Q422" s="54">
        <v>1355000</v>
      </c>
      <c r="R422" s="54">
        <v>13322360</v>
      </c>
      <c r="S422" s="54">
        <v>2498538.56</v>
      </c>
      <c r="T422" s="54">
        <v>1000</v>
      </c>
      <c r="U422" s="54">
        <v>9832</v>
      </c>
      <c r="V422" s="54">
        <v>1843.94</v>
      </c>
    </row>
    <row r="423" spans="1:22" ht="9">
      <c r="A423" s="54">
        <v>6748</v>
      </c>
      <c r="B423" s="54" t="s">
        <v>428</v>
      </c>
      <c r="C423" s="54">
        <v>1898756</v>
      </c>
      <c r="D423" s="54">
        <v>2895000</v>
      </c>
      <c r="E423" s="54">
        <v>996244</v>
      </c>
      <c r="F423" s="54">
        <v>0.65587427</v>
      </c>
      <c r="G423" s="54">
        <v>0.34412573</v>
      </c>
      <c r="H423" s="54">
        <v>2583975</v>
      </c>
      <c r="I423" s="54">
        <v>685219</v>
      </c>
      <c r="J423" s="54">
        <v>0.7348198</v>
      </c>
      <c r="K423" s="54">
        <v>0.2651802</v>
      </c>
      <c r="L423" s="54">
        <v>1132234</v>
      </c>
      <c r="M423" s="54">
        <v>-766522</v>
      </c>
      <c r="N423" s="54">
        <v>1.67699963</v>
      </c>
      <c r="O423" s="54">
        <v>-0.67699963</v>
      </c>
      <c r="P423" s="54">
        <v>333</v>
      </c>
      <c r="Q423" s="54">
        <v>333000</v>
      </c>
      <c r="R423" s="54">
        <v>3274056</v>
      </c>
      <c r="S423" s="54">
        <v>1561927.22</v>
      </c>
      <c r="T423" s="54">
        <v>1000</v>
      </c>
      <c r="U423" s="54">
        <v>9832</v>
      </c>
      <c r="V423" s="54">
        <v>4690.47</v>
      </c>
    </row>
    <row r="424" spans="3:22" ht="9">
      <c r="C424" s="49"/>
      <c r="D424" s="49"/>
      <c r="E424" s="49"/>
      <c r="F424" s="49"/>
      <c r="G424" s="49"/>
      <c r="H424" s="49"/>
      <c r="I424" s="49"/>
      <c r="J424" s="49"/>
      <c r="K424" s="49"/>
      <c r="L424" s="49"/>
      <c r="M424" s="49"/>
      <c r="N424" s="49"/>
      <c r="O424" s="49"/>
      <c r="P424" s="49"/>
      <c r="Q424" s="49"/>
      <c r="R424" s="49"/>
      <c r="S424" s="49"/>
      <c r="T424" s="49"/>
      <c r="U424" s="49"/>
      <c r="V424" s="49"/>
    </row>
    <row r="425" spans="1:22" ht="9">
      <c r="A425" s="50"/>
      <c r="B425" s="50"/>
      <c r="C425" s="50"/>
      <c r="D425" s="50"/>
      <c r="E425" s="50"/>
      <c r="F425" s="50"/>
      <c r="G425" s="50"/>
      <c r="H425" s="50"/>
      <c r="I425" s="50"/>
      <c r="J425" s="50"/>
      <c r="K425" s="50"/>
      <c r="L425" s="50"/>
      <c r="M425" s="50"/>
      <c r="N425" s="50"/>
      <c r="O425" s="50"/>
      <c r="P425" s="55">
        <f>SUM(P2:P424)</f>
        <v>832086</v>
      </c>
      <c r="Q425" s="55">
        <f>SUM(Q2:Q424)</f>
        <v>832162950</v>
      </c>
      <c r="R425" s="55">
        <f>SUM(R2:R424)</f>
        <v>8134320739.56</v>
      </c>
      <c r="S425" s="55">
        <f>SUM(S2:S424)</f>
        <v>1048342593.2900006</v>
      </c>
      <c r="T425" s="50"/>
      <c r="U425" s="50"/>
      <c r="V425" s="50"/>
    </row>
    <row r="426" spans="1:22" ht="9">
      <c r="A426" s="50"/>
      <c r="B426" s="50"/>
      <c r="C426" s="50"/>
      <c r="D426" s="50"/>
      <c r="E426" s="50"/>
      <c r="F426" s="50"/>
      <c r="G426" s="50"/>
      <c r="H426" s="50"/>
      <c r="I426" s="50"/>
      <c r="J426" s="50"/>
      <c r="K426" s="50"/>
      <c r="L426" s="50"/>
      <c r="M426" s="50"/>
      <c r="N426" s="50"/>
      <c r="O426" s="50"/>
      <c r="P426" s="50"/>
      <c r="Q426" s="50"/>
      <c r="R426" s="50"/>
      <c r="S426" s="50"/>
      <c r="T426" s="50"/>
      <c r="U426" s="50"/>
      <c r="V426" s="50"/>
    </row>
    <row r="428" spans="1:22" ht="9">
      <c r="A428" s="50" t="s">
        <v>14</v>
      </c>
      <c r="B428" s="50" t="s">
        <v>15</v>
      </c>
      <c r="C428" s="50" t="s">
        <v>463</v>
      </c>
      <c r="D428" s="50" t="s">
        <v>464</v>
      </c>
      <c r="E428" s="50" t="s">
        <v>465</v>
      </c>
      <c r="F428" s="50" t="s">
        <v>16</v>
      </c>
      <c r="G428" s="50" t="s">
        <v>17</v>
      </c>
      <c r="H428" s="50" t="s">
        <v>466</v>
      </c>
      <c r="I428" s="50" t="s">
        <v>467</v>
      </c>
      <c r="J428" s="50" t="s">
        <v>18</v>
      </c>
      <c r="K428" s="50" t="s">
        <v>19</v>
      </c>
      <c r="L428" s="50" t="s">
        <v>468</v>
      </c>
      <c r="M428" s="50" t="s">
        <v>469</v>
      </c>
      <c r="N428" s="50" t="s">
        <v>20</v>
      </c>
      <c r="O428" s="50" t="s">
        <v>21</v>
      </c>
      <c r="P428" s="50" t="s">
        <v>470</v>
      </c>
      <c r="Q428" s="50" t="s">
        <v>471</v>
      </c>
      <c r="R428" s="50" t="s">
        <v>472</v>
      </c>
      <c r="S428" s="50" t="s">
        <v>473</v>
      </c>
      <c r="T428" s="50" t="s">
        <v>436</v>
      </c>
      <c r="U428" s="50" t="s">
        <v>437</v>
      </c>
      <c r="V428" s="50" t="s">
        <v>438</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2006-07 October Equalization Aid Computation</dc:title>
  <dc:subject>2006-07 October Equalization Aid Computation</dc:subject>
  <dc:creator>School Financial Services</dc:creator>
  <cp:keywords>equalization aid, equalization, aid formula, percentage method</cp:keywords>
  <dc:description>This is a district-specific excel worksheet displaying the October 15 Equalzation Aid computation in the "Percentage Method" form.</dc:description>
  <cp:lastModifiedBy>Ben Kopitzke</cp:lastModifiedBy>
  <cp:lastPrinted>2013-12-01T16:27:52Z</cp:lastPrinted>
  <dcterms:created xsi:type="dcterms:W3CDTF">2007-01-18T19:43:56Z</dcterms:created>
  <dcterms:modified xsi:type="dcterms:W3CDTF">2022-10-13T20:25:23Z</dcterms:modified>
  <cp:category>school finance</cp:category>
  <cp:version/>
  <cp:contentType/>
  <cp:contentStatus/>
</cp:coreProperties>
</file>