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4455" activeTab="0"/>
  </bookViews>
  <sheets>
    <sheet name="Workshop example 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<sst xmlns="http://schemas.openxmlformats.org/spreadsheetml/2006/main" count="44" uniqueCount="44">
  <si>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Worksheet:  www.dpi.state.wi.us/dpi/dfm/sfms/xls/simaid00.xls</t>
  </si>
  <si>
    <r>
      <t xml:space="preserve">1999-2000 ESTIMATE  </t>
    </r>
    <r>
      <rPr>
        <b/>
        <sz val="11"/>
        <rFont val="Times New Roman"/>
        <family val="1"/>
      </rPr>
      <t>(Based on Conference Committee Action)</t>
    </r>
  </si>
  <si>
    <t xml:space="preserve">SIMPLIFIED PERCENTAGE METHOD OF CALCULATING EQUALIZED AID </t>
  </si>
  <si>
    <t xml:space="preserve">State Factors used in the October aid certification are based on Conference Committee action.  </t>
  </si>
  <si>
    <t>Place numbers in colored spaces only. All totals are automatically calculated.</t>
  </si>
  <si>
    <t>UHS / K8, enter 2 / 3</t>
  </si>
  <si>
    <t>1=K-12;   2=UHS;   3=K-8</t>
  </si>
  <si>
    <t>Local Factors:</t>
  </si>
  <si>
    <t>State Factors:</t>
  </si>
  <si>
    <r>
      <t>A7:</t>
    </r>
    <r>
      <rPr>
        <sz val="12"/>
        <rFont val="Times New Roman"/>
        <family val="1"/>
      </rPr>
      <t xml:space="preserve">  98-99 Aid Membership</t>
    </r>
  </si>
  <si>
    <t>Primary cost ceiling:</t>
  </si>
  <si>
    <r>
      <t>E5:</t>
    </r>
    <r>
      <rPr>
        <sz val="12"/>
        <rFont val="Times New Roman"/>
        <family val="1"/>
      </rPr>
      <t xml:space="preserve">  98-99 Total Shared Cost</t>
    </r>
  </si>
  <si>
    <t>Secondary cost ceiling:</t>
  </si>
  <si>
    <r>
      <t>F1:</t>
    </r>
    <r>
      <rPr>
        <sz val="12"/>
        <rFont val="Times New Roman"/>
        <family val="1"/>
      </rPr>
      <t xml:space="preserve">  1998 TIF-Out Valuation</t>
    </r>
  </si>
  <si>
    <t>Primary guarantee:</t>
  </si>
  <si>
    <t>Cost per Pupil</t>
  </si>
  <si>
    <t>Secondary guarantee:</t>
  </si>
  <si>
    <t>Equalized Value Per Pupil</t>
  </si>
  <si>
    <t>Tertiary guarantee:</t>
  </si>
  <si>
    <t xml:space="preserve"> Primary Level</t>
  </si>
  <si>
    <t>Secondary Level</t>
  </si>
  <si>
    <t>Tertiary Level</t>
  </si>
  <si>
    <t>District Shared Cost per Pupil</t>
  </si>
  <si>
    <t>District Value Per Pupil</t>
  </si>
  <si>
    <t>Guaranteed Value Per Pupil</t>
  </si>
  <si>
    <t>Percent Local Share*</t>
  </si>
  <si>
    <t>Local Share Per Pupil**</t>
  </si>
  <si>
    <t>State Share Per Pupil</t>
  </si>
  <si>
    <t>Percent State Share</t>
  </si>
  <si>
    <r>
      <t>Total Equal Aid (</t>
    </r>
    <r>
      <rPr>
        <b/>
        <sz val="12"/>
        <rFont val="Times New Roman"/>
        <family val="0"/>
      </rPr>
      <t>G5,G10,G15</t>
    </r>
    <r>
      <rPr>
        <sz val="12"/>
        <rFont val="Times New Roman"/>
        <family val="1"/>
      </rPr>
      <t>)</t>
    </r>
  </si>
  <si>
    <r>
      <t>H3:</t>
    </r>
    <r>
      <rPr>
        <sz val="12"/>
        <rFont val="Times New Roman"/>
        <family val="1"/>
      </rPr>
      <t xml:space="preserve">  Calculated Aid  </t>
    </r>
    <r>
      <rPr>
        <sz val="9"/>
        <rFont val="Times New Roman"/>
        <family val="1"/>
      </rPr>
      <t xml:space="preserve">(not &lt; than </t>
    </r>
    <r>
      <rPr>
        <b/>
        <sz val="9"/>
        <rFont val="Times New Roman"/>
        <family val="1"/>
      </rPr>
      <t>G5</t>
    </r>
    <r>
      <rPr>
        <sz val="9"/>
        <rFont val="Times New Roman"/>
        <family val="1"/>
      </rPr>
      <t>)</t>
    </r>
  </si>
  <si>
    <r>
      <t>H4:</t>
    </r>
    <r>
      <rPr>
        <sz val="12"/>
        <rFont val="Times New Roman"/>
        <family val="1"/>
      </rPr>
      <t xml:space="preserve">  Prior Year Eq Adjustment</t>
    </r>
  </si>
  <si>
    <t>(final 98-99 eq aid eligibility vs. oct est)</t>
  </si>
  <si>
    <r>
      <t xml:space="preserve">H5:  </t>
    </r>
    <r>
      <rPr>
        <sz val="12"/>
        <rFont val="Times New Roman"/>
        <family val="1"/>
      </rPr>
      <t xml:space="preserve"> Calculated Eq Aids </t>
    </r>
    <r>
      <rPr>
        <sz val="10"/>
        <rFont val="Times New Roman"/>
        <family val="1"/>
      </rPr>
      <t>(H3 + H4)</t>
    </r>
  </si>
  <si>
    <r>
      <t xml:space="preserve">H6: </t>
    </r>
    <r>
      <rPr>
        <sz val="12"/>
        <rFont val="Times New Roman"/>
        <family val="1"/>
      </rPr>
      <t xml:space="preserve">  MPCP Reduction </t>
    </r>
    <r>
      <rPr>
        <sz val="9"/>
        <rFont val="Times New Roman"/>
        <family val="1"/>
      </rPr>
      <t>(-.00619 * H5)</t>
    </r>
  </si>
  <si>
    <r>
      <t>H7:</t>
    </r>
    <r>
      <rPr>
        <sz val="12"/>
        <rFont val="Times New Roman"/>
        <family val="1"/>
      </rPr>
      <t xml:space="preserve">   MCP Reduction  </t>
    </r>
    <r>
      <rPr>
        <sz val="9"/>
        <rFont val="Times New Roman"/>
        <family val="1"/>
      </rPr>
      <t>(-.00032 * H5)</t>
    </r>
  </si>
  <si>
    <t xml:space="preserve">H8:  Est Eq Aid Payment </t>
  </si>
  <si>
    <t xml:space="preserve">        (H5 + H6 + H7)</t>
  </si>
  <si>
    <t>Aid per Pupil</t>
  </si>
  <si>
    <t>Total Equal Aid Percent</t>
  </si>
  <si>
    <t>* Percent Local Share is District Value per Pupil divided by State Guaranteed Value per Pupil.</t>
  </si>
  <si>
    <t xml:space="preserve">** Local Cost per Pupil is Percent Local Share multiplied by District Shared Cost per Pupil. </t>
  </si>
  <si>
    <t>JFC K-12 Guarantees</t>
  </si>
  <si>
    <t>District Type Multiplier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</si>
</sst>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%"/>
    <numFmt numFmtId="167" formatCode="0.000000%"/>
    <numFmt numFmtId="168" formatCode="0.0000000%"/>
    <numFmt numFmtId="169" formatCode="0.00000000%"/>
    <numFmt numFmtId="170" formatCode="0.000000000%"/>
    <numFmt numFmtId="171" formatCode="&quot;$&quot;#,##0.0_);[Red]\(&quot;$&quot;#,##0.0\)"/>
    <numFmt numFmtId="172" formatCode="0.0000;[Red]0.0000"/>
    <numFmt numFmtId="173" formatCode="&quot;$&quot;#,##0.0000_);\(&quot;$&quot;#,##0.0000\)"/>
    <numFmt numFmtId="174" formatCode="&quot;$&quot;#,##0.0_);\(&quot;$&quot;#,##0.0\)"/>
    <numFmt numFmtId="175" formatCode="#,##0.0"/>
    <numFmt numFmtId="176" formatCode="mmmm\ d\,\ yyyy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2" borderId="0" xfId="0" applyNumberFormat="1" applyFont="1" applyFill="1" applyAlignment="1">
      <alignment/>
    </xf>
    <xf numFmtId="6" fontId="6" fillId="2" borderId="0" xfId="0" applyNumberFormat="1" applyFont="1" applyFill="1" applyAlignment="1">
      <alignment/>
    </xf>
    <xf numFmtId="6" fontId="6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6" fontId="9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5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3" borderId="2" xfId="0" applyFont="1" applyFill="1" applyBorder="1" applyAlignment="1">
      <alignment/>
    </xf>
    <xf numFmtId="0" fontId="19" fillId="3" borderId="3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3" borderId="3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0" fontId="20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4" borderId="0" xfId="0" applyNumberFormat="1" applyFont="1" applyFill="1" applyAlignment="1">
      <alignment horizontal="right"/>
    </xf>
    <xf numFmtId="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22">
      <selection activeCell="D2" sqref="D2"/>
    </sheetView>
  </sheetViews>
  <sheetFormatPr defaultColWidth="9.140625" defaultRowHeight="12.75"/>
  <cols>
    <col min="1" max="1" width="32.140625" style="1" customWidth="1"/>
    <col min="2" max="2" width="17.7109375" style="1" customWidth="1"/>
    <col min="3" max="3" width="20.8515625" style="1" customWidth="1"/>
    <col min="4" max="4" width="18.57421875" style="1" customWidth="1"/>
    <col min="5" max="16384" width="12.7109375" style="1" customWidth="1"/>
  </cols>
  <sheetData>
    <row r="1" spans="1:2" s="3" customFormat="1" ht="15">
      <c r="A1" s="30"/>
      <c r="B1" s="40" t="s">
        <v>0</v>
      </c>
    </row>
    <row r="2" spans="1:6" ht="18.75">
      <c r="A2" s="28" t="s">
        <v>1</v>
      </c>
      <c r="B2"/>
      <c r="C2" s="5"/>
      <c r="D2" s="48">
        <v>36448</v>
      </c>
      <c r="E2" s="5"/>
      <c r="F2" s="14"/>
    </row>
    <row r="3" spans="1:6" ht="15.75">
      <c r="A3" s="4" t="s">
        <v>2</v>
      </c>
      <c r="B3"/>
      <c r="C3" s="5"/>
      <c r="D3" s="27"/>
      <c r="E3" s="5"/>
      <c r="F3" s="14"/>
    </row>
    <row r="4" spans="1:6" ht="15.75">
      <c r="A4" s="29" t="s">
        <v>3</v>
      </c>
      <c r="B4"/>
      <c r="C4"/>
      <c r="D4" s="5"/>
      <c r="E4" s="5"/>
      <c r="F4" s="14"/>
    </row>
    <row r="5" spans="1:6" ht="15.75">
      <c r="A5" s="19" t="s">
        <v>4</v>
      </c>
      <c r="B5" s="19"/>
      <c r="C5" s="19"/>
      <c r="D5" s="19"/>
      <c r="E5" s="5"/>
      <c r="F5" s="14"/>
    </row>
    <row r="6" spans="1:6" ht="15.75">
      <c r="A6" s="5"/>
      <c r="B6" s="33" t="s">
        <v>5</v>
      </c>
      <c r="C6" s="21"/>
      <c r="D6" s="5"/>
      <c r="E6" s="5"/>
      <c r="F6" s="14"/>
    </row>
    <row r="7" spans="1:6" ht="15.75">
      <c r="A7" s="5" t="s">
        <v>6</v>
      </c>
      <c r="B7" s="20">
        <v>1</v>
      </c>
      <c r="C7" s="21"/>
      <c r="D7" s="5"/>
      <c r="E7" s="5"/>
      <c r="F7" s="14"/>
    </row>
    <row r="8" spans="1:6" ht="16.5" thickBot="1">
      <c r="A8" s="5"/>
      <c r="B8" s="11" t="s">
        <v>7</v>
      </c>
      <c r="C8"/>
      <c r="D8" s="11" t="s">
        <v>8</v>
      </c>
      <c r="E8" s="5"/>
      <c r="F8" s="14"/>
    </row>
    <row r="9" spans="1:9" ht="15.75">
      <c r="A9" s="18" t="s">
        <v>9</v>
      </c>
      <c r="B9" s="6"/>
      <c r="C9" s="25" t="s">
        <v>10</v>
      </c>
      <c r="D9" s="24">
        <v>1000</v>
      </c>
      <c r="E9" s="5"/>
      <c r="H9"/>
      <c r="I9"/>
    </row>
    <row r="10" spans="1:9" ht="15.75">
      <c r="A10" s="18" t="s">
        <v>11</v>
      </c>
      <c r="B10" s="7"/>
      <c r="C10" s="25" t="s">
        <v>12</v>
      </c>
      <c r="D10" s="24">
        <v>6430</v>
      </c>
      <c r="E10" s="5"/>
      <c r="H10"/>
      <c r="I10"/>
    </row>
    <row r="11" spans="1:9" ht="15.75">
      <c r="A11" s="18" t="s">
        <v>13</v>
      </c>
      <c r="B11" s="7"/>
      <c r="C11" s="25" t="s">
        <v>14</v>
      </c>
      <c r="D11" s="24">
        <f>ROUND(((D41*C41)-0.5),1)</f>
        <v>1999999.5</v>
      </c>
      <c r="E11" s="5"/>
      <c r="H11"/>
      <c r="I11"/>
    </row>
    <row r="12" spans="1:9" s="2" customFormat="1" ht="15.75">
      <c r="A12" s="8" t="s">
        <v>15</v>
      </c>
      <c r="B12" s="8" t="e">
        <f>ROUND((B10/B9),2)</f>
        <v>#DIV/0!</v>
      </c>
      <c r="C12" s="26" t="s">
        <v>16</v>
      </c>
      <c r="D12" s="24">
        <f>ROUND(((D42*C42)-0.5),1)</f>
        <v>765440.5</v>
      </c>
      <c r="E12" s="8"/>
      <c r="H12"/>
      <c r="I12"/>
    </row>
    <row r="13" spans="1:5" s="2" customFormat="1" ht="15.75">
      <c r="A13" s="8" t="s">
        <v>17</v>
      </c>
      <c r="B13" s="8" t="e">
        <f>ROUND((B11/B9),0)</f>
        <v>#DIV/0!</v>
      </c>
      <c r="C13" s="26" t="s">
        <v>18</v>
      </c>
      <c r="D13" s="24">
        <f>ROUND(((D43*C43)-0.5),1)</f>
        <v>280879.5</v>
      </c>
      <c r="E13" s="8"/>
    </row>
    <row r="14" spans="1:6" ht="9" customHeight="1">
      <c r="A14" s="21"/>
      <c r="B14" s="22"/>
      <c r="C14" s="21"/>
      <c r="D14" s="21"/>
      <c r="E14" s="21"/>
      <c r="F14" s="23"/>
    </row>
    <row r="15" spans="1:6" ht="9" customHeight="1">
      <c r="A15" s="21"/>
      <c r="B15" s="22"/>
      <c r="C15" s="21"/>
      <c r="D15" s="21"/>
      <c r="E15" s="21"/>
      <c r="F15" s="23"/>
    </row>
    <row r="16" spans="1:6" ht="16.5" thickBot="1">
      <c r="A16" s="5"/>
      <c r="B16" s="16" t="s">
        <v>19</v>
      </c>
      <c r="C16" s="16" t="s">
        <v>20</v>
      </c>
      <c r="D16" s="17" t="s">
        <v>21</v>
      </c>
      <c r="E16" s="5"/>
      <c r="F16" s="14"/>
    </row>
    <row r="17" spans="1:6" s="2" customFormat="1" ht="15.75">
      <c r="A17" s="8" t="s">
        <v>22</v>
      </c>
      <c r="B17" s="8" t="e">
        <f>MIN(1000,B12)</f>
        <v>#DIV/0!</v>
      </c>
      <c r="C17" s="8" t="e">
        <f>B12-B17-D17</f>
        <v>#DIV/0!</v>
      </c>
      <c r="D17" s="8" t="e">
        <f>IF((B12-D10)&lt;0,0,(B12-D10))</f>
        <v>#DIV/0!</v>
      </c>
      <c r="E17" s="8"/>
      <c r="F17" s="15"/>
    </row>
    <row r="18" spans="1:6" ht="15.75">
      <c r="A18" s="5" t="s">
        <v>23</v>
      </c>
      <c r="B18" s="8" t="e">
        <f>B13</f>
        <v>#DIV/0!</v>
      </c>
      <c r="C18" s="8" t="e">
        <f>B13</f>
        <v>#DIV/0!</v>
      </c>
      <c r="D18" s="8" t="e">
        <f>B13</f>
        <v>#DIV/0!</v>
      </c>
      <c r="E18" s="5"/>
      <c r="F18" s="14"/>
    </row>
    <row r="19" spans="1:6" s="2" customFormat="1" ht="15.75">
      <c r="A19" s="8" t="s">
        <v>24</v>
      </c>
      <c r="B19" s="8">
        <f>D11</f>
        <v>1999999.5</v>
      </c>
      <c r="C19" s="8">
        <f>D12</f>
        <v>765440.5</v>
      </c>
      <c r="D19" s="8">
        <f>D13</f>
        <v>280879.5</v>
      </c>
      <c r="E19" s="8"/>
      <c r="F19" s="15"/>
    </row>
    <row r="20" spans="1:6" s="2" customFormat="1" ht="15.75">
      <c r="A20" s="8" t="s">
        <v>25</v>
      </c>
      <c r="B20" s="10" t="e">
        <f>ROUND((B18/B19),8)</f>
        <v>#DIV/0!</v>
      </c>
      <c r="C20" s="10" t="e">
        <f>ROUND((C18/C19),8)</f>
        <v>#DIV/0!</v>
      </c>
      <c r="D20" s="10" t="e">
        <f>ROUND((D18/D19),8)</f>
        <v>#DIV/0!</v>
      </c>
      <c r="E20" s="8"/>
      <c r="F20" s="15"/>
    </row>
    <row r="21" spans="1:6" ht="15.75">
      <c r="A21" s="5" t="s">
        <v>26</v>
      </c>
      <c r="B21" s="9" t="e">
        <f>B20*B17</f>
        <v>#DIV/0!</v>
      </c>
      <c r="C21" s="9" t="e">
        <f>C20*C17</f>
        <v>#DIV/0!</v>
      </c>
      <c r="D21" s="9" t="e">
        <f>D20*D17</f>
        <v>#DIV/0!</v>
      </c>
      <c r="E21" s="5"/>
      <c r="F21" s="14"/>
    </row>
    <row r="22" spans="1:6" ht="15.75">
      <c r="A22" s="5" t="s">
        <v>27</v>
      </c>
      <c r="B22" s="9" t="e">
        <f>MAX(0,((1-B20)*B17))</f>
        <v>#DIV/0!</v>
      </c>
      <c r="C22" s="9" t="e">
        <f>(1-C20)*C17</f>
        <v>#DIV/0!</v>
      </c>
      <c r="D22" s="9" t="e">
        <f>(1-D20)*D17</f>
        <v>#DIV/0!</v>
      </c>
      <c r="E22" s="5"/>
      <c r="F22" s="14"/>
    </row>
    <row r="23" spans="1:6" ht="15.75">
      <c r="A23" s="5" t="s">
        <v>28</v>
      </c>
      <c r="B23" s="10" t="e">
        <f>1-B20</f>
        <v>#DIV/0!</v>
      </c>
      <c r="C23" s="10" t="e">
        <f>1-C20</f>
        <v>#DIV/0!</v>
      </c>
      <c r="D23" s="10" t="e">
        <f>IF(D22=0,0,1-D20)</f>
        <v>#DIV/0!</v>
      </c>
      <c r="E23" s="5"/>
      <c r="F23" s="14"/>
    </row>
    <row r="24" spans="1:6" ht="15.75">
      <c r="A24" s="5" t="s">
        <v>29</v>
      </c>
      <c r="B24" s="9" t="e">
        <f>MAX((B22*B9),0)</f>
        <v>#DIV/0!</v>
      </c>
      <c r="C24" s="9" t="e">
        <f>C22*B9</f>
        <v>#DIV/0!</v>
      </c>
      <c r="D24" s="9" t="e">
        <f>D22*B9</f>
        <v>#DIV/0!</v>
      </c>
      <c r="E24" s="5"/>
      <c r="F24" s="14"/>
    </row>
    <row r="25" spans="1:6" ht="10.5" customHeight="1">
      <c r="A25" s="5"/>
      <c r="B25" s="10"/>
      <c r="C25" s="10"/>
      <c r="D25" s="10"/>
      <c r="E25" s="5"/>
      <c r="F25" s="14"/>
    </row>
    <row r="26" spans="1:6" ht="15.75">
      <c r="A26" s="18" t="s">
        <v>30</v>
      </c>
      <c r="B26" s="32" t="e">
        <f>IF(SUM(B24:D24)&lt;B24,B24,SUM(B24:D24))</f>
        <v>#DIV/0!</v>
      </c>
      <c r="C26" s="10"/>
      <c r="D26" s="10"/>
      <c r="E26" s="5"/>
      <c r="F26" s="14"/>
    </row>
    <row r="27" spans="1:6" ht="15.75">
      <c r="A27" s="4" t="s">
        <v>31</v>
      </c>
      <c r="B27" s="46"/>
      <c r="C27" s="42" t="s">
        <v>32</v>
      </c>
      <c r="D27" s="10"/>
      <c r="E27" s="5"/>
      <c r="F27" s="14"/>
    </row>
    <row r="28" spans="1:6" ht="15.75">
      <c r="A28" s="4" t="s">
        <v>33</v>
      </c>
      <c r="B28" s="44" t="e">
        <f>B26+B27</f>
        <v>#DIV/0!</v>
      </c>
      <c r="C28" s="41"/>
      <c r="D28" s="10"/>
      <c r="E28" s="5"/>
      <c r="F28" s="14"/>
    </row>
    <row r="29" spans="1:6" ht="15.75">
      <c r="A29" s="4" t="s">
        <v>34</v>
      </c>
      <c r="B29" s="45" t="e">
        <f>-0.00619*B28</f>
        <v>#DIV/0!</v>
      </c>
      <c r="C29" s="41"/>
      <c r="D29" s="10"/>
      <c r="E29" s="5"/>
      <c r="F29" s="14"/>
    </row>
    <row r="30" spans="1:6" ht="15.75">
      <c r="A30" s="4" t="s">
        <v>35</v>
      </c>
      <c r="B30" s="45" t="e">
        <f>-0.00032*B28</f>
        <v>#DIV/0!</v>
      </c>
      <c r="C30" s="41"/>
      <c r="D30" s="10"/>
      <c r="E30" s="5"/>
      <c r="F30" s="14"/>
    </row>
    <row r="31" ht="5.25" customHeight="1"/>
    <row r="32" spans="1:6" ht="15.75">
      <c r="A32" s="4" t="s">
        <v>36</v>
      </c>
      <c r="B32" s="47" t="e">
        <f>B28+(B29+B30)</f>
        <v>#DIV/0!</v>
      </c>
      <c r="C32" s="41"/>
      <c r="D32" s="10"/>
      <c r="E32" s="5"/>
      <c r="F32" s="14"/>
    </row>
    <row r="33" spans="1:6" ht="12.75" customHeight="1">
      <c r="A33" s="31" t="s">
        <v>37</v>
      </c>
      <c r="C33" s="5"/>
      <c r="D33" s="5"/>
      <c r="E33" s="5"/>
      <c r="F33" s="14"/>
    </row>
    <row r="34" spans="1:6" ht="17.25" customHeight="1">
      <c r="A34" s="5" t="s">
        <v>38</v>
      </c>
      <c r="B34" s="43" t="e">
        <f>B32/B9</f>
        <v>#DIV/0!</v>
      </c>
      <c r="C34" s="5"/>
      <c r="D34" s="5"/>
      <c r="E34" s="5"/>
      <c r="F34" s="14"/>
    </row>
    <row r="35" spans="1:6" ht="16.5" customHeight="1">
      <c r="A35" s="5" t="s">
        <v>39</v>
      </c>
      <c r="B35" s="10" t="e">
        <f>B32/B10</f>
        <v>#DIV/0!</v>
      </c>
      <c r="C35" s="12"/>
      <c r="D35" s="12"/>
      <c r="E35" s="12"/>
      <c r="F35" s="13"/>
    </row>
    <row r="36" spans="1:6" ht="9" customHeight="1">
      <c r="A36" s="12"/>
      <c r="B36" s="12"/>
      <c r="C36" s="12"/>
      <c r="D36" s="12"/>
      <c r="E36" s="12"/>
      <c r="F36" s="13"/>
    </row>
    <row r="37" spans="1:6" ht="18.75">
      <c r="A37" s="5" t="s">
        <v>40</v>
      </c>
      <c r="B37" s="12"/>
      <c r="C37" s="12"/>
      <c r="D37" s="12"/>
      <c r="E37" s="12"/>
      <c r="F37" s="13"/>
    </row>
    <row r="38" spans="1:6" ht="18.75">
      <c r="A38" s="5" t="s">
        <v>41</v>
      </c>
      <c r="B38" s="12"/>
      <c r="C38" s="12"/>
      <c r="D38" s="12"/>
      <c r="E38" s="12"/>
      <c r="F38" s="13"/>
    </row>
    <row r="40" spans="3:4" ht="11.25">
      <c r="C40" s="36" t="s">
        <v>42</v>
      </c>
      <c r="D40" s="37" t="s">
        <v>43</v>
      </c>
    </row>
    <row r="41" spans="3:4" ht="11.25">
      <c r="C41" s="35">
        <v>2000000</v>
      </c>
      <c r="D41" s="38">
        <f>IF($B$7=1,1,(IF($B$7=2,3,1.5)))</f>
        <v>1</v>
      </c>
    </row>
    <row r="42" spans="3:4" ht="11.25">
      <c r="C42" s="34">
        <v>765441</v>
      </c>
      <c r="D42" s="39">
        <f>IF($B$7=1,1,(IF($B$7=2,3,1.5)))</f>
        <v>1</v>
      </c>
    </row>
    <row r="43" spans="3:4" ht="11.25">
      <c r="C43" s="34">
        <v>280880</v>
      </c>
      <c r="D43" s="39">
        <f>IF($B$7=1,1,(IF($B$7=2,3,1.5)))</f>
        <v>1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Percentage Method of Calculating Equalization Aid Worksheet</dc:title>
  <dc:subject>Simplified Percentage Method of Calculating Equalization Aid Worksheet</dc:subject>
  <dc:creator>School Finance Consultant</dc:creator>
  <cp:keywords>Simplified Percentage Method,Equalization Aid, Worksheet</cp:keywords>
  <dc:description/>
  <cp:lastModifiedBy>Carlson, Donna</cp:lastModifiedBy>
  <cp:lastPrinted>1999-10-14T13:55:32Z</cp:lastPrinted>
  <dcterms:created xsi:type="dcterms:W3CDTF">1999-06-30T14:03:15Z</dcterms:created>
  <dcterms:modified xsi:type="dcterms:W3CDTF">2005-12-13T17:57:26Z</dcterms:modified>
  <cp:category/>
  <cp:version/>
  <cp:contentType/>
  <cp:contentStatus/>
</cp:coreProperties>
</file>