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T\Categorical Aids\Sparsity Aid\2020-21\"/>
    </mc:Choice>
  </mc:AlternateContent>
  <bookViews>
    <workbookView xWindow="0" yWindow="0" windowWidth="19200" windowHeight="7320" tabRatio="420"/>
  </bookViews>
  <sheets>
    <sheet name="Sheet1" sheetId="1" r:id="rId1"/>
    <sheet name="FY18 Aid data" sheetId="2" state="hidden" r:id="rId2"/>
  </sheets>
  <definedNames>
    <definedName name="_xlnm._FilterDatabase" localSheetId="0" hidden="1">Sheet1!$A$3:$H$424</definedName>
    <definedName name="area_calc_may2018_1" localSheetId="0">Sheet1!$B$3:$B$424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5" i="1" l="1"/>
  <c r="K425" i="1" l="1"/>
  <c r="J425" i="1"/>
  <c r="I425" i="1"/>
  <c r="G452" i="2" l="1"/>
  <c r="F452" i="2"/>
  <c r="H454" i="2"/>
  <c r="I454" i="2" s="1"/>
  <c r="L454" i="2" s="1"/>
  <c r="H453" i="2"/>
  <c r="I453" i="2" s="1"/>
  <c r="L453" i="2" s="1"/>
  <c r="I452" i="2" l="1"/>
  <c r="L452" i="2" s="1"/>
  <c r="H452" i="2"/>
  <c r="K430" i="2"/>
  <c r="K1" i="2" s="1"/>
  <c r="M2" i="2" s="1"/>
  <c r="M3" i="2" s="1"/>
  <c r="J430" i="2"/>
  <c r="N8" i="2" l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7" i="2"/>
  <c r="N430" i="2" l="1"/>
  <c r="C435" i="2" l="1"/>
  <c r="C434" i="2"/>
  <c r="C433" i="2"/>
  <c r="H428" i="2"/>
  <c r="I428" i="2" s="1"/>
  <c r="L428" i="2" s="1"/>
  <c r="H427" i="2"/>
  <c r="I427" i="2" s="1"/>
  <c r="L427" i="2" s="1"/>
  <c r="H426" i="2"/>
  <c r="I426" i="2" s="1"/>
  <c r="L426" i="2" s="1"/>
  <c r="H425" i="2"/>
  <c r="I425" i="2" s="1"/>
  <c r="L425" i="2" s="1"/>
  <c r="H424" i="2"/>
  <c r="I424" i="2" s="1"/>
  <c r="L424" i="2" s="1"/>
  <c r="H423" i="2"/>
  <c r="I423" i="2" s="1"/>
  <c r="L423" i="2" s="1"/>
  <c r="H422" i="2"/>
  <c r="I422" i="2" s="1"/>
  <c r="L422" i="2" s="1"/>
  <c r="H421" i="2"/>
  <c r="I421" i="2" s="1"/>
  <c r="L421" i="2" s="1"/>
  <c r="H420" i="2"/>
  <c r="I420" i="2" s="1"/>
  <c r="L420" i="2" s="1"/>
  <c r="H419" i="2"/>
  <c r="I419" i="2" s="1"/>
  <c r="L419" i="2" s="1"/>
  <c r="H418" i="2"/>
  <c r="I418" i="2" s="1"/>
  <c r="L418" i="2" s="1"/>
  <c r="H417" i="2"/>
  <c r="I417" i="2" s="1"/>
  <c r="L417" i="2" s="1"/>
  <c r="H416" i="2"/>
  <c r="I416" i="2" s="1"/>
  <c r="L416" i="2" s="1"/>
  <c r="H415" i="2"/>
  <c r="I415" i="2" s="1"/>
  <c r="L415" i="2" s="1"/>
  <c r="H414" i="2"/>
  <c r="I414" i="2" s="1"/>
  <c r="L414" i="2" s="1"/>
  <c r="H413" i="2"/>
  <c r="I413" i="2" s="1"/>
  <c r="L413" i="2" s="1"/>
  <c r="H412" i="2"/>
  <c r="I412" i="2" s="1"/>
  <c r="L412" i="2" s="1"/>
  <c r="H411" i="2"/>
  <c r="I411" i="2" s="1"/>
  <c r="L411" i="2" s="1"/>
  <c r="H410" i="2"/>
  <c r="I410" i="2" s="1"/>
  <c r="L410" i="2" s="1"/>
  <c r="H409" i="2"/>
  <c r="I409" i="2" s="1"/>
  <c r="L409" i="2" s="1"/>
  <c r="H408" i="2"/>
  <c r="I408" i="2" s="1"/>
  <c r="L408" i="2" s="1"/>
  <c r="H407" i="2"/>
  <c r="I407" i="2" s="1"/>
  <c r="L407" i="2" s="1"/>
  <c r="H406" i="2"/>
  <c r="I406" i="2" s="1"/>
  <c r="L406" i="2" s="1"/>
  <c r="H405" i="2"/>
  <c r="I405" i="2" s="1"/>
  <c r="L405" i="2" s="1"/>
  <c r="H404" i="2"/>
  <c r="I404" i="2" s="1"/>
  <c r="L404" i="2" s="1"/>
  <c r="H403" i="2"/>
  <c r="I403" i="2" s="1"/>
  <c r="L403" i="2" s="1"/>
  <c r="H402" i="2"/>
  <c r="I402" i="2" s="1"/>
  <c r="L402" i="2" s="1"/>
  <c r="H401" i="2"/>
  <c r="I401" i="2" s="1"/>
  <c r="L401" i="2" s="1"/>
  <c r="H400" i="2"/>
  <c r="I400" i="2" s="1"/>
  <c r="L400" i="2" s="1"/>
  <c r="H399" i="2"/>
  <c r="I399" i="2" s="1"/>
  <c r="L399" i="2" s="1"/>
  <c r="H398" i="2"/>
  <c r="I398" i="2" s="1"/>
  <c r="L398" i="2" s="1"/>
  <c r="H397" i="2"/>
  <c r="I397" i="2" s="1"/>
  <c r="L397" i="2" s="1"/>
  <c r="H396" i="2"/>
  <c r="I396" i="2" s="1"/>
  <c r="L396" i="2" s="1"/>
  <c r="H395" i="2"/>
  <c r="I395" i="2" s="1"/>
  <c r="L395" i="2" s="1"/>
  <c r="H394" i="2"/>
  <c r="I394" i="2" s="1"/>
  <c r="L394" i="2" s="1"/>
  <c r="H393" i="2"/>
  <c r="I393" i="2" s="1"/>
  <c r="L393" i="2" s="1"/>
  <c r="H392" i="2"/>
  <c r="I392" i="2" s="1"/>
  <c r="L392" i="2" s="1"/>
  <c r="H391" i="2"/>
  <c r="I391" i="2" s="1"/>
  <c r="L391" i="2" s="1"/>
  <c r="H390" i="2"/>
  <c r="I390" i="2" s="1"/>
  <c r="L390" i="2" s="1"/>
  <c r="H389" i="2"/>
  <c r="I389" i="2" s="1"/>
  <c r="L389" i="2" s="1"/>
  <c r="H388" i="2"/>
  <c r="I388" i="2" s="1"/>
  <c r="L388" i="2" s="1"/>
  <c r="H387" i="2"/>
  <c r="I387" i="2" s="1"/>
  <c r="L387" i="2" s="1"/>
  <c r="H386" i="2"/>
  <c r="I386" i="2" s="1"/>
  <c r="L386" i="2" s="1"/>
  <c r="H385" i="2"/>
  <c r="I385" i="2" s="1"/>
  <c r="L385" i="2" s="1"/>
  <c r="H384" i="2"/>
  <c r="I384" i="2" s="1"/>
  <c r="L384" i="2" s="1"/>
  <c r="H383" i="2"/>
  <c r="I383" i="2" s="1"/>
  <c r="L383" i="2" s="1"/>
  <c r="H382" i="2"/>
  <c r="I382" i="2" s="1"/>
  <c r="L382" i="2" s="1"/>
  <c r="H381" i="2"/>
  <c r="I381" i="2" s="1"/>
  <c r="L381" i="2" s="1"/>
  <c r="H380" i="2"/>
  <c r="I380" i="2" s="1"/>
  <c r="L380" i="2" s="1"/>
  <c r="H379" i="2"/>
  <c r="I379" i="2" s="1"/>
  <c r="L379" i="2" s="1"/>
  <c r="H378" i="2"/>
  <c r="I378" i="2" s="1"/>
  <c r="L378" i="2" s="1"/>
  <c r="H377" i="2"/>
  <c r="I377" i="2" s="1"/>
  <c r="L377" i="2" s="1"/>
  <c r="H376" i="2"/>
  <c r="I376" i="2" s="1"/>
  <c r="L376" i="2" s="1"/>
  <c r="H375" i="2"/>
  <c r="I375" i="2" s="1"/>
  <c r="L375" i="2" s="1"/>
  <c r="H374" i="2"/>
  <c r="I374" i="2" s="1"/>
  <c r="L374" i="2" s="1"/>
  <c r="H373" i="2"/>
  <c r="I373" i="2" s="1"/>
  <c r="L373" i="2" s="1"/>
  <c r="H372" i="2"/>
  <c r="I372" i="2" s="1"/>
  <c r="L372" i="2" s="1"/>
  <c r="H371" i="2"/>
  <c r="I371" i="2" s="1"/>
  <c r="L371" i="2" s="1"/>
  <c r="H370" i="2"/>
  <c r="I370" i="2" s="1"/>
  <c r="L370" i="2" s="1"/>
  <c r="H369" i="2"/>
  <c r="I369" i="2" s="1"/>
  <c r="L369" i="2" s="1"/>
  <c r="H368" i="2"/>
  <c r="I368" i="2" s="1"/>
  <c r="L368" i="2" s="1"/>
  <c r="H367" i="2"/>
  <c r="I367" i="2" s="1"/>
  <c r="L367" i="2" s="1"/>
  <c r="H366" i="2"/>
  <c r="I366" i="2" s="1"/>
  <c r="L366" i="2" s="1"/>
  <c r="H365" i="2"/>
  <c r="I365" i="2" s="1"/>
  <c r="L365" i="2" s="1"/>
  <c r="H364" i="2"/>
  <c r="I364" i="2" s="1"/>
  <c r="L364" i="2" s="1"/>
  <c r="H363" i="2"/>
  <c r="I363" i="2" s="1"/>
  <c r="L363" i="2" s="1"/>
  <c r="H362" i="2"/>
  <c r="I362" i="2" s="1"/>
  <c r="L362" i="2" s="1"/>
  <c r="H361" i="2"/>
  <c r="I361" i="2" s="1"/>
  <c r="L361" i="2" s="1"/>
  <c r="H360" i="2"/>
  <c r="I360" i="2" s="1"/>
  <c r="L360" i="2" s="1"/>
  <c r="H359" i="2"/>
  <c r="I359" i="2" s="1"/>
  <c r="L359" i="2" s="1"/>
  <c r="H358" i="2"/>
  <c r="I358" i="2" s="1"/>
  <c r="L358" i="2" s="1"/>
  <c r="H357" i="2"/>
  <c r="I357" i="2" s="1"/>
  <c r="L357" i="2" s="1"/>
  <c r="H356" i="2"/>
  <c r="I356" i="2" s="1"/>
  <c r="L356" i="2" s="1"/>
  <c r="H355" i="2"/>
  <c r="I355" i="2" s="1"/>
  <c r="L355" i="2" s="1"/>
  <c r="H354" i="2"/>
  <c r="I354" i="2" s="1"/>
  <c r="L354" i="2" s="1"/>
  <c r="H353" i="2"/>
  <c r="I353" i="2" s="1"/>
  <c r="L353" i="2" s="1"/>
  <c r="H352" i="2"/>
  <c r="I352" i="2" s="1"/>
  <c r="L352" i="2" s="1"/>
  <c r="H351" i="2"/>
  <c r="I351" i="2" s="1"/>
  <c r="L351" i="2" s="1"/>
  <c r="H350" i="2"/>
  <c r="I350" i="2" s="1"/>
  <c r="L350" i="2" s="1"/>
  <c r="H349" i="2"/>
  <c r="I349" i="2" s="1"/>
  <c r="L349" i="2" s="1"/>
  <c r="H348" i="2"/>
  <c r="I348" i="2" s="1"/>
  <c r="L348" i="2" s="1"/>
  <c r="H347" i="2"/>
  <c r="I347" i="2" s="1"/>
  <c r="L347" i="2" s="1"/>
  <c r="H346" i="2"/>
  <c r="I346" i="2" s="1"/>
  <c r="L346" i="2" s="1"/>
  <c r="H345" i="2"/>
  <c r="I345" i="2" s="1"/>
  <c r="L345" i="2" s="1"/>
  <c r="H344" i="2"/>
  <c r="I344" i="2" s="1"/>
  <c r="L344" i="2" s="1"/>
  <c r="H343" i="2"/>
  <c r="I343" i="2" s="1"/>
  <c r="L343" i="2" s="1"/>
  <c r="H342" i="2"/>
  <c r="I342" i="2" s="1"/>
  <c r="L342" i="2" s="1"/>
  <c r="H341" i="2"/>
  <c r="I341" i="2" s="1"/>
  <c r="L341" i="2" s="1"/>
  <c r="H340" i="2"/>
  <c r="I340" i="2" s="1"/>
  <c r="L340" i="2" s="1"/>
  <c r="H339" i="2"/>
  <c r="I339" i="2" s="1"/>
  <c r="L339" i="2" s="1"/>
  <c r="H338" i="2"/>
  <c r="I338" i="2" s="1"/>
  <c r="L338" i="2" s="1"/>
  <c r="H337" i="2"/>
  <c r="I337" i="2" s="1"/>
  <c r="L337" i="2" s="1"/>
  <c r="H336" i="2"/>
  <c r="I336" i="2" s="1"/>
  <c r="L336" i="2" s="1"/>
  <c r="H335" i="2"/>
  <c r="I335" i="2" s="1"/>
  <c r="L335" i="2" s="1"/>
  <c r="H334" i="2"/>
  <c r="I334" i="2" s="1"/>
  <c r="L334" i="2" s="1"/>
  <c r="H333" i="2"/>
  <c r="I333" i="2" s="1"/>
  <c r="L333" i="2" s="1"/>
  <c r="H332" i="2"/>
  <c r="I332" i="2" s="1"/>
  <c r="L332" i="2" s="1"/>
  <c r="H331" i="2"/>
  <c r="I331" i="2" s="1"/>
  <c r="L331" i="2" s="1"/>
  <c r="H330" i="2"/>
  <c r="I330" i="2" s="1"/>
  <c r="L330" i="2" s="1"/>
  <c r="H329" i="2"/>
  <c r="I329" i="2" s="1"/>
  <c r="L329" i="2" s="1"/>
  <c r="H328" i="2"/>
  <c r="I328" i="2" s="1"/>
  <c r="L328" i="2" s="1"/>
  <c r="H327" i="2"/>
  <c r="I327" i="2" s="1"/>
  <c r="L327" i="2" s="1"/>
  <c r="H326" i="2"/>
  <c r="I326" i="2" s="1"/>
  <c r="L326" i="2" s="1"/>
  <c r="H325" i="2"/>
  <c r="I325" i="2" s="1"/>
  <c r="L325" i="2" s="1"/>
  <c r="H324" i="2"/>
  <c r="I324" i="2" s="1"/>
  <c r="L324" i="2" s="1"/>
  <c r="H323" i="2"/>
  <c r="I323" i="2" s="1"/>
  <c r="L323" i="2" s="1"/>
  <c r="H322" i="2"/>
  <c r="I322" i="2" s="1"/>
  <c r="L322" i="2" s="1"/>
  <c r="H321" i="2"/>
  <c r="I321" i="2" s="1"/>
  <c r="L321" i="2" s="1"/>
  <c r="H320" i="2"/>
  <c r="I320" i="2" s="1"/>
  <c r="L320" i="2" s="1"/>
  <c r="H319" i="2"/>
  <c r="I319" i="2" s="1"/>
  <c r="L319" i="2" s="1"/>
  <c r="H318" i="2"/>
  <c r="I318" i="2" s="1"/>
  <c r="L318" i="2" s="1"/>
  <c r="H317" i="2"/>
  <c r="I317" i="2" s="1"/>
  <c r="L317" i="2" s="1"/>
  <c r="H316" i="2"/>
  <c r="I316" i="2" s="1"/>
  <c r="L316" i="2" s="1"/>
  <c r="H315" i="2"/>
  <c r="I315" i="2" s="1"/>
  <c r="L315" i="2" s="1"/>
  <c r="H314" i="2"/>
  <c r="I314" i="2" s="1"/>
  <c r="L314" i="2" s="1"/>
  <c r="H313" i="2"/>
  <c r="I313" i="2" s="1"/>
  <c r="L313" i="2" s="1"/>
  <c r="H312" i="2"/>
  <c r="I312" i="2" s="1"/>
  <c r="L312" i="2" s="1"/>
  <c r="H311" i="2"/>
  <c r="I311" i="2" s="1"/>
  <c r="L311" i="2" s="1"/>
  <c r="H310" i="2"/>
  <c r="I310" i="2" s="1"/>
  <c r="L310" i="2" s="1"/>
  <c r="H309" i="2"/>
  <c r="I309" i="2" s="1"/>
  <c r="L309" i="2" s="1"/>
  <c r="H308" i="2"/>
  <c r="I308" i="2" s="1"/>
  <c r="L308" i="2" s="1"/>
  <c r="H307" i="2"/>
  <c r="I307" i="2" s="1"/>
  <c r="L307" i="2" s="1"/>
  <c r="H306" i="2"/>
  <c r="I306" i="2" s="1"/>
  <c r="L306" i="2" s="1"/>
  <c r="H305" i="2"/>
  <c r="I305" i="2" s="1"/>
  <c r="L305" i="2" s="1"/>
  <c r="H304" i="2"/>
  <c r="I304" i="2" s="1"/>
  <c r="L304" i="2" s="1"/>
  <c r="H303" i="2"/>
  <c r="I303" i="2" s="1"/>
  <c r="L303" i="2" s="1"/>
  <c r="H302" i="2"/>
  <c r="I302" i="2" s="1"/>
  <c r="L302" i="2" s="1"/>
  <c r="H301" i="2"/>
  <c r="I301" i="2" s="1"/>
  <c r="L301" i="2" s="1"/>
  <c r="H300" i="2"/>
  <c r="I300" i="2" s="1"/>
  <c r="L300" i="2" s="1"/>
  <c r="H299" i="2"/>
  <c r="I299" i="2" s="1"/>
  <c r="L299" i="2" s="1"/>
  <c r="H298" i="2"/>
  <c r="I298" i="2" s="1"/>
  <c r="L298" i="2" s="1"/>
  <c r="H297" i="2"/>
  <c r="I297" i="2" s="1"/>
  <c r="L297" i="2" s="1"/>
  <c r="H296" i="2"/>
  <c r="I296" i="2" s="1"/>
  <c r="L296" i="2" s="1"/>
  <c r="H295" i="2"/>
  <c r="I295" i="2" s="1"/>
  <c r="L295" i="2" s="1"/>
  <c r="H294" i="2"/>
  <c r="I294" i="2" s="1"/>
  <c r="L294" i="2" s="1"/>
  <c r="H293" i="2"/>
  <c r="I293" i="2" s="1"/>
  <c r="L293" i="2" s="1"/>
  <c r="H292" i="2"/>
  <c r="I292" i="2" s="1"/>
  <c r="L292" i="2" s="1"/>
  <c r="H291" i="2"/>
  <c r="I291" i="2" s="1"/>
  <c r="L291" i="2" s="1"/>
  <c r="H290" i="2"/>
  <c r="I290" i="2" s="1"/>
  <c r="L290" i="2" s="1"/>
  <c r="H289" i="2"/>
  <c r="I289" i="2" s="1"/>
  <c r="L289" i="2" s="1"/>
  <c r="H288" i="2"/>
  <c r="I288" i="2" s="1"/>
  <c r="L288" i="2" s="1"/>
  <c r="H287" i="2"/>
  <c r="I287" i="2" s="1"/>
  <c r="L287" i="2" s="1"/>
  <c r="H286" i="2"/>
  <c r="I286" i="2" s="1"/>
  <c r="L286" i="2" s="1"/>
  <c r="H285" i="2"/>
  <c r="I285" i="2" s="1"/>
  <c r="L285" i="2" s="1"/>
  <c r="H284" i="2"/>
  <c r="I284" i="2" s="1"/>
  <c r="L284" i="2" s="1"/>
  <c r="H283" i="2"/>
  <c r="I283" i="2" s="1"/>
  <c r="L283" i="2" s="1"/>
  <c r="H282" i="2"/>
  <c r="I282" i="2" s="1"/>
  <c r="L282" i="2" s="1"/>
  <c r="H281" i="2"/>
  <c r="I281" i="2" s="1"/>
  <c r="L281" i="2" s="1"/>
  <c r="H280" i="2"/>
  <c r="I280" i="2" s="1"/>
  <c r="L280" i="2" s="1"/>
  <c r="H279" i="2"/>
  <c r="I279" i="2" s="1"/>
  <c r="L279" i="2" s="1"/>
  <c r="H278" i="2"/>
  <c r="I278" i="2" s="1"/>
  <c r="L278" i="2" s="1"/>
  <c r="H277" i="2"/>
  <c r="I277" i="2" s="1"/>
  <c r="L277" i="2" s="1"/>
  <c r="H276" i="2"/>
  <c r="I276" i="2" s="1"/>
  <c r="L276" i="2" s="1"/>
  <c r="H275" i="2"/>
  <c r="I275" i="2" s="1"/>
  <c r="L275" i="2" s="1"/>
  <c r="H274" i="2"/>
  <c r="I274" i="2" s="1"/>
  <c r="L274" i="2" s="1"/>
  <c r="H273" i="2"/>
  <c r="I273" i="2" s="1"/>
  <c r="L273" i="2" s="1"/>
  <c r="H272" i="2"/>
  <c r="I272" i="2" s="1"/>
  <c r="L272" i="2" s="1"/>
  <c r="H271" i="2"/>
  <c r="I271" i="2" s="1"/>
  <c r="L271" i="2" s="1"/>
  <c r="H270" i="2"/>
  <c r="I270" i="2" s="1"/>
  <c r="L270" i="2" s="1"/>
  <c r="H269" i="2"/>
  <c r="I269" i="2" s="1"/>
  <c r="L269" i="2" s="1"/>
  <c r="H268" i="2"/>
  <c r="I268" i="2" s="1"/>
  <c r="L268" i="2" s="1"/>
  <c r="H267" i="2"/>
  <c r="I267" i="2" s="1"/>
  <c r="L267" i="2" s="1"/>
  <c r="H266" i="2"/>
  <c r="I266" i="2" s="1"/>
  <c r="L266" i="2" s="1"/>
  <c r="H265" i="2"/>
  <c r="I265" i="2" s="1"/>
  <c r="L265" i="2" s="1"/>
  <c r="H264" i="2"/>
  <c r="I264" i="2" s="1"/>
  <c r="L264" i="2" s="1"/>
  <c r="H263" i="2"/>
  <c r="I263" i="2" s="1"/>
  <c r="L263" i="2" s="1"/>
  <c r="H262" i="2"/>
  <c r="I262" i="2" s="1"/>
  <c r="L262" i="2" s="1"/>
  <c r="H261" i="2"/>
  <c r="I261" i="2" s="1"/>
  <c r="L261" i="2" s="1"/>
  <c r="H260" i="2"/>
  <c r="I260" i="2" s="1"/>
  <c r="L260" i="2" s="1"/>
  <c r="H259" i="2"/>
  <c r="I259" i="2" s="1"/>
  <c r="L259" i="2" s="1"/>
  <c r="H258" i="2"/>
  <c r="I258" i="2" s="1"/>
  <c r="L258" i="2" s="1"/>
  <c r="H257" i="2"/>
  <c r="I257" i="2" s="1"/>
  <c r="L257" i="2" s="1"/>
  <c r="H256" i="2"/>
  <c r="I256" i="2" s="1"/>
  <c r="L256" i="2" s="1"/>
  <c r="H255" i="2"/>
  <c r="I255" i="2" s="1"/>
  <c r="L255" i="2" s="1"/>
  <c r="H254" i="2"/>
  <c r="I254" i="2" s="1"/>
  <c r="L254" i="2" s="1"/>
  <c r="H253" i="2"/>
  <c r="I253" i="2" s="1"/>
  <c r="L253" i="2" s="1"/>
  <c r="H252" i="2"/>
  <c r="I252" i="2" s="1"/>
  <c r="L252" i="2" s="1"/>
  <c r="H251" i="2"/>
  <c r="I251" i="2" s="1"/>
  <c r="L251" i="2" s="1"/>
  <c r="H250" i="2"/>
  <c r="I250" i="2" s="1"/>
  <c r="L250" i="2" s="1"/>
  <c r="H249" i="2"/>
  <c r="I249" i="2" s="1"/>
  <c r="L249" i="2" s="1"/>
  <c r="H248" i="2"/>
  <c r="I248" i="2" s="1"/>
  <c r="L248" i="2" s="1"/>
  <c r="H247" i="2"/>
  <c r="I247" i="2" s="1"/>
  <c r="L247" i="2" s="1"/>
  <c r="H246" i="2"/>
  <c r="I246" i="2" s="1"/>
  <c r="L246" i="2" s="1"/>
  <c r="H245" i="2"/>
  <c r="I245" i="2" s="1"/>
  <c r="L245" i="2" s="1"/>
  <c r="H244" i="2"/>
  <c r="I244" i="2" s="1"/>
  <c r="L244" i="2" s="1"/>
  <c r="H243" i="2"/>
  <c r="I243" i="2" s="1"/>
  <c r="L243" i="2" s="1"/>
  <c r="H242" i="2"/>
  <c r="I242" i="2" s="1"/>
  <c r="L242" i="2" s="1"/>
  <c r="H241" i="2"/>
  <c r="I241" i="2" s="1"/>
  <c r="L241" i="2" s="1"/>
  <c r="H240" i="2"/>
  <c r="I240" i="2" s="1"/>
  <c r="L240" i="2" s="1"/>
  <c r="H239" i="2"/>
  <c r="I239" i="2" s="1"/>
  <c r="L239" i="2" s="1"/>
  <c r="H238" i="2"/>
  <c r="I238" i="2" s="1"/>
  <c r="L238" i="2" s="1"/>
  <c r="H237" i="2"/>
  <c r="I237" i="2" s="1"/>
  <c r="L237" i="2" s="1"/>
  <c r="H236" i="2"/>
  <c r="I236" i="2" s="1"/>
  <c r="L236" i="2" s="1"/>
  <c r="H235" i="2"/>
  <c r="I235" i="2" s="1"/>
  <c r="L235" i="2" s="1"/>
  <c r="H234" i="2"/>
  <c r="I234" i="2" s="1"/>
  <c r="L234" i="2" s="1"/>
  <c r="H233" i="2"/>
  <c r="I233" i="2" s="1"/>
  <c r="L233" i="2" s="1"/>
  <c r="H232" i="2"/>
  <c r="I232" i="2" s="1"/>
  <c r="L232" i="2" s="1"/>
  <c r="H231" i="2"/>
  <c r="I231" i="2" s="1"/>
  <c r="L231" i="2" s="1"/>
  <c r="H230" i="2"/>
  <c r="I230" i="2" s="1"/>
  <c r="L230" i="2" s="1"/>
  <c r="H229" i="2"/>
  <c r="I229" i="2" s="1"/>
  <c r="L229" i="2" s="1"/>
  <c r="H228" i="2"/>
  <c r="I228" i="2" s="1"/>
  <c r="L228" i="2" s="1"/>
  <c r="H227" i="2"/>
  <c r="I227" i="2" s="1"/>
  <c r="L227" i="2" s="1"/>
  <c r="H226" i="2"/>
  <c r="I226" i="2" s="1"/>
  <c r="L226" i="2" s="1"/>
  <c r="H225" i="2"/>
  <c r="I225" i="2" s="1"/>
  <c r="L225" i="2" s="1"/>
  <c r="H224" i="2"/>
  <c r="I224" i="2" s="1"/>
  <c r="L224" i="2" s="1"/>
  <c r="H223" i="2"/>
  <c r="I223" i="2" s="1"/>
  <c r="L223" i="2" s="1"/>
  <c r="H222" i="2"/>
  <c r="I222" i="2" s="1"/>
  <c r="L222" i="2" s="1"/>
  <c r="H221" i="2"/>
  <c r="I221" i="2" s="1"/>
  <c r="L221" i="2" s="1"/>
  <c r="H220" i="2"/>
  <c r="I220" i="2" s="1"/>
  <c r="L220" i="2" s="1"/>
  <c r="H219" i="2"/>
  <c r="I219" i="2" s="1"/>
  <c r="L219" i="2" s="1"/>
  <c r="H218" i="2"/>
  <c r="I218" i="2" s="1"/>
  <c r="L218" i="2" s="1"/>
  <c r="H217" i="2"/>
  <c r="I217" i="2" s="1"/>
  <c r="L217" i="2" s="1"/>
  <c r="H216" i="2"/>
  <c r="I216" i="2" s="1"/>
  <c r="L216" i="2" s="1"/>
  <c r="H215" i="2"/>
  <c r="I215" i="2" s="1"/>
  <c r="L215" i="2" s="1"/>
  <c r="H214" i="2"/>
  <c r="I214" i="2" s="1"/>
  <c r="L214" i="2" s="1"/>
  <c r="H213" i="2"/>
  <c r="I213" i="2" s="1"/>
  <c r="L213" i="2" s="1"/>
  <c r="H212" i="2"/>
  <c r="I212" i="2" s="1"/>
  <c r="L212" i="2" s="1"/>
  <c r="H211" i="2"/>
  <c r="I211" i="2" s="1"/>
  <c r="L211" i="2" s="1"/>
  <c r="H210" i="2"/>
  <c r="I210" i="2" s="1"/>
  <c r="L210" i="2" s="1"/>
  <c r="H209" i="2"/>
  <c r="I209" i="2" s="1"/>
  <c r="L209" i="2" s="1"/>
  <c r="H208" i="2"/>
  <c r="I208" i="2" s="1"/>
  <c r="L208" i="2" s="1"/>
  <c r="H207" i="2"/>
  <c r="I207" i="2" s="1"/>
  <c r="L207" i="2" s="1"/>
  <c r="H206" i="2"/>
  <c r="I206" i="2" s="1"/>
  <c r="L206" i="2" s="1"/>
  <c r="H205" i="2"/>
  <c r="I205" i="2" s="1"/>
  <c r="L205" i="2" s="1"/>
  <c r="H204" i="2"/>
  <c r="I204" i="2" s="1"/>
  <c r="L204" i="2" s="1"/>
  <c r="H203" i="2"/>
  <c r="I203" i="2" s="1"/>
  <c r="L203" i="2" s="1"/>
  <c r="H202" i="2"/>
  <c r="I202" i="2" s="1"/>
  <c r="L202" i="2" s="1"/>
  <c r="H201" i="2"/>
  <c r="I201" i="2" s="1"/>
  <c r="L201" i="2" s="1"/>
  <c r="H200" i="2"/>
  <c r="I200" i="2" s="1"/>
  <c r="L200" i="2" s="1"/>
  <c r="H199" i="2"/>
  <c r="I199" i="2" s="1"/>
  <c r="L199" i="2" s="1"/>
  <c r="H198" i="2"/>
  <c r="I198" i="2" s="1"/>
  <c r="L198" i="2" s="1"/>
  <c r="H197" i="2"/>
  <c r="I197" i="2" s="1"/>
  <c r="L197" i="2" s="1"/>
  <c r="H196" i="2"/>
  <c r="I196" i="2" s="1"/>
  <c r="L196" i="2" s="1"/>
  <c r="H195" i="2"/>
  <c r="I195" i="2" s="1"/>
  <c r="L195" i="2" s="1"/>
  <c r="H194" i="2"/>
  <c r="I194" i="2" s="1"/>
  <c r="L194" i="2" s="1"/>
  <c r="H193" i="2"/>
  <c r="I193" i="2" s="1"/>
  <c r="L193" i="2" s="1"/>
  <c r="H192" i="2"/>
  <c r="I192" i="2" s="1"/>
  <c r="L192" i="2" s="1"/>
  <c r="H191" i="2"/>
  <c r="I191" i="2" s="1"/>
  <c r="L191" i="2" s="1"/>
  <c r="H190" i="2"/>
  <c r="I190" i="2" s="1"/>
  <c r="L190" i="2" s="1"/>
  <c r="H189" i="2"/>
  <c r="I189" i="2" s="1"/>
  <c r="L189" i="2" s="1"/>
  <c r="H188" i="2"/>
  <c r="I188" i="2" s="1"/>
  <c r="L188" i="2" s="1"/>
  <c r="H187" i="2"/>
  <c r="I187" i="2" s="1"/>
  <c r="L187" i="2" s="1"/>
  <c r="H186" i="2"/>
  <c r="I186" i="2" s="1"/>
  <c r="L186" i="2" s="1"/>
  <c r="H185" i="2"/>
  <c r="I185" i="2" s="1"/>
  <c r="L185" i="2" s="1"/>
  <c r="H184" i="2"/>
  <c r="I184" i="2" s="1"/>
  <c r="L184" i="2" s="1"/>
  <c r="H183" i="2"/>
  <c r="I183" i="2" s="1"/>
  <c r="L183" i="2" s="1"/>
  <c r="H182" i="2"/>
  <c r="I182" i="2" s="1"/>
  <c r="L182" i="2" s="1"/>
  <c r="H181" i="2"/>
  <c r="I181" i="2" s="1"/>
  <c r="L181" i="2" s="1"/>
  <c r="H180" i="2"/>
  <c r="I180" i="2" s="1"/>
  <c r="L180" i="2" s="1"/>
  <c r="H179" i="2"/>
  <c r="I179" i="2" s="1"/>
  <c r="L179" i="2" s="1"/>
  <c r="H178" i="2"/>
  <c r="I178" i="2" s="1"/>
  <c r="L178" i="2" s="1"/>
  <c r="H177" i="2"/>
  <c r="I177" i="2" s="1"/>
  <c r="L177" i="2" s="1"/>
  <c r="H176" i="2"/>
  <c r="I176" i="2" s="1"/>
  <c r="L176" i="2" s="1"/>
  <c r="H175" i="2"/>
  <c r="I175" i="2" s="1"/>
  <c r="L175" i="2" s="1"/>
  <c r="H174" i="2"/>
  <c r="I174" i="2" s="1"/>
  <c r="L174" i="2" s="1"/>
  <c r="H173" i="2"/>
  <c r="I173" i="2" s="1"/>
  <c r="L173" i="2" s="1"/>
  <c r="H172" i="2"/>
  <c r="I172" i="2" s="1"/>
  <c r="L172" i="2" s="1"/>
  <c r="H171" i="2"/>
  <c r="I171" i="2" s="1"/>
  <c r="L171" i="2" s="1"/>
  <c r="H170" i="2"/>
  <c r="I170" i="2" s="1"/>
  <c r="L170" i="2" s="1"/>
  <c r="H169" i="2"/>
  <c r="I169" i="2" s="1"/>
  <c r="L169" i="2" s="1"/>
  <c r="H168" i="2"/>
  <c r="I168" i="2" s="1"/>
  <c r="L168" i="2" s="1"/>
  <c r="H167" i="2"/>
  <c r="I167" i="2" s="1"/>
  <c r="L167" i="2" s="1"/>
  <c r="H166" i="2"/>
  <c r="I166" i="2" s="1"/>
  <c r="L166" i="2" s="1"/>
  <c r="H165" i="2"/>
  <c r="I165" i="2" s="1"/>
  <c r="L165" i="2" s="1"/>
  <c r="H164" i="2"/>
  <c r="I164" i="2" s="1"/>
  <c r="L164" i="2" s="1"/>
  <c r="H163" i="2"/>
  <c r="I163" i="2" s="1"/>
  <c r="L163" i="2" s="1"/>
  <c r="H162" i="2"/>
  <c r="I162" i="2" s="1"/>
  <c r="L162" i="2" s="1"/>
  <c r="H161" i="2"/>
  <c r="I161" i="2" s="1"/>
  <c r="L161" i="2" s="1"/>
  <c r="H160" i="2"/>
  <c r="I160" i="2" s="1"/>
  <c r="L160" i="2" s="1"/>
  <c r="H159" i="2"/>
  <c r="I159" i="2" s="1"/>
  <c r="L159" i="2" s="1"/>
  <c r="H158" i="2"/>
  <c r="I158" i="2" s="1"/>
  <c r="L158" i="2" s="1"/>
  <c r="H157" i="2"/>
  <c r="I157" i="2" s="1"/>
  <c r="L157" i="2" s="1"/>
  <c r="H156" i="2"/>
  <c r="I156" i="2" s="1"/>
  <c r="L156" i="2" s="1"/>
  <c r="H155" i="2"/>
  <c r="I155" i="2" s="1"/>
  <c r="L155" i="2" s="1"/>
  <c r="H154" i="2"/>
  <c r="I154" i="2" s="1"/>
  <c r="L154" i="2" s="1"/>
  <c r="H153" i="2"/>
  <c r="I153" i="2" s="1"/>
  <c r="L153" i="2" s="1"/>
  <c r="H152" i="2"/>
  <c r="I152" i="2" s="1"/>
  <c r="L152" i="2" s="1"/>
  <c r="H151" i="2"/>
  <c r="I151" i="2" s="1"/>
  <c r="L151" i="2" s="1"/>
  <c r="H150" i="2"/>
  <c r="I150" i="2" s="1"/>
  <c r="L150" i="2" s="1"/>
  <c r="H149" i="2"/>
  <c r="I149" i="2" s="1"/>
  <c r="L149" i="2" s="1"/>
  <c r="H148" i="2"/>
  <c r="I148" i="2" s="1"/>
  <c r="L148" i="2" s="1"/>
  <c r="H147" i="2"/>
  <c r="I147" i="2" s="1"/>
  <c r="L147" i="2" s="1"/>
  <c r="H146" i="2"/>
  <c r="I146" i="2" s="1"/>
  <c r="L146" i="2" s="1"/>
  <c r="H145" i="2"/>
  <c r="I145" i="2" s="1"/>
  <c r="L145" i="2" s="1"/>
  <c r="H144" i="2"/>
  <c r="I144" i="2" s="1"/>
  <c r="L144" i="2" s="1"/>
  <c r="H143" i="2"/>
  <c r="I143" i="2" s="1"/>
  <c r="L143" i="2" s="1"/>
  <c r="H142" i="2"/>
  <c r="I142" i="2" s="1"/>
  <c r="L142" i="2" s="1"/>
  <c r="H141" i="2"/>
  <c r="I141" i="2" s="1"/>
  <c r="L141" i="2" s="1"/>
  <c r="H140" i="2"/>
  <c r="I140" i="2" s="1"/>
  <c r="L140" i="2" s="1"/>
  <c r="H139" i="2"/>
  <c r="I139" i="2" s="1"/>
  <c r="L139" i="2" s="1"/>
  <c r="H138" i="2"/>
  <c r="I138" i="2" s="1"/>
  <c r="L138" i="2" s="1"/>
  <c r="H137" i="2"/>
  <c r="I137" i="2" s="1"/>
  <c r="L137" i="2" s="1"/>
  <c r="H136" i="2"/>
  <c r="I136" i="2" s="1"/>
  <c r="L136" i="2" s="1"/>
  <c r="H135" i="2"/>
  <c r="I135" i="2" s="1"/>
  <c r="L135" i="2" s="1"/>
  <c r="H134" i="2"/>
  <c r="I134" i="2" s="1"/>
  <c r="L134" i="2" s="1"/>
  <c r="H133" i="2"/>
  <c r="I133" i="2" s="1"/>
  <c r="L133" i="2" s="1"/>
  <c r="H132" i="2"/>
  <c r="I132" i="2" s="1"/>
  <c r="L132" i="2" s="1"/>
  <c r="H131" i="2"/>
  <c r="I131" i="2" s="1"/>
  <c r="L131" i="2" s="1"/>
  <c r="H130" i="2"/>
  <c r="I130" i="2" s="1"/>
  <c r="L130" i="2" s="1"/>
  <c r="H129" i="2"/>
  <c r="I129" i="2" s="1"/>
  <c r="L129" i="2" s="1"/>
  <c r="H128" i="2"/>
  <c r="I128" i="2" s="1"/>
  <c r="L128" i="2" s="1"/>
  <c r="H127" i="2"/>
  <c r="I127" i="2" s="1"/>
  <c r="L127" i="2" s="1"/>
  <c r="H126" i="2"/>
  <c r="I126" i="2" s="1"/>
  <c r="L126" i="2" s="1"/>
  <c r="H125" i="2"/>
  <c r="I125" i="2" s="1"/>
  <c r="L125" i="2" s="1"/>
  <c r="H124" i="2"/>
  <c r="I124" i="2" s="1"/>
  <c r="L124" i="2" s="1"/>
  <c r="H123" i="2"/>
  <c r="I123" i="2" s="1"/>
  <c r="L123" i="2" s="1"/>
  <c r="H122" i="2"/>
  <c r="I122" i="2" s="1"/>
  <c r="L122" i="2" s="1"/>
  <c r="H121" i="2"/>
  <c r="I121" i="2" s="1"/>
  <c r="L121" i="2" s="1"/>
  <c r="H120" i="2"/>
  <c r="I120" i="2" s="1"/>
  <c r="L120" i="2" s="1"/>
  <c r="H119" i="2"/>
  <c r="I119" i="2" s="1"/>
  <c r="L119" i="2" s="1"/>
  <c r="H118" i="2"/>
  <c r="I118" i="2" s="1"/>
  <c r="L118" i="2" s="1"/>
  <c r="H117" i="2"/>
  <c r="I117" i="2" s="1"/>
  <c r="L117" i="2" s="1"/>
  <c r="H116" i="2"/>
  <c r="I116" i="2" s="1"/>
  <c r="L116" i="2" s="1"/>
  <c r="H115" i="2"/>
  <c r="I115" i="2" s="1"/>
  <c r="L115" i="2" s="1"/>
  <c r="H114" i="2"/>
  <c r="I114" i="2" s="1"/>
  <c r="L114" i="2" s="1"/>
  <c r="H113" i="2"/>
  <c r="I113" i="2" s="1"/>
  <c r="L113" i="2" s="1"/>
  <c r="H112" i="2"/>
  <c r="I112" i="2" s="1"/>
  <c r="L112" i="2" s="1"/>
  <c r="H111" i="2"/>
  <c r="I111" i="2" s="1"/>
  <c r="L111" i="2" s="1"/>
  <c r="H110" i="2"/>
  <c r="I110" i="2" s="1"/>
  <c r="L110" i="2" s="1"/>
  <c r="H109" i="2"/>
  <c r="I109" i="2" s="1"/>
  <c r="L109" i="2" s="1"/>
  <c r="H108" i="2"/>
  <c r="I108" i="2" s="1"/>
  <c r="L108" i="2" s="1"/>
  <c r="H107" i="2"/>
  <c r="I107" i="2" s="1"/>
  <c r="L107" i="2" s="1"/>
  <c r="H106" i="2"/>
  <c r="I106" i="2" s="1"/>
  <c r="L106" i="2" s="1"/>
  <c r="H105" i="2"/>
  <c r="I105" i="2" s="1"/>
  <c r="L105" i="2" s="1"/>
  <c r="H104" i="2"/>
  <c r="I104" i="2" s="1"/>
  <c r="L104" i="2" s="1"/>
  <c r="H103" i="2"/>
  <c r="I103" i="2" s="1"/>
  <c r="L103" i="2" s="1"/>
  <c r="H102" i="2"/>
  <c r="I102" i="2" s="1"/>
  <c r="L102" i="2" s="1"/>
  <c r="H101" i="2"/>
  <c r="I101" i="2" s="1"/>
  <c r="L101" i="2" s="1"/>
  <c r="H100" i="2"/>
  <c r="I100" i="2" s="1"/>
  <c r="L100" i="2" s="1"/>
  <c r="H99" i="2"/>
  <c r="I99" i="2" s="1"/>
  <c r="L99" i="2" s="1"/>
  <c r="H98" i="2"/>
  <c r="I98" i="2" s="1"/>
  <c r="L98" i="2" s="1"/>
  <c r="H97" i="2"/>
  <c r="I97" i="2" s="1"/>
  <c r="L97" i="2" s="1"/>
  <c r="H96" i="2"/>
  <c r="I96" i="2" s="1"/>
  <c r="L96" i="2" s="1"/>
  <c r="H95" i="2"/>
  <c r="I95" i="2" s="1"/>
  <c r="L95" i="2" s="1"/>
  <c r="H94" i="2"/>
  <c r="I94" i="2" s="1"/>
  <c r="L94" i="2" s="1"/>
  <c r="H93" i="2"/>
  <c r="I93" i="2" s="1"/>
  <c r="L93" i="2" s="1"/>
  <c r="H92" i="2"/>
  <c r="I92" i="2" s="1"/>
  <c r="L92" i="2" s="1"/>
  <c r="H91" i="2"/>
  <c r="I91" i="2" s="1"/>
  <c r="L91" i="2" s="1"/>
  <c r="H90" i="2"/>
  <c r="I90" i="2" s="1"/>
  <c r="L90" i="2" s="1"/>
  <c r="H89" i="2"/>
  <c r="I89" i="2" s="1"/>
  <c r="L89" i="2" s="1"/>
  <c r="H88" i="2"/>
  <c r="I88" i="2" s="1"/>
  <c r="L88" i="2" s="1"/>
  <c r="H87" i="2"/>
  <c r="I87" i="2" s="1"/>
  <c r="L87" i="2" s="1"/>
  <c r="H86" i="2"/>
  <c r="I86" i="2" s="1"/>
  <c r="L86" i="2" s="1"/>
  <c r="H85" i="2"/>
  <c r="I85" i="2" s="1"/>
  <c r="L85" i="2" s="1"/>
  <c r="H84" i="2"/>
  <c r="I84" i="2" s="1"/>
  <c r="L84" i="2" s="1"/>
  <c r="H83" i="2"/>
  <c r="I83" i="2" s="1"/>
  <c r="L83" i="2" s="1"/>
  <c r="H82" i="2"/>
  <c r="I82" i="2" s="1"/>
  <c r="L82" i="2" s="1"/>
  <c r="H81" i="2"/>
  <c r="I81" i="2" s="1"/>
  <c r="L81" i="2" s="1"/>
  <c r="H80" i="2"/>
  <c r="I80" i="2" s="1"/>
  <c r="L80" i="2" s="1"/>
  <c r="H79" i="2"/>
  <c r="I79" i="2" s="1"/>
  <c r="L79" i="2" s="1"/>
  <c r="H78" i="2"/>
  <c r="I78" i="2" s="1"/>
  <c r="L78" i="2" s="1"/>
  <c r="H77" i="2"/>
  <c r="I77" i="2" s="1"/>
  <c r="L77" i="2" s="1"/>
  <c r="H76" i="2"/>
  <c r="I76" i="2" s="1"/>
  <c r="L76" i="2" s="1"/>
  <c r="H75" i="2"/>
  <c r="I75" i="2" s="1"/>
  <c r="L75" i="2" s="1"/>
  <c r="H74" i="2"/>
  <c r="I74" i="2" s="1"/>
  <c r="L74" i="2" s="1"/>
  <c r="H73" i="2"/>
  <c r="I73" i="2" s="1"/>
  <c r="L73" i="2" s="1"/>
  <c r="H72" i="2"/>
  <c r="I72" i="2" s="1"/>
  <c r="L72" i="2" s="1"/>
  <c r="H71" i="2"/>
  <c r="I71" i="2" s="1"/>
  <c r="L71" i="2" s="1"/>
  <c r="F70" i="2"/>
  <c r="H70" i="2" s="1"/>
  <c r="I70" i="2" s="1"/>
  <c r="L70" i="2" s="1"/>
  <c r="F69" i="2"/>
  <c r="H69" i="2" s="1"/>
  <c r="I69" i="2" s="1"/>
  <c r="L69" i="2" s="1"/>
  <c r="H68" i="2"/>
  <c r="I68" i="2" s="1"/>
  <c r="L68" i="2" s="1"/>
  <c r="H67" i="2"/>
  <c r="I67" i="2" s="1"/>
  <c r="L67" i="2" s="1"/>
  <c r="H66" i="2"/>
  <c r="I66" i="2" s="1"/>
  <c r="L66" i="2" s="1"/>
  <c r="H65" i="2"/>
  <c r="I65" i="2" s="1"/>
  <c r="L65" i="2" s="1"/>
  <c r="H64" i="2"/>
  <c r="I64" i="2" s="1"/>
  <c r="L64" i="2" s="1"/>
  <c r="H63" i="2"/>
  <c r="I63" i="2" s="1"/>
  <c r="L63" i="2" s="1"/>
  <c r="H62" i="2"/>
  <c r="I62" i="2" s="1"/>
  <c r="L62" i="2" s="1"/>
  <c r="H61" i="2"/>
  <c r="I61" i="2" s="1"/>
  <c r="L61" i="2" s="1"/>
  <c r="H60" i="2"/>
  <c r="I60" i="2" s="1"/>
  <c r="L60" i="2" s="1"/>
  <c r="H59" i="2"/>
  <c r="I59" i="2" s="1"/>
  <c r="L59" i="2" s="1"/>
  <c r="H58" i="2"/>
  <c r="I58" i="2" s="1"/>
  <c r="L58" i="2" s="1"/>
  <c r="H57" i="2"/>
  <c r="I57" i="2" s="1"/>
  <c r="L57" i="2" s="1"/>
  <c r="H56" i="2"/>
  <c r="I56" i="2" s="1"/>
  <c r="L56" i="2" s="1"/>
  <c r="H55" i="2"/>
  <c r="I55" i="2" s="1"/>
  <c r="L55" i="2" s="1"/>
  <c r="H54" i="2"/>
  <c r="I54" i="2" s="1"/>
  <c r="L54" i="2" s="1"/>
  <c r="H53" i="2"/>
  <c r="I53" i="2" s="1"/>
  <c r="L53" i="2" s="1"/>
  <c r="H52" i="2"/>
  <c r="I52" i="2" s="1"/>
  <c r="L52" i="2" s="1"/>
  <c r="H51" i="2"/>
  <c r="I51" i="2" s="1"/>
  <c r="L51" i="2" s="1"/>
  <c r="H50" i="2"/>
  <c r="I50" i="2" s="1"/>
  <c r="L50" i="2" s="1"/>
  <c r="H49" i="2"/>
  <c r="I49" i="2" s="1"/>
  <c r="L49" i="2" s="1"/>
  <c r="H48" i="2"/>
  <c r="I48" i="2" s="1"/>
  <c r="L48" i="2" s="1"/>
  <c r="H47" i="2"/>
  <c r="I47" i="2" s="1"/>
  <c r="L47" i="2" s="1"/>
  <c r="H46" i="2"/>
  <c r="I46" i="2" s="1"/>
  <c r="L46" i="2" s="1"/>
  <c r="H45" i="2"/>
  <c r="I45" i="2" s="1"/>
  <c r="L45" i="2" s="1"/>
  <c r="H44" i="2"/>
  <c r="I44" i="2" s="1"/>
  <c r="L44" i="2" s="1"/>
  <c r="H43" i="2"/>
  <c r="I43" i="2" s="1"/>
  <c r="L43" i="2" s="1"/>
  <c r="H42" i="2"/>
  <c r="I42" i="2" s="1"/>
  <c r="L42" i="2" s="1"/>
  <c r="H41" i="2"/>
  <c r="I41" i="2" s="1"/>
  <c r="L41" i="2" s="1"/>
  <c r="H40" i="2"/>
  <c r="I40" i="2" s="1"/>
  <c r="L40" i="2" s="1"/>
  <c r="H39" i="2"/>
  <c r="I39" i="2" s="1"/>
  <c r="L39" i="2" s="1"/>
  <c r="H38" i="2"/>
  <c r="I38" i="2" s="1"/>
  <c r="L38" i="2" s="1"/>
  <c r="H37" i="2"/>
  <c r="I37" i="2" s="1"/>
  <c r="L37" i="2" s="1"/>
  <c r="H36" i="2"/>
  <c r="I36" i="2" s="1"/>
  <c r="L36" i="2" s="1"/>
  <c r="H35" i="2"/>
  <c r="I35" i="2" s="1"/>
  <c r="L35" i="2" s="1"/>
  <c r="H34" i="2"/>
  <c r="I34" i="2" s="1"/>
  <c r="L34" i="2" s="1"/>
  <c r="H33" i="2"/>
  <c r="I33" i="2" s="1"/>
  <c r="L33" i="2" s="1"/>
  <c r="H32" i="2"/>
  <c r="I32" i="2" s="1"/>
  <c r="L32" i="2" s="1"/>
  <c r="H31" i="2"/>
  <c r="I31" i="2" s="1"/>
  <c r="L31" i="2" s="1"/>
  <c r="H30" i="2"/>
  <c r="I30" i="2" s="1"/>
  <c r="L30" i="2" s="1"/>
  <c r="H29" i="2"/>
  <c r="I29" i="2" s="1"/>
  <c r="L29" i="2" s="1"/>
  <c r="H28" i="2"/>
  <c r="I28" i="2" s="1"/>
  <c r="L28" i="2" s="1"/>
  <c r="H27" i="2"/>
  <c r="I27" i="2" s="1"/>
  <c r="L27" i="2" s="1"/>
  <c r="H26" i="2"/>
  <c r="I26" i="2" s="1"/>
  <c r="L26" i="2" s="1"/>
  <c r="H25" i="2"/>
  <c r="I25" i="2" s="1"/>
  <c r="L25" i="2" s="1"/>
  <c r="H24" i="2"/>
  <c r="I24" i="2" s="1"/>
  <c r="L24" i="2" s="1"/>
  <c r="H23" i="2"/>
  <c r="I23" i="2" s="1"/>
  <c r="L23" i="2" s="1"/>
  <c r="H22" i="2"/>
  <c r="I22" i="2" s="1"/>
  <c r="L22" i="2" s="1"/>
  <c r="H21" i="2"/>
  <c r="I21" i="2" s="1"/>
  <c r="L21" i="2" s="1"/>
  <c r="H20" i="2"/>
  <c r="I20" i="2" s="1"/>
  <c r="L20" i="2" s="1"/>
  <c r="H19" i="2"/>
  <c r="I19" i="2" s="1"/>
  <c r="L19" i="2" s="1"/>
  <c r="H18" i="2"/>
  <c r="I18" i="2" s="1"/>
  <c r="L18" i="2" s="1"/>
  <c r="H17" i="2"/>
  <c r="I17" i="2" s="1"/>
  <c r="L17" i="2" s="1"/>
  <c r="H16" i="2"/>
  <c r="I16" i="2" s="1"/>
  <c r="L16" i="2" s="1"/>
  <c r="H15" i="2"/>
  <c r="I15" i="2" s="1"/>
  <c r="L15" i="2" s="1"/>
  <c r="H14" i="2"/>
  <c r="I14" i="2" s="1"/>
  <c r="L14" i="2" s="1"/>
  <c r="H13" i="2"/>
  <c r="I13" i="2" s="1"/>
  <c r="L13" i="2" s="1"/>
  <c r="H12" i="2"/>
  <c r="I12" i="2" s="1"/>
  <c r="L12" i="2" s="1"/>
  <c r="H11" i="2"/>
  <c r="I11" i="2" s="1"/>
  <c r="L11" i="2" s="1"/>
  <c r="H10" i="2"/>
  <c r="I10" i="2" s="1"/>
  <c r="L10" i="2" s="1"/>
  <c r="H9" i="2"/>
  <c r="I9" i="2" s="1"/>
  <c r="L9" i="2" s="1"/>
  <c r="H8" i="2"/>
  <c r="I8" i="2" s="1"/>
  <c r="L8" i="2" s="1"/>
  <c r="H7" i="2"/>
  <c r="I7" i="2" s="1"/>
  <c r="L7" i="2" s="1"/>
  <c r="L430" i="2" l="1"/>
  <c r="L1" i="2" s="1"/>
  <c r="M4" i="2" s="1"/>
  <c r="I430" i="2"/>
  <c r="M454" i="2" l="1"/>
  <c r="M453" i="2"/>
  <c r="M452" i="2"/>
  <c r="M238" i="2"/>
  <c r="M397" i="2"/>
  <c r="M141" i="2"/>
  <c r="M13" i="2"/>
  <c r="M220" i="2"/>
  <c r="M21" i="2"/>
  <c r="M299" i="2"/>
  <c r="M171" i="2"/>
  <c r="M378" i="2"/>
  <c r="M250" i="2"/>
  <c r="M122" i="2"/>
  <c r="M121" i="2"/>
  <c r="M209" i="2"/>
  <c r="M364" i="2"/>
  <c r="M372" i="2"/>
  <c r="M153" i="2"/>
  <c r="M328" i="2"/>
  <c r="M200" i="2"/>
  <c r="M79" i="2"/>
  <c r="M327" i="2"/>
  <c r="M199" i="2"/>
  <c r="M422" i="2"/>
  <c r="M294" i="2"/>
  <c r="M166" i="2"/>
  <c r="M325" i="2"/>
  <c r="M132" i="2"/>
  <c r="M369" i="2"/>
  <c r="M265" i="2"/>
  <c r="M105" i="2"/>
  <c r="M111" i="2"/>
  <c r="M320" i="2"/>
  <c r="M256" i="2"/>
  <c r="M192" i="2"/>
  <c r="M128" i="2"/>
  <c r="M48" i="2"/>
  <c r="M383" i="2"/>
  <c r="M319" i="2"/>
  <c r="M255" i="2"/>
  <c r="M191" i="2"/>
  <c r="M127" i="2"/>
  <c r="M414" i="2"/>
  <c r="M350" i="2"/>
  <c r="M286" i="2"/>
  <c r="M222" i="2"/>
  <c r="M158" i="2"/>
  <c r="M94" i="2"/>
  <c r="M381" i="2"/>
  <c r="M317" i="2"/>
  <c r="M253" i="2"/>
  <c r="M189" i="2"/>
  <c r="M125" i="2"/>
  <c r="M54" i="2"/>
  <c r="M116" i="2"/>
  <c r="M115" i="2"/>
  <c r="M332" i="2"/>
  <c r="M268" i="2"/>
  <c r="M204" i="2"/>
  <c r="M124" i="2"/>
  <c r="M123" i="2"/>
  <c r="M411" i="2"/>
  <c r="M347" i="2"/>
  <c r="M283" i="2"/>
  <c r="M219" i="2"/>
  <c r="M147" i="2"/>
  <c r="M426" i="2"/>
  <c r="M362" i="2"/>
  <c r="M298" i="2"/>
  <c r="M234" i="2"/>
  <c r="M170" i="2"/>
  <c r="M106" i="2"/>
  <c r="M43" i="2"/>
  <c r="M58" i="2"/>
  <c r="M103" i="2"/>
  <c r="M305" i="2"/>
  <c r="M177" i="2"/>
  <c r="M49" i="2"/>
  <c r="M424" i="2"/>
  <c r="M360" i="2"/>
  <c r="M353" i="2"/>
  <c r="M297" i="2"/>
  <c r="M80" i="2"/>
  <c r="M272" i="2"/>
  <c r="M144" i="2"/>
  <c r="M399" i="2"/>
  <c r="M271" i="2"/>
  <c r="M207" i="2"/>
  <c r="M366" i="2"/>
  <c r="M110" i="2"/>
  <c r="M333" i="2"/>
  <c r="M205" i="2"/>
  <c r="M148" i="2"/>
  <c r="M284" i="2"/>
  <c r="M156" i="2"/>
  <c r="M363" i="2"/>
  <c r="M235" i="2"/>
  <c r="M12" i="2"/>
  <c r="M314" i="2"/>
  <c r="M186" i="2"/>
  <c r="M59" i="2"/>
  <c r="M41" i="2"/>
  <c r="M81" i="2"/>
  <c r="M376" i="2"/>
  <c r="M281" i="2"/>
  <c r="M25" i="2"/>
  <c r="M264" i="2"/>
  <c r="M136" i="2"/>
  <c r="M391" i="2"/>
  <c r="M263" i="2"/>
  <c r="M135" i="2"/>
  <c r="M358" i="2"/>
  <c r="M102" i="2"/>
  <c r="M389" i="2"/>
  <c r="M261" i="2"/>
  <c r="M197" i="2"/>
  <c r="M133" i="2"/>
  <c r="M62" i="2"/>
  <c r="M139" i="2"/>
  <c r="M340" i="2"/>
  <c r="M276" i="2"/>
  <c r="M212" i="2"/>
  <c r="M155" i="2"/>
  <c r="M419" i="2"/>
  <c r="M355" i="2"/>
  <c r="M291" i="2"/>
  <c r="M227" i="2"/>
  <c r="M163" i="2"/>
  <c r="M31" i="2"/>
  <c r="M370" i="2"/>
  <c r="M306" i="2"/>
  <c r="M242" i="2"/>
  <c r="M178" i="2"/>
  <c r="M114" i="2"/>
  <c r="M51" i="2"/>
  <c r="M73" i="2"/>
  <c r="M9" i="2"/>
  <c r="M321" i="2"/>
  <c r="M193" i="2"/>
  <c r="M65" i="2"/>
  <c r="M356" i="2"/>
  <c r="M368" i="2"/>
  <c r="M348" i="2"/>
  <c r="M425" i="2"/>
  <c r="M361" i="2"/>
  <c r="M249" i="2"/>
  <c r="M89" i="2"/>
  <c r="M87" i="2"/>
  <c r="M312" i="2"/>
  <c r="M248" i="2"/>
  <c r="M184" i="2"/>
  <c r="M120" i="2"/>
  <c r="M16" i="2"/>
  <c r="M375" i="2"/>
  <c r="M311" i="2"/>
  <c r="M247" i="2"/>
  <c r="M183" i="2"/>
  <c r="M95" i="2"/>
  <c r="M406" i="2"/>
  <c r="M342" i="2"/>
  <c r="M278" i="2"/>
  <c r="M214" i="2"/>
  <c r="M150" i="2"/>
  <c r="M78" i="2"/>
  <c r="M373" i="2"/>
  <c r="M309" i="2"/>
  <c r="M245" i="2"/>
  <c r="M181" i="2"/>
  <c r="M117" i="2"/>
  <c r="M46" i="2"/>
  <c r="M100" i="2"/>
  <c r="M99" i="2"/>
  <c r="M324" i="2"/>
  <c r="M260" i="2"/>
  <c r="M196" i="2"/>
  <c r="M108" i="2"/>
  <c r="M91" i="2"/>
  <c r="M403" i="2"/>
  <c r="M339" i="2"/>
  <c r="M275" i="2"/>
  <c r="M211" i="2"/>
  <c r="M131" i="2"/>
  <c r="M418" i="2"/>
  <c r="M354" i="2"/>
  <c r="M290" i="2"/>
  <c r="M226" i="2"/>
  <c r="M162" i="2"/>
  <c r="M98" i="2"/>
  <c r="M35" i="2"/>
  <c r="M50" i="2"/>
  <c r="M64" i="2"/>
  <c r="M289" i="2"/>
  <c r="M161" i="2"/>
  <c r="M33" i="2"/>
  <c r="M416" i="2"/>
  <c r="M352" i="2"/>
  <c r="M252" i="2"/>
  <c r="M233" i="2"/>
  <c r="M304" i="2"/>
  <c r="M112" i="2"/>
  <c r="M303" i="2"/>
  <c r="M71" i="2"/>
  <c r="M270" i="2"/>
  <c r="M23" i="2"/>
  <c r="M237" i="2"/>
  <c r="M38" i="2"/>
  <c r="M316" i="2"/>
  <c r="M68" i="2"/>
  <c r="M203" i="2"/>
  <c r="M282" i="2"/>
  <c r="M90" i="2"/>
  <c r="M32" i="2"/>
  <c r="M17" i="2"/>
  <c r="M409" i="2"/>
  <c r="M42" i="2"/>
  <c r="M168" i="2"/>
  <c r="M295" i="2"/>
  <c r="M326" i="2"/>
  <c r="M134" i="2"/>
  <c r="M293" i="2"/>
  <c r="M101" i="2"/>
  <c r="M244" i="2"/>
  <c r="M323" i="2"/>
  <c r="M83" i="2"/>
  <c r="M146" i="2"/>
  <c r="M18" i="2"/>
  <c r="M129" i="2"/>
  <c r="M428" i="2"/>
  <c r="M56" i="2"/>
  <c r="M176" i="2"/>
  <c r="M367" i="2"/>
  <c r="M175" i="2"/>
  <c r="M334" i="2"/>
  <c r="M142" i="2"/>
  <c r="M301" i="2"/>
  <c r="M109" i="2"/>
  <c r="M75" i="2"/>
  <c r="M92" i="2"/>
  <c r="M331" i="2"/>
  <c r="M107" i="2"/>
  <c r="M346" i="2"/>
  <c r="M218" i="2"/>
  <c r="M27" i="2"/>
  <c r="M273" i="2"/>
  <c r="M69" i="2"/>
  <c r="M217" i="2"/>
  <c r="M296" i="2"/>
  <c r="M104" i="2"/>
  <c r="M359" i="2"/>
  <c r="M167" i="2"/>
  <c r="M390" i="2"/>
  <c r="M198" i="2"/>
  <c r="M357" i="2"/>
  <c r="M165" i="2"/>
  <c r="M61" i="2"/>
  <c r="M308" i="2"/>
  <c r="M76" i="2"/>
  <c r="M387" i="2"/>
  <c r="M195" i="2"/>
  <c r="M338" i="2"/>
  <c r="M210" i="2"/>
  <c r="M19" i="2"/>
  <c r="M257" i="2"/>
  <c r="M420" i="2"/>
  <c r="M401" i="2"/>
  <c r="M329" i="2"/>
  <c r="M201" i="2"/>
  <c r="M26" i="2"/>
  <c r="M70" i="2"/>
  <c r="M288" i="2"/>
  <c r="M224" i="2"/>
  <c r="M160" i="2"/>
  <c r="M88" i="2"/>
  <c r="M415" i="2"/>
  <c r="M351" i="2"/>
  <c r="M287" i="2"/>
  <c r="M223" i="2"/>
  <c r="M159" i="2"/>
  <c r="M63" i="2"/>
  <c r="M382" i="2"/>
  <c r="M318" i="2"/>
  <c r="M254" i="2"/>
  <c r="M190" i="2"/>
  <c r="M126" i="2"/>
  <c r="M413" i="2"/>
  <c r="M349" i="2"/>
  <c r="M285" i="2"/>
  <c r="M221" i="2"/>
  <c r="M157" i="2"/>
  <c r="M93" i="2"/>
  <c r="M22" i="2"/>
  <c r="M45" i="2"/>
  <c r="M28" i="2"/>
  <c r="M300" i="2"/>
  <c r="M236" i="2"/>
  <c r="M172" i="2"/>
  <c r="M53" i="2"/>
  <c r="M20" i="2"/>
  <c r="M379" i="2"/>
  <c r="M315" i="2"/>
  <c r="M251" i="2"/>
  <c r="M187" i="2"/>
  <c r="M60" i="2"/>
  <c r="M394" i="2"/>
  <c r="M330" i="2"/>
  <c r="M266" i="2"/>
  <c r="M202" i="2"/>
  <c r="M138" i="2"/>
  <c r="M74" i="2"/>
  <c r="M11" i="2"/>
  <c r="M96" i="2"/>
  <c r="M47" i="2"/>
  <c r="M241" i="2"/>
  <c r="M113" i="2"/>
  <c r="M396" i="2"/>
  <c r="M392" i="2"/>
  <c r="M404" i="2"/>
  <c r="M66" i="2"/>
  <c r="M240" i="2"/>
  <c r="M39" i="2"/>
  <c r="M239" i="2"/>
  <c r="M398" i="2"/>
  <c r="M206" i="2"/>
  <c r="M365" i="2"/>
  <c r="M173" i="2"/>
  <c r="M84" i="2"/>
  <c r="M188" i="2"/>
  <c r="M395" i="2"/>
  <c r="M267" i="2"/>
  <c r="M410" i="2"/>
  <c r="M154" i="2"/>
  <c r="M34" i="2"/>
  <c r="M145" i="2"/>
  <c r="M408" i="2"/>
  <c r="M345" i="2"/>
  <c r="M24" i="2"/>
  <c r="M232" i="2"/>
  <c r="M423" i="2"/>
  <c r="M231" i="2"/>
  <c r="M40" i="2"/>
  <c r="M262" i="2"/>
  <c r="M421" i="2"/>
  <c r="M229" i="2"/>
  <c r="M30" i="2"/>
  <c r="M52" i="2"/>
  <c r="M180" i="2"/>
  <c r="M44" i="2"/>
  <c r="M259" i="2"/>
  <c r="M402" i="2"/>
  <c r="M274" i="2"/>
  <c r="M82" i="2"/>
  <c r="M8" i="2"/>
  <c r="M400" i="2"/>
  <c r="M393" i="2"/>
  <c r="M313" i="2"/>
  <c r="M185" i="2"/>
  <c r="M10" i="2"/>
  <c r="M344" i="2"/>
  <c r="M280" i="2"/>
  <c r="M216" i="2"/>
  <c r="M152" i="2"/>
  <c r="M57" i="2"/>
  <c r="M407" i="2"/>
  <c r="M343" i="2"/>
  <c r="M279" i="2"/>
  <c r="M215" i="2"/>
  <c r="M151" i="2"/>
  <c r="M7" i="2"/>
  <c r="M374" i="2"/>
  <c r="M310" i="2"/>
  <c r="M246" i="2"/>
  <c r="M182" i="2"/>
  <c r="M118" i="2"/>
  <c r="M405" i="2"/>
  <c r="M341" i="2"/>
  <c r="M277" i="2"/>
  <c r="M213" i="2"/>
  <c r="M149" i="2"/>
  <c r="M85" i="2"/>
  <c r="M14" i="2"/>
  <c r="M29" i="2"/>
  <c r="M86" i="2"/>
  <c r="M292" i="2"/>
  <c r="M228" i="2"/>
  <c r="M164" i="2"/>
  <c r="M37" i="2"/>
  <c r="M55" i="2"/>
  <c r="M371" i="2"/>
  <c r="M307" i="2"/>
  <c r="M243" i="2"/>
  <c r="M179" i="2"/>
  <c r="M36" i="2"/>
  <c r="M386" i="2"/>
  <c r="M322" i="2"/>
  <c r="M258" i="2"/>
  <c r="M194" i="2"/>
  <c r="M130" i="2"/>
  <c r="M67" i="2"/>
  <c r="M137" i="2"/>
  <c r="M72" i="2"/>
  <c r="M412" i="2"/>
  <c r="M225" i="2"/>
  <c r="M97" i="2"/>
  <c r="M380" i="2"/>
  <c r="M384" i="2"/>
  <c r="M388" i="2"/>
  <c r="M174" i="2"/>
  <c r="M417" i="2"/>
  <c r="M385" i="2"/>
  <c r="M169" i="2"/>
  <c r="M336" i="2"/>
  <c r="M208" i="2"/>
  <c r="M119" i="2"/>
  <c r="M335" i="2"/>
  <c r="M143" i="2"/>
  <c r="M302" i="2"/>
  <c r="M269" i="2"/>
  <c r="M77" i="2"/>
  <c r="M15" i="2"/>
  <c r="M427" i="2"/>
  <c r="M337" i="2"/>
  <c r="M377" i="2"/>
  <c r="M230" i="2"/>
  <c r="M140" i="2"/>
  <c r="M430" i="2" l="1"/>
  <c r="F425" i="1" l="1"/>
  <c r="G425" i="1" l="1"/>
  <c r="H425" i="1" l="1"/>
</calcChain>
</file>

<file path=xl/comments1.xml><?xml version="1.0" encoding="utf-8"?>
<comments xmlns="http://schemas.openxmlformats.org/spreadsheetml/2006/main">
  <authors>
    <author>Bush, Daniel P.   DPI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>Must be 745 or less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>Must be less than 10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>A district eligible in the previous year that loses eligibility due to membership growing above 745 is eligible to receive 50% of the previous year's aid.</t>
        </r>
      </text>
    </comment>
    <comment ref="I3" authorId="0" shapeId="0">
      <text>
        <r>
          <rPr>
            <sz val="9"/>
            <color indexed="81"/>
            <rFont val="Tahoma"/>
            <family val="2"/>
          </rPr>
          <t>Eligibility as of 10/23 is prorated at 99.04% as base eligibility exceeds the appropriation of $24,813,900.</t>
        </r>
      </text>
    </comment>
    <comment ref="K3" authorId="0" shapeId="0">
      <text>
        <r>
          <rPr>
            <sz val="9"/>
            <color indexed="81"/>
            <rFont val="Tahoma"/>
            <family val="2"/>
          </rPr>
          <t>The final 5% of the eligible amount is being held back until 11/9 pending any late membership changes that could affect a district's eligibility.</t>
        </r>
      </text>
    </comment>
  </commentList>
</comments>
</file>

<file path=xl/comments2.xml><?xml version="1.0" encoding="utf-8"?>
<comments xmlns="http://schemas.openxmlformats.org/spreadsheetml/2006/main">
  <authors>
    <author>Erin Fath</author>
    <author>Fath, Erin K.   DPI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Erin Fath:</t>
        </r>
        <r>
          <rPr>
            <sz val="9"/>
            <color indexed="81"/>
            <rFont val="Tahoma"/>
            <family val="2"/>
          </rPr>
          <t xml:space="preserve">
These are the figures we have been using to calculate Sparstiy Aid eligibilty.</t>
        </r>
      </text>
    </comment>
    <comment ref="G6" authorId="1" shapeId="0">
      <text>
        <r>
          <rPr>
            <b/>
            <sz val="9"/>
            <color indexed="81"/>
            <rFont val="Tahoma"/>
            <family val="2"/>
          </rPr>
          <t>Fath, Erin K.   DPI:</t>
        </r>
        <r>
          <rPr>
            <sz val="9"/>
            <color indexed="81"/>
            <rFont val="Tahoma"/>
            <family val="2"/>
          </rPr>
          <t xml:space="preserve">
FY17 membership that was used for July 1 Estimate of 2017-18 General Aid (excludes resident pupils enrolled in RPCP, WPCP, SNSP.
</t>
        </r>
      </text>
    </comment>
    <comment ref="J6" authorId="1" shapeId="0">
      <text>
        <r>
          <rPr>
            <b/>
            <sz val="9"/>
            <color indexed="81"/>
            <rFont val="Tahoma"/>
            <family val="2"/>
          </rPr>
          <t>Fath, Erin K.   DPI:</t>
        </r>
        <r>
          <rPr>
            <sz val="9"/>
            <color indexed="81"/>
            <rFont val="Tahoma"/>
            <family val="2"/>
          </rPr>
          <t xml:space="preserve">
If a district lost elig from FY17 to FY18 b/c membership increased above 745, hold harmless payment of 50% of prior year's award is made.</t>
        </r>
      </text>
    </comment>
  </commentList>
</comments>
</file>

<file path=xl/connections.xml><?xml version="1.0" encoding="utf-8"?>
<connections xmlns="http://schemas.openxmlformats.org/spreadsheetml/2006/main">
  <connection id="1" name="area_calc_may2018" type="6" refreshedVersion="6" deleted="1" background="1" saveData="1">
    <textPr codePage="437" sourceFile="F:\Boundaries_Project\State_Federal_Funding\area_calc_may2018.txt" tab="0" comma="1">
      <textFields count="11">
        <textField type="skip"/>
        <textField type="text"/>
        <textField/>
        <textField type="text"/>
        <textField type="skip"/>
        <textField type="skip"/>
        <textField type="skip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<sst xmlns="http://schemas.openxmlformats.org/spreadsheetml/2006/main" count="896" uniqueCount="884">
  <si>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</si>
  <si>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</si>
  <si>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</si>
  <si>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</si>
  <si>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</si>
  <si>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</si>
  <si>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</si>
  <si>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</si>
  <si>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</si>
  <si>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</si>
  <si>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</si>
  <si>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</si>
  <si>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</si>
  <si>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</si>
  <si>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</si>
  <si>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</si>
  <si>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</si>
  <si>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</si>
  <si>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</si>
  <si>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</si>
  <si>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</si>
  <si>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</si>
  <si>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</si>
  <si>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</si>
  <si>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</si>
  <si>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</si>
  <si>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</si>
  <si>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</si>
  <si>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</si>
  <si>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</si>
  <si>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</si>
  <si>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</si>
  <si>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</si>
  <si>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</si>
  <si>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</si>
  <si>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</si>
  <si>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</si>
  <si>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</si>
  <si>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</si>
  <si>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</si>
  <si>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</si>
  <si>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</si>
  <si>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</si>
  <si>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</si>
  <si>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</si>
  <si>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</si>
  <si>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</si>
  <si>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</si>
  <si>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</si>
  <si>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</si>
  <si>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</si>
  <si>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</si>
  <si>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</si>
  <si>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</si>
  <si>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</si>
  <si>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</si>
  <si>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</si>
  <si>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</si>
  <si>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</si>
  <si>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</si>
  <si>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</si>
  <si>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</si>
  <si>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</si>
  <si>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</si>
  <si>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</si>
  <si>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</si>
  <si>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</si>
  <si>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</si>
  <si>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</si>
  <si>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</si>
  <si>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</si>
  <si>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</si>
  <si>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</si>
  <si>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</si>
  <si>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</si>
  <si>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</si>
  <si>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</si>
  <si>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</si>
  <si>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</si>
  <si>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</si>
  <si>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</si>
  <si>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</si>
  <si>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</si>
  <si>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</si>
  <si>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</si>
  <si>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</si>
  <si>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</si>
  <si>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</si>
  <si>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</si>
  <si>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</si>
  <si>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</si>
  <si>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</si>
  <si>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</si>
  <si>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</si>
  <si>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</si>
  <si>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</si>
  <si>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</si>
  <si>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</si>
  <si>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</si>
  <si>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</si>
  <si>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</si>
  <si>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</si>
  <si>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</si>
  <si>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</si>
  <si>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</si>
  <si>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</si>
  <si>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</si>
  <si>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</si>
  <si>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</si>
  <si>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</si>
  <si>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</si>
  <si>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</si>
  <si>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</si>
  <si>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</si>
  <si>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</si>
  <si>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</si>
  <si>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</si>
  <si>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</si>
  <si>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</si>
  <si>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</si>
  <si>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</si>
  <si>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</si>
  <si>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</si>
  <si>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</si>
  <si>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</si>
  <si>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</si>
  <si>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</si>
  <si>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</si>
  <si>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</si>
  <si>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</si>
  <si>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</si>
  <si>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</si>
  <si>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</si>
  <si>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</si>
  <si>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</si>
  <si>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</si>
  <si>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</si>
  <si>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</si>
  <si>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</si>
  <si>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</si>
  <si>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</si>
  <si>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</si>
  <si>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</si>
  <si>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</si>
  <si>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</si>
  <si>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</si>
  <si>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</si>
  <si>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</si>
  <si>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</si>
  <si>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</si>
  <si>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</si>
  <si>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</si>
  <si>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</si>
  <si>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Herman-Neosho-Rubicon*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</si>
  <si>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</si>
  <si>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</si>
  <si>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</si>
  <si>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</si>
  <si>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</si>
  <si>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</si>
  <si>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</si>
  <si>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</si>
  <si>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</si>
  <si>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</si>
  <si>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</si>
  <si>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</si>
  <si>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</si>
  <si>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</si>
  <si>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</si>
  <si>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</si>
  <si>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</si>
  <si>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</si>
  <si>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</si>
  <si>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</si>
  <si>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</si>
  <si>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</si>
  <si>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</si>
  <si>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</si>
  <si>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</si>
  <si>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</si>
  <si>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</si>
  <si>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</si>
  <si>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</si>
  <si>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</si>
  <si>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</si>
  <si>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</si>
  <si>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</si>
  <si>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</si>
  <si>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</si>
  <si>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</si>
  <si>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</si>
  <si>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</si>
  <si>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</si>
  <si>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</si>
  <si>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</si>
  <si>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</si>
  <si>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</si>
  <si>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</si>
  <si>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</si>
  <si>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</si>
  <si>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</si>
  <si>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</si>
  <si>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</si>
  <si>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</si>
  <si>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</si>
  <si>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</si>
  <si>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</si>
  <si>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</si>
  <si>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</si>
  <si>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</si>
  <si>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</si>
  <si>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</si>
  <si>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</si>
  <si>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</si>
  <si>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</si>
  <si>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</si>
  <si>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</si>
  <si>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</si>
  <si>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</si>
  <si>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</si>
  <si>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</si>
  <si>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</si>
  <si>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</si>
  <si>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</si>
  <si>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</si>
  <si>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</si>
  <si>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</si>
  <si>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</si>
  <si>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</si>
  <si>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</si>
  <si>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</si>
  <si>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</si>
  <si>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</si>
  <si>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</si>
  <si>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</si>
  <si>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</si>
  <si>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</si>
  <si>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</si>
  <si>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</si>
  <si>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</si>
  <si>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</si>
  <si>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</si>
  <si>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</si>
  <si>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</si>
  <si>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</si>
  <si>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</si>
  <si>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</si>
  <si>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</si>
  <si>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</si>
  <si>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</si>
  <si>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</si>
  <si>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</si>
  <si>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</si>
  <si>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</si>
  <si>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</si>
  <si>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</si>
  <si>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</si>
  <si>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</si>
  <si>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</si>
  <si>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</si>
  <si>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</si>
  <si>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</si>
  <si>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</si>
  <si>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</si>
  <si>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</si>
  <si>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</si>
  <si>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</si>
  <si>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</si>
  <si>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</si>
  <si>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</si>
  <si>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</si>
  <si>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</si>
  <si>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</si>
  <si>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</si>
  <si>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</si>
  <si>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</si>
  <si>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</si>
  <si>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</si>
  <si>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</si>
  <si>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</si>
  <si>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</si>
  <si>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</si>
  <si>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</si>
  <si>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</si>
  <si>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</si>
  <si>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</si>
  <si>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</si>
  <si>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</si>
  <si>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</si>
  <si>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</si>
  <si>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</si>
  <si>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</si>
  <si>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</si>
  <si>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</si>
  <si>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</si>
  <si>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</si>
  <si>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</si>
  <si>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</si>
  <si>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</si>
  <si>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</si>
  <si>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</si>
  <si>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</si>
  <si>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</si>
  <si>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</si>
  <si>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</si>
  <si>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</si>
  <si>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</si>
  <si>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</si>
  <si>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</si>
  <si>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</si>
  <si>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</si>
  <si>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</si>
  <si>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</si>
  <si>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</si>
  <si>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</si>
  <si>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Ripon Area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</si>
  <si>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</si>
  <si>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</si>
  <si>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</si>
  <si>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</si>
  <si>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</si>
  <si>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</si>
  <si>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</si>
  <si>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</si>
  <si>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</si>
  <si>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</si>
  <si>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</si>
  <si>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</si>
  <si>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</si>
  <si>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</si>
  <si>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</si>
  <si>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</si>
  <si>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</si>
  <si>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</si>
  <si>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</si>
  <si>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</si>
  <si>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</si>
  <si>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</si>
  <si>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</si>
  <si>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</si>
  <si>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</si>
  <si>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</si>
  <si>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</si>
  <si>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</si>
  <si>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</si>
  <si>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</si>
  <si>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</si>
  <si>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</si>
  <si>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</si>
  <si>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</si>
  <si>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</si>
  <si>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</si>
  <si>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</si>
  <si>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</si>
  <si>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</si>
  <si>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</si>
  <si>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</si>
  <si>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</si>
  <si>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</si>
  <si>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</si>
  <si>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</si>
  <si>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</si>
  <si>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</si>
  <si>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</si>
  <si>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 Consolidat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</si>
  <si>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</si>
  <si>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</si>
  <si>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</si>
  <si>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</si>
  <si>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</si>
  <si>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</si>
  <si>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</si>
  <si>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</si>
  <si>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</si>
  <si>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</si>
  <si>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</si>
  <si>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</si>
  <si>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</si>
  <si>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</si>
  <si>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</si>
  <si>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</si>
  <si>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</si>
  <si>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</si>
  <si>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</si>
  <si>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</si>
  <si>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</si>
  <si>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</si>
  <si>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</si>
  <si>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</si>
  <si>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</si>
  <si>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</si>
  <si>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</si>
  <si>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</si>
  <si>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</si>
  <si>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</si>
  <si>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</si>
  <si>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</si>
  <si>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</si>
  <si>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</si>
  <si>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</si>
  <si>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</si>
  <si>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</si>
  <si>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</si>
  <si>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</si>
  <si>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</si>
  <si>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</si>
  <si>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</si>
  <si>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</si>
  <si>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</si>
  <si>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</si>
  <si>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</si>
  <si>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</si>
  <si>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</si>
  <si>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</si>
  <si>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</si>
  <si>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</si>
  <si>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</si>
  <si>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</si>
  <si>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</si>
  <si>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</si>
  <si>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District Code</t>
  </si>
  <si>
    <t>TOTALS</t>
  </si>
  <si>
    <t>Proration</t>
  </si>
  <si>
    <t>MEMBERSHIP USED FOR JULY 1, 2017 AID ESTIMATE</t>
  </si>
  <si>
    <t>SCOPE</t>
  </si>
  <si>
    <t>Herman-Neosho-Rubicon</t>
  </si>
  <si>
    <t xml:space="preserve">CTY </t>
  </si>
  <si>
    <t>CESA</t>
  </si>
  <si>
    <t xml:space="preserve">NAME </t>
  </si>
  <si>
    <t xml:space="preserve">Abbotsford              </t>
  </si>
  <si>
    <t xml:space="preserve">Adams-Friendship Area   </t>
  </si>
  <si>
    <t xml:space="preserve">Albany                  </t>
  </si>
  <si>
    <t xml:space="preserve">Algoma                  </t>
  </si>
  <si>
    <t xml:space="preserve">Alma                    </t>
  </si>
  <si>
    <t xml:space="preserve">Alma Center             </t>
  </si>
  <si>
    <t xml:space="preserve">Almond-Bancroft         </t>
  </si>
  <si>
    <t xml:space="preserve">Altoona                 </t>
  </si>
  <si>
    <t xml:space="preserve">Amery                   </t>
  </si>
  <si>
    <t xml:space="preserve">Tomorrow River          </t>
  </si>
  <si>
    <t xml:space="preserve">Antigo                  </t>
  </si>
  <si>
    <t xml:space="preserve">Appleton Area           </t>
  </si>
  <si>
    <t xml:space="preserve">Arcadia                 </t>
  </si>
  <si>
    <t xml:space="preserve">Argyle                  </t>
  </si>
  <si>
    <t xml:space="preserve">Ashland                 </t>
  </si>
  <si>
    <t xml:space="preserve">Ashwaubenon             </t>
  </si>
  <si>
    <t xml:space="preserve">Athens                  </t>
  </si>
  <si>
    <t xml:space="preserve">Auburndale              </t>
  </si>
  <si>
    <t xml:space="preserve">Augusta                 </t>
  </si>
  <si>
    <t xml:space="preserve">Baldwin-Woodville Area  </t>
  </si>
  <si>
    <t xml:space="preserve">Unity                   </t>
  </si>
  <si>
    <t xml:space="preserve">Bangor                  </t>
  </si>
  <si>
    <t xml:space="preserve">Baraboo                 </t>
  </si>
  <si>
    <t xml:space="preserve">Barneveld               </t>
  </si>
  <si>
    <t xml:space="preserve">Barron Area             </t>
  </si>
  <si>
    <t xml:space="preserve">Bayfield                </t>
  </si>
  <si>
    <t xml:space="preserve">Beaver Dam              </t>
  </si>
  <si>
    <t xml:space="preserve">Belleville              </t>
  </si>
  <si>
    <t xml:space="preserve">Belmont Community       </t>
  </si>
  <si>
    <t xml:space="preserve">Beloit                  </t>
  </si>
  <si>
    <t xml:space="preserve">Beloit Turner           </t>
  </si>
  <si>
    <t xml:space="preserve">Benton                  </t>
  </si>
  <si>
    <t xml:space="preserve">Berlin Area             </t>
  </si>
  <si>
    <t xml:space="preserve">Birchwood               </t>
  </si>
  <si>
    <t xml:space="preserve">Wisconsin Heights       </t>
  </si>
  <si>
    <t xml:space="preserve">Black River Falls       </t>
  </si>
  <si>
    <t xml:space="preserve">Blair-Taylor            </t>
  </si>
  <si>
    <t xml:space="preserve">Pecatonica Area         </t>
  </si>
  <si>
    <t xml:space="preserve">Bloomer                 </t>
  </si>
  <si>
    <t xml:space="preserve">Bonduel                 </t>
  </si>
  <si>
    <t xml:space="preserve">Boscobel                </t>
  </si>
  <si>
    <t xml:space="preserve">North Lakeland          </t>
  </si>
  <si>
    <t xml:space="preserve">Bowler                  </t>
  </si>
  <si>
    <t xml:space="preserve">Boyceville Community    </t>
  </si>
  <si>
    <t xml:space="preserve">Brighton #1             </t>
  </si>
  <si>
    <t xml:space="preserve">Brillion                </t>
  </si>
  <si>
    <t xml:space="preserve">Bristol #1              </t>
  </si>
  <si>
    <t xml:space="preserve">Brodhead                </t>
  </si>
  <si>
    <t xml:space="preserve">Elmbrook                </t>
  </si>
  <si>
    <t xml:space="preserve">Brown Deer              </t>
  </si>
  <si>
    <t xml:space="preserve">Bruce                   </t>
  </si>
  <si>
    <t xml:space="preserve">Burlington Area         </t>
  </si>
  <si>
    <t xml:space="preserve">Butternut               </t>
  </si>
  <si>
    <t xml:space="preserve">Cadott Community        </t>
  </si>
  <si>
    <t xml:space="preserve">Cambria-Friesland       </t>
  </si>
  <si>
    <t xml:space="preserve">Cambridge               </t>
  </si>
  <si>
    <t xml:space="preserve">Cameron                 </t>
  </si>
  <si>
    <t xml:space="preserve">Campbellsport           </t>
  </si>
  <si>
    <t xml:space="preserve">Cashton                 </t>
  </si>
  <si>
    <t xml:space="preserve">Cassville               </t>
  </si>
  <si>
    <t xml:space="preserve">Cedarburg               </t>
  </si>
  <si>
    <t xml:space="preserve">Chequamegon             </t>
  </si>
  <si>
    <t xml:space="preserve">Chetek-Weyerhaeuser     </t>
  </si>
  <si>
    <t xml:space="preserve">Chilton                 </t>
  </si>
  <si>
    <t xml:space="preserve">Chippewa Falls Area     </t>
  </si>
  <si>
    <t xml:space="preserve">Clayton                 </t>
  </si>
  <si>
    <t xml:space="preserve">Clear Lake              </t>
  </si>
  <si>
    <t xml:space="preserve">Clinton Community       </t>
  </si>
  <si>
    <t xml:space="preserve">Clintonville            </t>
  </si>
  <si>
    <t xml:space="preserve">Cochrane-Fountain City  </t>
  </si>
  <si>
    <t xml:space="preserve">Colby                   </t>
  </si>
  <si>
    <t xml:space="preserve">Coleman                 </t>
  </si>
  <si>
    <t xml:space="preserve">Colfax                  </t>
  </si>
  <si>
    <t xml:space="preserve">Columbus                </t>
  </si>
  <si>
    <t xml:space="preserve">Cornell                 </t>
  </si>
  <si>
    <t xml:space="preserve">Crandon                 </t>
  </si>
  <si>
    <t xml:space="preserve">Crivitz                 </t>
  </si>
  <si>
    <t xml:space="preserve">Cuba City               </t>
  </si>
  <si>
    <t xml:space="preserve">Cudahy                  </t>
  </si>
  <si>
    <t xml:space="preserve">Cumberland              </t>
  </si>
  <si>
    <t xml:space="preserve">Darlington Community    </t>
  </si>
  <si>
    <t xml:space="preserve">Deerfield Community     </t>
  </si>
  <si>
    <t xml:space="preserve">Deforest Area           </t>
  </si>
  <si>
    <t xml:space="preserve">Kettle Moraine          </t>
  </si>
  <si>
    <t xml:space="preserve">Delavan-Darien          </t>
  </si>
  <si>
    <t xml:space="preserve">Denmark                 </t>
  </si>
  <si>
    <t xml:space="preserve">Depere                  </t>
  </si>
  <si>
    <t xml:space="preserve">Desoto Area             </t>
  </si>
  <si>
    <t xml:space="preserve">Dodgeville              </t>
  </si>
  <si>
    <t xml:space="preserve">Dover #1                </t>
  </si>
  <si>
    <t xml:space="preserve">Drummond                </t>
  </si>
  <si>
    <t xml:space="preserve">Durand                  </t>
  </si>
  <si>
    <t xml:space="preserve">Northland Pines         </t>
  </si>
  <si>
    <t xml:space="preserve">East Troy Community     </t>
  </si>
  <si>
    <t xml:space="preserve">Eau Claire Area         </t>
  </si>
  <si>
    <t xml:space="preserve">Edgar                   </t>
  </si>
  <si>
    <t xml:space="preserve">Edgerton                </t>
  </si>
  <si>
    <t xml:space="preserve">Elcho                   </t>
  </si>
  <si>
    <t xml:space="preserve">Eleva-Strum             </t>
  </si>
  <si>
    <t xml:space="preserve">Elkhart Lake-Glenbeulah </t>
  </si>
  <si>
    <t xml:space="preserve">Elkhorn Area            </t>
  </si>
  <si>
    <t xml:space="preserve">Elk Mound Area          </t>
  </si>
  <si>
    <t xml:space="preserve">Ellsworth Community     </t>
  </si>
  <si>
    <t xml:space="preserve">Elmwood                 </t>
  </si>
  <si>
    <t xml:space="preserve">Royall                  </t>
  </si>
  <si>
    <t xml:space="preserve">Erin                    </t>
  </si>
  <si>
    <t xml:space="preserve">Evansville Community    </t>
  </si>
  <si>
    <t xml:space="preserve">Fall Creek              </t>
  </si>
  <si>
    <t xml:space="preserve">Fall River              </t>
  </si>
  <si>
    <t xml:space="preserve">Fennimore Community     </t>
  </si>
  <si>
    <t xml:space="preserve">Lac Du Flambeau #1      </t>
  </si>
  <si>
    <t xml:space="preserve">Florence                </t>
  </si>
  <si>
    <t xml:space="preserve">Fond Du Lac             </t>
  </si>
  <si>
    <t xml:space="preserve">Fontana J8              </t>
  </si>
  <si>
    <t xml:space="preserve">Fort Atkinson           </t>
  </si>
  <si>
    <t xml:space="preserve">Fox Point J2            </t>
  </si>
  <si>
    <t xml:space="preserve">Maple Dale-Indian Hill  </t>
  </si>
  <si>
    <t xml:space="preserve">Franklin Public         </t>
  </si>
  <si>
    <t xml:space="preserve">Frederic                </t>
  </si>
  <si>
    <t xml:space="preserve">Northern Ozaukee        </t>
  </si>
  <si>
    <t xml:space="preserve">Freedom Area            </t>
  </si>
  <si>
    <t xml:space="preserve">Galesville-Ettrick      </t>
  </si>
  <si>
    <t xml:space="preserve">North Crawford          </t>
  </si>
  <si>
    <t xml:space="preserve">Geneva J4               </t>
  </si>
  <si>
    <t xml:space="preserve">Genoa City J2           </t>
  </si>
  <si>
    <t xml:space="preserve">Germantown              </t>
  </si>
  <si>
    <t xml:space="preserve">Gibraltar Area          </t>
  </si>
  <si>
    <t xml:space="preserve">Gillett                 </t>
  </si>
  <si>
    <t xml:space="preserve">Gilman                  </t>
  </si>
  <si>
    <t xml:space="preserve">Gilmanton               </t>
  </si>
  <si>
    <t xml:space="preserve">Nicolet UHS             </t>
  </si>
  <si>
    <t xml:space="preserve">Glendale-River Hills    </t>
  </si>
  <si>
    <t xml:space="preserve">Glenwood City           </t>
  </si>
  <si>
    <t xml:space="preserve">Goodman-Armstrong       </t>
  </si>
  <si>
    <t xml:space="preserve">Grafton                 </t>
  </si>
  <si>
    <t xml:space="preserve">Granton Area            </t>
  </si>
  <si>
    <t xml:space="preserve">Grantsburg              </t>
  </si>
  <si>
    <t xml:space="preserve">Black Hawk              </t>
  </si>
  <si>
    <t xml:space="preserve">Green Bay Area          </t>
  </si>
  <si>
    <t xml:space="preserve">Greendale               </t>
  </si>
  <si>
    <t xml:space="preserve">Greenfield              </t>
  </si>
  <si>
    <t xml:space="preserve">Green Lake              </t>
  </si>
  <si>
    <t xml:space="preserve">Greenwood               </t>
  </si>
  <si>
    <t xml:space="preserve">Gresham                 </t>
  </si>
  <si>
    <t xml:space="preserve">Hamilton                </t>
  </si>
  <si>
    <t xml:space="preserve">Saint Croix Central     </t>
  </si>
  <si>
    <t xml:space="preserve">Hartford UHS            </t>
  </si>
  <si>
    <t xml:space="preserve">Hartford J1             </t>
  </si>
  <si>
    <t xml:space="preserve">Arrowhead UHS           </t>
  </si>
  <si>
    <t xml:space="preserve">Hartland-Lakeside J3    </t>
  </si>
  <si>
    <t xml:space="preserve">Hayward Community       </t>
  </si>
  <si>
    <t xml:space="preserve">Southwestern Wisconsin  </t>
  </si>
  <si>
    <t xml:space="preserve">Highland                </t>
  </si>
  <si>
    <t xml:space="preserve">Hilbert                 </t>
  </si>
  <si>
    <t xml:space="preserve">Hillsboro               </t>
  </si>
  <si>
    <t xml:space="preserve">Holmen                  </t>
  </si>
  <si>
    <t xml:space="preserve">Horicon                 </t>
  </si>
  <si>
    <t xml:space="preserve">Hortonville             </t>
  </si>
  <si>
    <t xml:space="preserve">Howard-Suamico          </t>
  </si>
  <si>
    <t xml:space="preserve">Howards Grove           </t>
  </si>
  <si>
    <t xml:space="preserve">Hudson                  </t>
  </si>
  <si>
    <t xml:space="preserve">Hurley                  </t>
  </si>
  <si>
    <t xml:space="preserve">Hustisford              </t>
  </si>
  <si>
    <t xml:space="preserve">Independence            </t>
  </si>
  <si>
    <t xml:space="preserve">Iola-Scandinavia        </t>
  </si>
  <si>
    <t xml:space="preserve">Iowa-Grant              </t>
  </si>
  <si>
    <t xml:space="preserve">Ithaca                  </t>
  </si>
  <si>
    <t xml:space="preserve">Janesville              </t>
  </si>
  <si>
    <t xml:space="preserve">Jefferson               </t>
  </si>
  <si>
    <t xml:space="preserve">Johnson Creek           </t>
  </si>
  <si>
    <t xml:space="preserve">Juda                    </t>
  </si>
  <si>
    <t xml:space="preserve">Dodgeland               </t>
  </si>
  <si>
    <t xml:space="preserve">Kaukauna Area           </t>
  </si>
  <si>
    <t xml:space="preserve">Kenosha                 </t>
  </si>
  <si>
    <t xml:space="preserve">Kewaskum                </t>
  </si>
  <si>
    <t xml:space="preserve">Kewaunee                </t>
  </si>
  <si>
    <t xml:space="preserve">Kiel Area               </t>
  </si>
  <si>
    <t xml:space="preserve">Kimberly Area           </t>
  </si>
  <si>
    <t xml:space="preserve">Kohler                  </t>
  </si>
  <si>
    <t xml:space="preserve">Lacrosse                </t>
  </si>
  <si>
    <t xml:space="preserve">Ladysmith               </t>
  </si>
  <si>
    <t xml:space="preserve">Lafarge                 </t>
  </si>
  <si>
    <t xml:space="preserve">Lake Geneva-Genoa UHS   </t>
  </si>
  <si>
    <t xml:space="preserve">Lake Geneva J1          </t>
  </si>
  <si>
    <t xml:space="preserve">Lake Holcombe           </t>
  </si>
  <si>
    <t xml:space="preserve">Lake Mills Area         </t>
  </si>
  <si>
    <t xml:space="preserve">Lancaster Community     </t>
  </si>
  <si>
    <t xml:space="preserve">Laona                   </t>
  </si>
  <si>
    <t xml:space="preserve">Lena                    </t>
  </si>
  <si>
    <t xml:space="preserve">Linn J4                 </t>
  </si>
  <si>
    <t xml:space="preserve">Linn J6                 </t>
  </si>
  <si>
    <t xml:space="preserve">Richmond                </t>
  </si>
  <si>
    <t xml:space="preserve">Little Chute Area       </t>
  </si>
  <si>
    <t xml:space="preserve">Lodi                    </t>
  </si>
  <si>
    <t xml:space="preserve">Lomira                  </t>
  </si>
  <si>
    <t xml:space="preserve">Loyal                   </t>
  </si>
  <si>
    <t xml:space="preserve">Luck                    </t>
  </si>
  <si>
    <t xml:space="preserve">Luxemburg-Casco         </t>
  </si>
  <si>
    <t xml:space="preserve">Madison Metropolitan    </t>
  </si>
  <si>
    <t xml:space="preserve">Manawa                  </t>
  </si>
  <si>
    <t xml:space="preserve">Manitowoc               </t>
  </si>
  <si>
    <t xml:space="preserve">Maple                   </t>
  </si>
  <si>
    <t xml:space="preserve">Marathon City           </t>
  </si>
  <si>
    <t xml:space="preserve">Marinette               </t>
  </si>
  <si>
    <t xml:space="preserve">Marion                  </t>
  </si>
  <si>
    <t xml:space="preserve">Markesan                </t>
  </si>
  <si>
    <t xml:space="preserve">Marshall                </t>
  </si>
  <si>
    <t xml:space="preserve">Marshfield              </t>
  </si>
  <si>
    <t xml:space="preserve">Mauston                 </t>
  </si>
  <si>
    <t xml:space="preserve">Mayville                </t>
  </si>
  <si>
    <t xml:space="preserve">McFarland               </t>
  </si>
  <si>
    <t xml:space="preserve">Medford Area            </t>
  </si>
  <si>
    <t xml:space="preserve">Mellen                  </t>
  </si>
  <si>
    <t xml:space="preserve">Melrose-Mindoro         </t>
  </si>
  <si>
    <t xml:space="preserve">Menasha                 </t>
  </si>
  <si>
    <t xml:space="preserve">Menominee Indian        </t>
  </si>
  <si>
    <t xml:space="preserve">Menomonee Falls         </t>
  </si>
  <si>
    <t xml:space="preserve">Menomonie Area          </t>
  </si>
  <si>
    <t xml:space="preserve">Mequon-Thiensville      </t>
  </si>
  <si>
    <t xml:space="preserve">Mercer                  </t>
  </si>
  <si>
    <t xml:space="preserve">Merrill Area            </t>
  </si>
  <si>
    <t xml:space="preserve">Swallow                 </t>
  </si>
  <si>
    <t xml:space="preserve">North Lake              </t>
  </si>
  <si>
    <t xml:space="preserve">Merton Community        </t>
  </si>
  <si>
    <t xml:space="preserve">Middleton-Cross Plains  </t>
  </si>
  <si>
    <t xml:space="preserve">Milton                  </t>
  </si>
  <si>
    <t xml:space="preserve">Milwaukee               </t>
  </si>
  <si>
    <t xml:space="preserve">Mineral Point           </t>
  </si>
  <si>
    <t xml:space="preserve">Minocqua J1             </t>
  </si>
  <si>
    <t xml:space="preserve">Lakeland UHS            </t>
  </si>
  <si>
    <t xml:space="preserve">Northwood               </t>
  </si>
  <si>
    <t xml:space="preserve">Mishicot                </t>
  </si>
  <si>
    <t xml:space="preserve">Mondovi                 </t>
  </si>
  <si>
    <t xml:space="preserve">Monona Grove            </t>
  </si>
  <si>
    <t xml:space="preserve">Monroe                  </t>
  </si>
  <si>
    <t xml:space="preserve">Montello                </t>
  </si>
  <si>
    <t xml:space="preserve">Monticello              </t>
  </si>
  <si>
    <t xml:space="preserve">Mosinee                 </t>
  </si>
  <si>
    <t xml:space="preserve">Mount Horeb Area        </t>
  </si>
  <si>
    <t xml:space="preserve">Mukwonago               </t>
  </si>
  <si>
    <t xml:space="preserve">Riverdale               </t>
  </si>
  <si>
    <t xml:space="preserve">Muskego-Norway          </t>
  </si>
  <si>
    <t xml:space="preserve">Lake Country            </t>
  </si>
  <si>
    <t xml:space="preserve">Necedah Area            </t>
  </si>
  <si>
    <t xml:space="preserve">Neenah                  </t>
  </si>
  <si>
    <t xml:space="preserve">Neillsville             </t>
  </si>
  <si>
    <t xml:space="preserve">Nekoosa                 </t>
  </si>
  <si>
    <t xml:space="preserve">New Auburn              </t>
  </si>
  <si>
    <t xml:space="preserve">New Berlin              </t>
  </si>
  <si>
    <t xml:space="preserve">New Glarus              </t>
  </si>
  <si>
    <t xml:space="preserve">New Holstein            </t>
  </si>
  <si>
    <t xml:space="preserve">New Lisbon              </t>
  </si>
  <si>
    <t xml:space="preserve">New London              </t>
  </si>
  <si>
    <t xml:space="preserve">New Richmond            </t>
  </si>
  <si>
    <t xml:space="preserve">Niagara                 </t>
  </si>
  <si>
    <t xml:space="preserve">Norris                  </t>
  </si>
  <si>
    <t xml:space="preserve">North Fond Du Lac       </t>
  </si>
  <si>
    <t xml:space="preserve">Norwalk-Ontario-Wilton  </t>
  </si>
  <si>
    <t xml:space="preserve">Norway J7               </t>
  </si>
  <si>
    <t xml:space="preserve">Oak Creek-Franklin      </t>
  </si>
  <si>
    <t xml:space="preserve">Oakfield                </t>
  </si>
  <si>
    <t xml:space="preserve">Oconomowoc Area         </t>
  </si>
  <si>
    <t xml:space="preserve">Oconto                  </t>
  </si>
  <si>
    <t xml:space="preserve">Oconto Falls            </t>
  </si>
  <si>
    <t xml:space="preserve">Omro                    </t>
  </si>
  <si>
    <t xml:space="preserve">Onalaska                </t>
  </si>
  <si>
    <t xml:space="preserve">Oostburg                </t>
  </si>
  <si>
    <t xml:space="preserve">Oregon                  </t>
  </si>
  <si>
    <t xml:space="preserve">Parkview                </t>
  </si>
  <si>
    <t xml:space="preserve">Osceola                 </t>
  </si>
  <si>
    <t xml:space="preserve">Oshkosh Area            </t>
  </si>
  <si>
    <t xml:space="preserve">Osseo-Fairchild         </t>
  </si>
  <si>
    <t xml:space="preserve">Owen-Withee             </t>
  </si>
  <si>
    <t xml:space="preserve">Palmyra-Eagle Area      </t>
  </si>
  <si>
    <t xml:space="preserve">Pardeeville Area        </t>
  </si>
  <si>
    <t xml:space="preserve">Paris J1                </t>
  </si>
  <si>
    <t xml:space="preserve">Beecher-Dunbar-Pembine  </t>
  </si>
  <si>
    <t xml:space="preserve">Pepin Area              </t>
  </si>
  <si>
    <t xml:space="preserve">Peshtigo                </t>
  </si>
  <si>
    <t xml:space="preserve">Pewaukee                </t>
  </si>
  <si>
    <t xml:space="preserve">Phelps                  </t>
  </si>
  <si>
    <t xml:space="preserve">Phillips                </t>
  </si>
  <si>
    <t xml:space="preserve">Pittsville              </t>
  </si>
  <si>
    <t xml:space="preserve">Tri-County Area         </t>
  </si>
  <si>
    <t xml:space="preserve">Platteville             </t>
  </si>
  <si>
    <t xml:space="preserve">Plum City               </t>
  </si>
  <si>
    <t xml:space="preserve">Plymouth                </t>
  </si>
  <si>
    <t xml:space="preserve">Portage Community       </t>
  </si>
  <si>
    <t xml:space="preserve">Port Edwards            </t>
  </si>
  <si>
    <t xml:space="preserve">South Shore             </t>
  </si>
  <si>
    <t xml:space="preserve">Potosi                  </t>
  </si>
  <si>
    <t xml:space="preserve">Poynette                </t>
  </si>
  <si>
    <t xml:space="preserve">Prairie Du Chien Area   </t>
  </si>
  <si>
    <t xml:space="preserve">Prairie Farm            </t>
  </si>
  <si>
    <t xml:space="preserve">Prentice                </t>
  </si>
  <si>
    <t xml:space="preserve">Prescott                </t>
  </si>
  <si>
    <t xml:space="preserve">Princeton               </t>
  </si>
  <si>
    <t xml:space="preserve">Pulaski Community       </t>
  </si>
  <si>
    <t xml:space="preserve">Racine                  </t>
  </si>
  <si>
    <t xml:space="preserve">Randall J1              </t>
  </si>
  <si>
    <t xml:space="preserve">Randolph                </t>
  </si>
  <si>
    <t xml:space="preserve">Random Lake             </t>
  </si>
  <si>
    <t xml:space="preserve">Raymond #14             </t>
  </si>
  <si>
    <t xml:space="preserve">North Cape              </t>
  </si>
  <si>
    <t xml:space="preserve">Reedsburg               </t>
  </si>
  <si>
    <t xml:space="preserve">Reedsville              </t>
  </si>
  <si>
    <t xml:space="preserve">Rhinelander             </t>
  </si>
  <si>
    <t xml:space="preserve">Rib Lake                </t>
  </si>
  <si>
    <t xml:space="preserve">Rice Lake Area          </t>
  </si>
  <si>
    <t xml:space="preserve">Richfield J1            </t>
  </si>
  <si>
    <t xml:space="preserve">Friess Lake             </t>
  </si>
  <si>
    <t xml:space="preserve">Richland                </t>
  </si>
  <si>
    <t xml:space="preserve">Rio Community           </t>
  </si>
  <si>
    <t xml:space="preserve">Ripon Area              </t>
  </si>
  <si>
    <t xml:space="preserve">River Falls             </t>
  </si>
  <si>
    <t xml:space="preserve">River Ridge             </t>
  </si>
  <si>
    <t xml:space="preserve">Rosendale-Brandon       </t>
  </si>
  <si>
    <t xml:space="preserve">Rosholt                 </t>
  </si>
  <si>
    <t xml:space="preserve">D C Everest Area        </t>
  </si>
  <si>
    <t xml:space="preserve">Saint Croix Falls       </t>
  </si>
  <si>
    <t xml:space="preserve">Saint Francis           </t>
  </si>
  <si>
    <t xml:space="preserve">Central/Westosha UHS    </t>
  </si>
  <si>
    <t xml:space="preserve">Salem                   </t>
  </si>
  <si>
    <t xml:space="preserve">Sauk Prairie            </t>
  </si>
  <si>
    <t xml:space="preserve">Seneca                  </t>
  </si>
  <si>
    <t xml:space="preserve">Sevastopol              </t>
  </si>
  <si>
    <t xml:space="preserve">Seymour Community       </t>
  </si>
  <si>
    <t xml:space="preserve">Sharon J11              </t>
  </si>
  <si>
    <t xml:space="preserve">Shawano                 </t>
  </si>
  <si>
    <t xml:space="preserve">Sheboygan Area          </t>
  </si>
  <si>
    <t xml:space="preserve">Sheboygan Falls         </t>
  </si>
  <si>
    <t xml:space="preserve">Shell Lake              </t>
  </si>
  <si>
    <t xml:space="preserve">Shiocton                </t>
  </si>
  <si>
    <t xml:space="preserve">Shorewood               </t>
  </si>
  <si>
    <t xml:space="preserve">Shullsburg              </t>
  </si>
  <si>
    <t xml:space="preserve">Silver Lake J1          </t>
  </si>
  <si>
    <t xml:space="preserve">Siren                   </t>
  </si>
  <si>
    <t xml:space="preserve">Slinger                 </t>
  </si>
  <si>
    <t xml:space="preserve">Solon Springs           </t>
  </si>
  <si>
    <t xml:space="preserve">Somerset                </t>
  </si>
  <si>
    <t xml:space="preserve">South Milwaukee         </t>
  </si>
  <si>
    <t xml:space="preserve">Southern Door County    </t>
  </si>
  <si>
    <t xml:space="preserve">Sparta Area             </t>
  </si>
  <si>
    <t xml:space="preserve">Spencer                 </t>
  </si>
  <si>
    <t xml:space="preserve">Spooner                 </t>
  </si>
  <si>
    <t xml:space="preserve">River Valley            </t>
  </si>
  <si>
    <t xml:space="preserve">Spring Valley           </t>
  </si>
  <si>
    <t xml:space="preserve">Stanley-Boyd Area       </t>
  </si>
  <si>
    <t xml:space="preserve">Stevens Point Area      </t>
  </si>
  <si>
    <t xml:space="preserve">Stockbridge             </t>
  </si>
  <si>
    <t xml:space="preserve">Stoughton Area          </t>
  </si>
  <si>
    <t xml:space="preserve">Stratford               </t>
  </si>
  <si>
    <t xml:space="preserve">Sturgeon Bay            </t>
  </si>
  <si>
    <t xml:space="preserve">Sun Prairie Area        </t>
  </si>
  <si>
    <t xml:space="preserve">Superior                </t>
  </si>
  <si>
    <t xml:space="preserve">Suring                  </t>
  </si>
  <si>
    <t xml:space="preserve">Thorp                   </t>
  </si>
  <si>
    <t xml:space="preserve">Three Lakes             </t>
  </si>
  <si>
    <t xml:space="preserve">Tigerton                </t>
  </si>
  <si>
    <t xml:space="preserve">Tomah Area              </t>
  </si>
  <si>
    <t xml:space="preserve">Tomahawk                </t>
  </si>
  <si>
    <t xml:space="preserve">Flambeau                </t>
  </si>
  <si>
    <t xml:space="preserve">Turtle Lake             </t>
  </si>
  <si>
    <t xml:space="preserve">Twin Lakes #4           </t>
  </si>
  <si>
    <t xml:space="preserve">Two Rivers              </t>
  </si>
  <si>
    <t xml:space="preserve">Union Grove UHS         </t>
  </si>
  <si>
    <t xml:space="preserve">Union Grove J1          </t>
  </si>
  <si>
    <t xml:space="preserve">Valders Area            </t>
  </si>
  <si>
    <t xml:space="preserve">Verona Area             </t>
  </si>
  <si>
    <t xml:space="preserve">Kickapoo Area           </t>
  </si>
  <si>
    <t xml:space="preserve">Viroqua Area            </t>
  </si>
  <si>
    <t xml:space="preserve">Wabeno Area             </t>
  </si>
  <si>
    <t xml:space="preserve">Big Foot UHS            </t>
  </si>
  <si>
    <t xml:space="preserve">Walworth J1             </t>
  </si>
  <si>
    <t xml:space="preserve">Washburn                </t>
  </si>
  <si>
    <t xml:space="preserve">Washington              </t>
  </si>
  <si>
    <t xml:space="preserve">Waterford UHS           </t>
  </si>
  <si>
    <t xml:space="preserve">Washington-Caldwell     </t>
  </si>
  <si>
    <t xml:space="preserve">Waterford Graded        </t>
  </si>
  <si>
    <t xml:space="preserve">Waterloo                </t>
  </si>
  <si>
    <t xml:space="preserve">Watertown               </t>
  </si>
  <si>
    <t xml:space="preserve">Waukesha                </t>
  </si>
  <si>
    <t xml:space="preserve">Waunakee Community      </t>
  </si>
  <si>
    <t xml:space="preserve">Waupaca                 </t>
  </si>
  <si>
    <t xml:space="preserve">Waupun                  </t>
  </si>
  <si>
    <t xml:space="preserve">Wausau                  </t>
  </si>
  <si>
    <t xml:space="preserve">Wausaukee               </t>
  </si>
  <si>
    <t xml:space="preserve">Wautoma Area            </t>
  </si>
  <si>
    <t xml:space="preserve">Wauwatosa               </t>
  </si>
  <si>
    <t xml:space="preserve">Wauzeka-Steuben         </t>
  </si>
  <si>
    <t xml:space="preserve">Webster                 </t>
  </si>
  <si>
    <t xml:space="preserve">West Allis              </t>
  </si>
  <si>
    <t xml:space="preserve">West Bend               </t>
  </si>
  <si>
    <t xml:space="preserve">Westby Area             </t>
  </si>
  <si>
    <t xml:space="preserve">West Depere             </t>
  </si>
  <si>
    <t xml:space="preserve">Westfield               </t>
  </si>
  <si>
    <t xml:space="preserve">Weston                  </t>
  </si>
  <si>
    <t xml:space="preserve">West Salem              </t>
  </si>
  <si>
    <t xml:space="preserve">Weyauwega-Fremont       </t>
  </si>
  <si>
    <t xml:space="preserve">Wheatland J1            </t>
  </si>
  <si>
    <t xml:space="preserve">Whitefish Bay           </t>
  </si>
  <si>
    <t xml:space="preserve">Whitehall               </t>
  </si>
  <si>
    <t xml:space="preserve">White Lake              </t>
  </si>
  <si>
    <t xml:space="preserve">Whitewater              </t>
  </si>
  <si>
    <t xml:space="preserve">Whitnall                </t>
  </si>
  <si>
    <t xml:space="preserve">Wild Rose               </t>
  </si>
  <si>
    <t xml:space="preserve">Williams Bay            </t>
  </si>
  <si>
    <t xml:space="preserve">Wilmot UHS              </t>
  </si>
  <si>
    <t xml:space="preserve">Winneconne Community    </t>
  </si>
  <si>
    <t xml:space="preserve">Winter                  </t>
  </si>
  <si>
    <t xml:space="preserve">Wisconsin Dells         </t>
  </si>
  <si>
    <t xml:space="preserve">Wisconsin Rapids        </t>
  </si>
  <si>
    <t xml:space="preserve">Wittenberg-Birnamwood   </t>
  </si>
  <si>
    <t xml:space="preserve">Wonewoc-Union Center    </t>
  </si>
  <si>
    <t xml:space="preserve">Woodruff J1             </t>
  </si>
  <si>
    <t xml:space="preserve">Wrightstown Community   </t>
  </si>
  <si>
    <t xml:space="preserve">Yorkville J2            </t>
  </si>
  <si>
    <t>*Herman-Neosho-Rubicon</t>
  </si>
  <si>
    <t xml:space="preserve">Herman #22              </t>
  </si>
  <si>
    <t xml:space="preserve">Neosho J3               </t>
  </si>
  <si>
    <t xml:space="preserve">Rubicon J6              </t>
  </si>
  <si>
    <t>HNR</t>
  </si>
  <si>
    <t>NEWLY ELIGIBLE under current law</t>
  </si>
  <si>
    <t>LOSE ELIGIBILITY under current law</t>
  </si>
  <si>
    <t>N/A</t>
  </si>
  <si>
    <t>code check</t>
  </si>
  <si>
    <r>
      <t>Factors used for FY18 Sparsity Aid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</si>
  <si>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Total Square Miles </t>
  </si>
  <si>
    <t>FY17 Membership</t>
  </si>
  <si>
    <t>Mem/Sq Mile</t>
  </si>
  <si>
    <t>Eligible for Aid in FY18?</t>
  </si>
  <si>
    <t>FY18 Aid Eligibiltiy</t>
  </si>
  <si>
    <t>Chap 20 appr.</t>
  </si>
  <si>
    <t>Remainig in Appropriation</t>
  </si>
  <si>
    <t>FY Aid Aid Award (reflects proration)</t>
  </si>
  <si>
    <t>Eligible for Stop Gap Aid in FY18? (lost elig in FY17)</t>
  </si>
  <si>
    <t>Stop Gap Aid amount</t>
  </si>
  <si>
    <t>Stop Gap Aid</t>
  </si>
  <si>
    <t xml:space="preserve">Holy Hill Area          </t>
  </si>
  <si>
    <t>*HOLY HILL School Disrict (sum area and membership from FL and RJ1)</t>
  </si>
  <si>
    <t>Code</t>
  </si>
  <si>
    <t>District</t>
  </si>
  <si>
    <t>Area
(sq. mi.)</t>
  </si>
  <si>
    <r>
      <t xml:space="preserve">Membership
</t>
    </r>
    <r>
      <rPr>
        <i/>
        <sz val="11"/>
        <color theme="1"/>
        <rFont val="Calibri"/>
        <family val="2"/>
      </rPr>
      <t xml:space="preserve">÷ </t>
    </r>
    <r>
      <rPr>
        <i/>
        <sz val="11"/>
        <color theme="1"/>
        <rFont val="Calibri"/>
        <family val="2"/>
        <scheme val="minor"/>
      </rPr>
      <t>Area</t>
    </r>
  </si>
  <si>
    <t>"Stop Gap" Eligibility</t>
  </si>
  <si>
    <t>2019-20 Membership</t>
  </si>
  <si>
    <t>2020-21 Eligibility</t>
  </si>
  <si>
    <t>First 95%
Paid 9/21</t>
  </si>
  <si>
    <t>Base 2020-21 Eligibility</t>
  </si>
  <si>
    <t>Prorated 2020-21 Eligibility</t>
  </si>
  <si>
    <t>Holy Hill Area</t>
  </si>
  <si>
    <t>Last 5%
Paid 11/9</t>
  </si>
  <si>
    <t>Wisconsin Department of Public Instruction | 2020-21 Sparsity Aid Eligibility - FINAL</t>
  </si>
  <si>
    <t>Change from 9/10 data</t>
  </si>
  <si>
    <t>October 29,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</si>
</sst>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0%"/>
    <numFmt numFmtId="167" formatCode="0.000000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1" fontId="5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horizontal="left"/>
      <protection locked="0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0" xfId="1" applyNumberFormat="1" applyFont="1" applyFill="1"/>
    <xf numFmtId="0" fontId="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 wrapText="1"/>
    </xf>
    <xf numFmtId="165" fontId="11" fillId="0" borderId="0" xfId="1" applyNumberFormat="1" applyFont="1" applyFill="1" applyAlignment="1">
      <alignment horizontal="center" wrapText="1"/>
    </xf>
    <xf numFmtId="4" fontId="0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center"/>
    </xf>
    <xf numFmtId="165" fontId="2" fillId="0" borderId="1" xfId="1" applyNumberFormat="1" applyFont="1" applyFill="1" applyBorder="1"/>
    <xf numFmtId="4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2" fontId="0" fillId="0" borderId="0" xfId="1" applyNumberFormat="1" applyFont="1" applyFill="1"/>
    <xf numFmtId="2" fontId="11" fillId="0" borderId="0" xfId="1" applyNumberFormat="1" applyFont="1" applyFill="1" applyAlignment="1">
      <alignment horizontal="center" wrapText="1"/>
    </xf>
    <xf numFmtId="2" fontId="12" fillId="0" borderId="0" xfId="1" applyNumberFormat="1" applyFont="1" applyFill="1" applyProtection="1">
      <protection locked="0"/>
    </xf>
    <xf numFmtId="2" fontId="12" fillId="0" borderId="0" xfId="1" applyNumberFormat="1" applyFont="1" applyFill="1" applyAlignment="1" applyProtection="1">
      <alignment horizontal="right"/>
      <protection locked="0"/>
    </xf>
    <xf numFmtId="2" fontId="12" fillId="0" borderId="0" xfId="1" applyNumberFormat="1" applyFont="1" applyFill="1" applyAlignment="1">
      <alignment horizontal="right"/>
    </xf>
    <xf numFmtId="2" fontId="2" fillId="0" borderId="1" xfId="1" applyNumberFormat="1" applyFont="1" applyFill="1" applyBorder="1"/>
    <xf numFmtId="2" fontId="12" fillId="0" borderId="0" xfId="1" applyNumberFormat="1" applyFont="1" applyFill="1"/>
    <xf numFmtId="2" fontId="0" fillId="0" borderId="0" xfId="0" applyNumberFormat="1" applyFont="1" applyFill="1"/>
    <xf numFmtId="2" fontId="11" fillId="0" borderId="0" xfId="0" applyNumberFormat="1" applyFont="1" applyFill="1" applyAlignment="1">
      <alignment horizontal="center" wrapText="1"/>
    </xf>
    <xf numFmtId="2" fontId="2" fillId="0" borderId="1" xfId="0" applyNumberFormat="1" applyFont="1" applyFill="1" applyBorder="1"/>
    <xf numFmtId="1" fontId="2" fillId="0" borderId="1" xfId="0" applyNumberFormat="1" applyFont="1" applyFill="1" applyBorder="1"/>
    <xf numFmtId="164" fontId="0" fillId="0" borderId="0" xfId="2" applyNumberFormat="1" applyFont="1"/>
    <xf numFmtId="164" fontId="11" fillId="0" borderId="0" xfId="2" applyNumberFormat="1" applyFont="1" applyFill="1" applyAlignment="1">
      <alignment horizontal="center" wrapText="1"/>
    </xf>
    <xf numFmtId="164" fontId="2" fillId="0" borderId="1" xfId="2" applyNumberFormat="1" applyFont="1" applyFill="1" applyBorder="1"/>
    <xf numFmtId="164" fontId="2" fillId="0" borderId="0" xfId="2" applyNumberFormat="1" applyFont="1"/>
    <xf numFmtId="0" fontId="2" fillId="0" borderId="0" xfId="0" applyFont="1"/>
    <xf numFmtId="164" fontId="1" fillId="0" borderId="0" xfId="2" applyNumberFormat="1" applyFont="1"/>
    <xf numFmtId="0" fontId="0" fillId="0" borderId="0" xfId="0" applyFont="1"/>
    <xf numFmtId="166" fontId="2" fillId="0" borderId="0" xfId="3" applyNumberFormat="1" applyFont="1"/>
    <xf numFmtId="167" fontId="2" fillId="0" borderId="0" xfId="3" applyNumberFormat="1" applyFont="1"/>
    <xf numFmtId="167" fontId="0" fillId="0" borderId="0" xfId="3" applyNumberFormat="1" applyFont="1"/>
    <xf numFmtId="0" fontId="0" fillId="0" borderId="0" xfId="0" applyFont="1" applyFill="1" applyBorder="1"/>
    <xf numFmtId="165" fontId="0" fillId="0" borderId="0" xfId="1" applyNumberFormat="1" applyFont="1" applyFill="1" applyBorder="1"/>
    <xf numFmtId="43" fontId="0" fillId="0" borderId="0" xfId="1" applyFont="1" applyFill="1" applyBorder="1"/>
    <xf numFmtId="2" fontId="0" fillId="0" borderId="0" xfId="0" applyNumberFormat="1" applyFont="1" applyFill="1" applyBorder="1"/>
    <xf numFmtId="164" fontId="0" fillId="0" borderId="0" xfId="2" applyNumberFormat="1" applyFont="1" applyFill="1" applyBorder="1"/>
    <xf numFmtId="164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/>
    <xf numFmtId="0" fontId="12" fillId="0" borderId="0" xfId="0" applyFont="1" applyFill="1" applyBorder="1"/>
    <xf numFmtId="164" fontId="13" fillId="0" borderId="0" xfId="2" applyNumberFormat="1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2" fontId="13" fillId="0" borderId="0" xfId="1" applyNumberFormat="1" applyFont="1" applyFill="1" applyAlignment="1" applyProtection="1">
      <alignment horizontal="right"/>
      <protection locked="0"/>
    </xf>
    <xf numFmtId="165" fontId="13" fillId="0" borderId="0" xfId="1" applyNumberFormat="1" applyFont="1" applyFill="1"/>
    <xf numFmtId="2" fontId="13" fillId="0" borderId="0" xfId="0" applyNumberFormat="1" applyFont="1" applyFill="1"/>
    <xf numFmtId="0" fontId="13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2" fontId="15" fillId="0" borderId="0" xfId="1" applyNumberFormat="1" applyFont="1" applyFill="1" applyAlignment="1" applyProtection="1">
      <alignment horizontal="right"/>
      <protection locked="0"/>
    </xf>
    <xf numFmtId="165" fontId="15" fillId="0" borderId="0" xfId="1" applyNumberFormat="1" applyFont="1" applyFill="1"/>
    <xf numFmtId="2" fontId="15" fillId="0" borderId="0" xfId="0" applyNumberFormat="1" applyFont="1" applyFill="1"/>
    <xf numFmtId="0" fontId="15" fillId="0" borderId="0" xfId="0" applyFont="1"/>
    <xf numFmtId="164" fontId="15" fillId="0" borderId="0" xfId="2" applyNumberFormat="1" applyFont="1"/>
    <xf numFmtId="0" fontId="15" fillId="0" borderId="0" xfId="0" applyFont="1" applyFill="1" applyBorder="1"/>
    <xf numFmtId="0" fontId="2" fillId="0" borderId="0" xfId="0" applyFont="1" applyFill="1" applyBorder="1"/>
    <xf numFmtId="1" fontId="2" fillId="0" borderId="2" xfId="0" applyNumberFormat="1" applyFont="1" applyFill="1" applyBorder="1" applyAlignment="1">
      <alignment horizontal="center"/>
    </xf>
    <xf numFmtId="164" fontId="2" fillId="0" borderId="2" xfId="2" applyNumberFormat="1" applyFont="1" applyFill="1" applyBorder="1"/>
    <xf numFmtId="0" fontId="0" fillId="0" borderId="2" xfId="0" applyFont="1" applyFill="1" applyBorder="1" applyAlignment="1">
      <alignment horizontal="right"/>
    </xf>
    <xf numFmtId="165" fontId="1" fillId="0" borderId="2" xfId="1" applyNumberFormat="1" applyFont="1" applyFill="1" applyBorder="1"/>
    <xf numFmtId="43" fontId="1" fillId="0" borderId="2" xfId="1" applyFont="1" applyFill="1" applyBorder="1"/>
    <xf numFmtId="2" fontId="0" fillId="0" borderId="2" xfId="0" applyNumberFormat="1" applyFont="1" applyFill="1" applyBorder="1"/>
    <xf numFmtId="164" fontId="1" fillId="0" borderId="2" xfId="2" applyNumberFormat="1" applyFont="1" applyFill="1" applyBorder="1"/>
    <xf numFmtId="1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165" fontId="16" fillId="0" borderId="0" xfId="1" applyNumberFormat="1" applyFont="1" applyFill="1" applyBorder="1" applyAlignment="1">
      <alignment horizontal="center" vertical="center" wrapText="1"/>
    </xf>
    <xf numFmtId="43" fontId="16" fillId="0" borderId="0" xfId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164" fontId="16" fillId="0" borderId="0" xfId="2" applyNumberFormat="1" applyFont="1" applyFill="1" applyBorder="1" applyAlignment="1">
      <alignment horizontal="center" vertical="center" wrapText="1"/>
    </xf>
    <xf numFmtId="164" fontId="14" fillId="0" borderId="0" xfId="2" applyNumberFormat="1" applyFont="1" applyFill="1" applyBorder="1" applyAlignment="1">
      <alignment horizontal="center" vertical="center" wrapText="1"/>
    </xf>
    <xf numFmtId="49" fontId="0" fillId="0" borderId="0" xfId="0" applyNumberFormat="1"/>
    <xf numFmtId="43" fontId="0" fillId="0" borderId="0" xfId="1" applyNumberFormat="1" applyFont="1" applyFill="1" applyBorder="1"/>
    <xf numFmtId="43" fontId="2" fillId="0" borderId="0" xfId="1" applyNumberFormat="1" applyFont="1" applyFill="1" applyBorder="1"/>
    <xf numFmtId="0" fontId="16" fillId="0" borderId="0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8000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area_calc_may2018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25"/>
  <sheetViews>
    <sheetView tabSelected="1" workbookViewId="0">
      <pane xSplit="2" ySplit="3" topLeftCell="C4" activePane="bottomRight" state="frozen"/>
      <selection pane="topRight" activeCell="D1" sqref="D1"/>
      <selection pane="bottomLeft" activeCell="A7" sqref="A7"/>
      <selection pane="bottomRight" activeCell="C2" sqref="C2"/>
    </sheetView>
  </sheetViews>
  <sheetFormatPr defaultColWidth="9.140625" defaultRowHeight="15" x14ac:dyDescent="0.25"/>
  <cols>
    <col min="1" max="1" width="6" style="50" bestFit="1" customWidth="1"/>
    <col min="2" max="2" width="24.85546875" style="44" bestFit="1" customWidth="1"/>
    <col min="3" max="3" width="14.28515625" style="45" customWidth="1"/>
    <col min="4" max="4" width="14.28515625" style="46" customWidth="1"/>
    <col min="5" max="5" width="14.28515625" style="47" customWidth="1"/>
    <col min="6" max="8" width="14.28515625" style="49" customWidth="1"/>
    <col min="9" max="9" width="14.28515625" style="48" customWidth="1"/>
    <col min="10" max="11" width="14.28515625" style="49" customWidth="1"/>
    <col min="12" max="12" width="13" style="44" bestFit="1" customWidth="1"/>
    <col min="13" max="16384" width="9.140625" style="44"/>
  </cols>
  <sheetData>
    <row r="1" spans="1:12" customFormat="1" x14ac:dyDescent="0.25">
      <c r="A1" s="38" t="s">
        <v>881</v>
      </c>
    </row>
    <row r="2" spans="1:12" customFormat="1" x14ac:dyDescent="0.25">
      <c r="A2" s="87" t="s">
        <v>883</v>
      </c>
    </row>
    <row r="3" spans="1:12" s="51" customFormat="1" ht="30" customHeight="1" x14ac:dyDescent="0.25">
      <c r="A3" s="80" t="s">
        <v>869</v>
      </c>
      <c r="B3" s="81" t="s">
        <v>870</v>
      </c>
      <c r="C3" s="82" t="s">
        <v>874</v>
      </c>
      <c r="D3" s="83" t="s">
        <v>871</v>
      </c>
      <c r="E3" s="84" t="s">
        <v>872</v>
      </c>
      <c r="F3" s="85" t="s">
        <v>875</v>
      </c>
      <c r="G3" s="85" t="s">
        <v>873</v>
      </c>
      <c r="H3" s="85" t="s">
        <v>877</v>
      </c>
      <c r="I3" s="86" t="s">
        <v>878</v>
      </c>
      <c r="J3" s="85" t="s">
        <v>876</v>
      </c>
      <c r="K3" s="85" t="s">
        <v>880</v>
      </c>
      <c r="L3" s="90" t="s">
        <v>882</v>
      </c>
    </row>
    <row r="4" spans="1:12" x14ac:dyDescent="0.25">
      <c r="A4" s="52">
        <v>7</v>
      </c>
      <c r="B4" s="53" t="s">
        <v>0</v>
      </c>
      <c r="C4" s="45">
        <v>771</v>
      </c>
      <c r="D4" s="88">
        <v>43.0282976226</v>
      </c>
      <c r="E4" s="88">
        <v>17.918440714583216</v>
      </c>
      <c r="F4" s="88">
        <v>0</v>
      </c>
      <c r="G4" s="88">
        <v>0</v>
      </c>
      <c r="H4" s="88">
        <v>0</v>
      </c>
      <c r="I4" s="89">
        <v>0</v>
      </c>
      <c r="J4" s="49">
        <v>0</v>
      </c>
      <c r="K4" s="49">
        <v>0</v>
      </c>
      <c r="L4" s="49">
        <v>0</v>
      </c>
    </row>
    <row r="5" spans="1:12" ht="15" customHeight="1" x14ac:dyDescent="0.25">
      <c r="A5" s="52">
        <v>14</v>
      </c>
      <c r="B5" s="53" t="s">
        <v>1</v>
      </c>
      <c r="C5" s="45">
        <v>1510</v>
      </c>
      <c r="D5" s="88">
        <v>486.73803090299901</v>
      </c>
      <c r="E5" s="88">
        <v>3.1022848105759064</v>
      </c>
      <c r="F5" s="88">
        <v>0</v>
      </c>
      <c r="G5" s="88">
        <v>0</v>
      </c>
      <c r="H5" s="88">
        <v>0</v>
      </c>
      <c r="I5" s="89">
        <v>0</v>
      </c>
      <c r="J5" s="49">
        <v>0</v>
      </c>
      <c r="K5" s="49">
        <v>0</v>
      </c>
      <c r="L5" s="49">
        <v>0</v>
      </c>
    </row>
    <row r="6" spans="1:12" ht="15" customHeight="1" x14ac:dyDescent="0.25">
      <c r="A6" s="52">
        <v>63</v>
      </c>
      <c r="B6" s="53" t="s">
        <v>2</v>
      </c>
      <c r="C6" s="45">
        <v>456</v>
      </c>
      <c r="D6" s="88">
        <v>67.224011750900004</v>
      </c>
      <c r="E6" s="88">
        <v>6.7832904958085161</v>
      </c>
      <c r="F6" s="88">
        <v>182400</v>
      </c>
      <c r="G6" s="88">
        <v>0</v>
      </c>
      <c r="H6" s="88">
        <v>182400</v>
      </c>
      <c r="I6" s="89">
        <v>180645</v>
      </c>
      <c r="J6" s="49">
        <v>171618</v>
      </c>
      <c r="K6" s="49">
        <v>9027</v>
      </c>
      <c r="L6" s="49">
        <v>-6</v>
      </c>
    </row>
    <row r="7" spans="1:12" ht="15" customHeight="1" x14ac:dyDescent="0.25">
      <c r="A7" s="52">
        <v>70</v>
      </c>
      <c r="B7" s="53" t="s">
        <v>3</v>
      </c>
      <c r="C7" s="45">
        <v>748</v>
      </c>
      <c r="D7" s="88">
        <v>68.357884441099898</v>
      </c>
      <c r="E7" s="88">
        <v>10.942410025057301</v>
      </c>
      <c r="F7" s="88">
        <v>0</v>
      </c>
      <c r="G7" s="88">
        <v>0</v>
      </c>
      <c r="H7" s="88">
        <v>0</v>
      </c>
      <c r="I7" s="89">
        <v>0</v>
      </c>
      <c r="J7" s="49">
        <v>0</v>
      </c>
      <c r="K7" s="49">
        <v>0</v>
      </c>
      <c r="L7" s="49">
        <v>0</v>
      </c>
    </row>
    <row r="8" spans="1:12" ht="15" customHeight="1" x14ac:dyDescent="0.25">
      <c r="A8" s="52">
        <v>84</v>
      </c>
      <c r="B8" s="53" t="s">
        <v>4</v>
      </c>
      <c r="C8" s="45">
        <v>234</v>
      </c>
      <c r="D8" s="88">
        <v>136.731515225999</v>
      </c>
      <c r="E8" s="88">
        <v>1.7113830678554913</v>
      </c>
      <c r="F8" s="88">
        <v>93600</v>
      </c>
      <c r="G8" s="88">
        <v>0</v>
      </c>
      <c r="H8" s="88">
        <v>93600</v>
      </c>
      <c r="I8" s="89">
        <v>92700</v>
      </c>
      <c r="J8" s="49">
        <v>88068</v>
      </c>
      <c r="K8" s="49">
        <v>4632</v>
      </c>
      <c r="L8" s="49">
        <v>-3</v>
      </c>
    </row>
    <row r="9" spans="1:12" ht="15" customHeight="1" x14ac:dyDescent="0.25">
      <c r="A9" s="52">
        <v>91</v>
      </c>
      <c r="B9" s="53" t="s">
        <v>5</v>
      </c>
      <c r="C9" s="45">
        <v>549</v>
      </c>
      <c r="D9" s="88">
        <v>133.42937215699899</v>
      </c>
      <c r="E9" s="88">
        <v>4.114536335777867</v>
      </c>
      <c r="F9" s="88">
        <v>219600</v>
      </c>
      <c r="G9" s="88">
        <v>0</v>
      </c>
      <c r="H9" s="88">
        <v>219600</v>
      </c>
      <c r="I9" s="89">
        <v>217487</v>
      </c>
      <c r="J9" s="49">
        <v>206619</v>
      </c>
      <c r="K9" s="49">
        <v>10868</v>
      </c>
      <c r="L9" s="49">
        <v>-7</v>
      </c>
    </row>
    <row r="10" spans="1:12" ht="15" customHeight="1" x14ac:dyDescent="0.25">
      <c r="A10" s="52">
        <v>105</v>
      </c>
      <c r="B10" s="53" t="s">
        <v>6</v>
      </c>
      <c r="C10" s="45">
        <v>437</v>
      </c>
      <c r="D10" s="88">
        <v>108.334788477999</v>
      </c>
      <c r="E10" s="88">
        <v>4.0337919715304329</v>
      </c>
      <c r="F10" s="88">
        <v>174800</v>
      </c>
      <c r="G10" s="88">
        <v>0</v>
      </c>
      <c r="H10" s="88">
        <v>174800</v>
      </c>
      <c r="I10" s="89">
        <v>173118</v>
      </c>
      <c r="J10" s="49">
        <v>164468</v>
      </c>
      <c r="K10" s="49">
        <v>8650</v>
      </c>
      <c r="L10" s="49">
        <v>-6</v>
      </c>
    </row>
    <row r="11" spans="1:12" ht="15" customHeight="1" x14ac:dyDescent="0.25">
      <c r="A11" s="52">
        <v>112</v>
      </c>
      <c r="B11" s="53" t="s">
        <v>7</v>
      </c>
      <c r="C11" s="45">
        <v>1555</v>
      </c>
      <c r="D11" s="88">
        <v>13.027992029</v>
      </c>
      <c r="E11" s="88">
        <v>119.3583782165822</v>
      </c>
      <c r="F11" s="88">
        <v>0</v>
      </c>
      <c r="G11" s="88">
        <v>0</v>
      </c>
      <c r="H11" s="88">
        <v>0</v>
      </c>
      <c r="I11" s="89">
        <v>0</v>
      </c>
      <c r="J11" s="49">
        <v>0</v>
      </c>
      <c r="K11" s="49">
        <v>0</v>
      </c>
      <c r="L11" s="49">
        <v>0</v>
      </c>
    </row>
    <row r="12" spans="1:12" ht="15" customHeight="1" x14ac:dyDescent="0.25">
      <c r="A12" s="52">
        <v>119</v>
      </c>
      <c r="B12" s="53" t="s">
        <v>8</v>
      </c>
      <c r="C12" s="45">
        <v>1622</v>
      </c>
      <c r="D12" s="88">
        <v>162.632453295999</v>
      </c>
      <c r="E12" s="88">
        <v>9.9734091635934483</v>
      </c>
      <c r="F12" s="88">
        <v>0</v>
      </c>
      <c r="G12" s="88">
        <v>0</v>
      </c>
      <c r="H12" s="88">
        <v>0</v>
      </c>
      <c r="I12" s="89">
        <v>0</v>
      </c>
      <c r="J12" s="49">
        <v>0</v>
      </c>
      <c r="K12" s="49">
        <v>0</v>
      </c>
      <c r="L12" s="49">
        <v>0</v>
      </c>
    </row>
    <row r="13" spans="1:12" ht="15" customHeight="1" x14ac:dyDescent="0.25">
      <c r="A13" s="52">
        <v>140</v>
      </c>
      <c r="B13" s="53" t="s">
        <v>10</v>
      </c>
      <c r="C13" s="45">
        <v>2236</v>
      </c>
      <c r="D13" s="88">
        <v>542.52381633200002</v>
      </c>
      <c r="E13" s="88">
        <v>4.1214780488672025</v>
      </c>
      <c r="F13" s="88">
        <v>0</v>
      </c>
      <c r="G13" s="88">
        <v>0</v>
      </c>
      <c r="H13" s="88">
        <v>0</v>
      </c>
      <c r="I13" s="89">
        <v>0</v>
      </c>
      <c r="J13" s="49">
        <v>0</v>
      </c>
      <c r="K13" s="49">
        <v>0</v>
      </c>
      <c r="L13" s="49">
        <v>0</v>
      </c>
    </row>
    <row r="14" spans="1:12" ht="15" customHeight="1" x14ac:dyDescent="0.25">
      <c r="A14" s="52">
        <v>147</v>
      </c>
      <c r="B14" s="53" t="s">
        <v>11</v>
      </c>
      <c r="C14" s="45">
        <v>15105</v>
      </c>
      <c r="D14" s="88">
        <v>44.615526066500003</v>
      </c>
      <c r="E14" s="88">
        <v>338.55927144030102</v>
      </c>
      <c r="F14" s="88">
        <v>0</v>
      </c>
      <c r="G14" s="88">
        <v>0</v>
      </c>
      <c r="H14" s="88">
        <v>0</v>
      </c>
      <c r="I14" s="89">
        <v>0</v>
      </c>
      <c r="J14" s="49">
        <v>0</v>
      </c>
      <c r="K14" s="49">
        <v>0</v>
      </c>
      <c r="L14" s="49">
        <v>0</v>
      </c>
    </row>
    <row r="15" spans="1:12" ht="15" customHeight="1" x14ac:dyDescent="0.25">
      <c r="A15" s="52">
        <v>154</v>
      </c>
      <c r="B15" s="53" t="s">
        <v>12</v>
      </c>
      <c r="C15" s="45">
        <v>1352</v>
      </c>
      <c r="D15" s="88">
        <v>213.55485787800001</v>
      </c>
      <c r="E15" s="88">
        <v>6.3309259898567749</v>
      </c>
      <c r="F15" s="88">
        <v>0</v>
      </c>
      <c r="G15" s="88">
        <v>0</v>
      </c>
      <c r="H15" s="88">
        <v>0</v>
      </c>
      <c r="I15" s="89">
        <v>0</v>
      </c>
      <c r="J15" s="49">
        <v>0</v>
      </c>
      <c r="K15" s="49">
        <v>0</v>
      </c>
      <c r="L15" s="49">
        <v>0</v>
      </c>
    </row>
    <row r="16" spans="1:12" ht="15" customHeight="1" x14ac:dyDescent="0.25">
      <c r="A16" s="52">
        <v>161</v>
      </c>
      <c r="B16" s="53" t="s">
        <v>13</v>
      </c>
      <c r="C16" s="45">
        <v>290</v>
      </c>
      <c r="D16" s="88">
        <v>83.248035474399899</v>
      </c>
      <c r="E16" s="88">
        <v>3.4835656883360286</v>
      </c>
      <c r="F16" s="88">
        <v>116000</v>
      </c>
      <c r="G16" s="88">
        <v>0</v>
      </c>
      <c r="H16" s="88">
        <v>116000</v>
      </c>
      <c r="I16" s="89">
        <v>114884</v>
      </c>
      <c r="J16" s="49">
        <v>109144</v>
      </c>
      <c r="K16" s="49">
        <v>5740</v>
      </c>
      <c r="L16" s="49">
        <v>-4</v>
      </c>
    </row>
    <row r="17" spans="1:12" ht="15" customHeight="1" x14ac:dyDescent="0.25">
      <c r="A17" s="52">
        <v>2450</v>
      </c>
      <c r="B17" s="53" t="s">
        <v>149</v>
      </c>
      <c r="C17" s="45">
        <v>2052</v>
      </c>
      <c r="D17" s="88">
        <v>67.508344347000005</v>
      </c>
      <c r="E17" s="88">
        <v>30.396242417863245</v>
      </c>
      <c r="F17" s="88">
        <v>0</v>
      </c>
      <c r="G17" s="88">
        <v>0</v>
      </c>
      <c r="H17" s="88">
        <v>0</v>
      </c>
      <c r="I17" s="89">
        <v>0</v>
      </c>
      <c r="J17" s="49">
        <v>0</v>
      </c>
      <c r="K17" s="49">
        <v>0</v>
      </c>
      <c r="L17" s="49">
        <v>0</v>
      </c>
    </row>
    <row r="18" spans="1:12" ht="15" customHeight="1" x14ac:dyDescent="0.25">
      <c r="A18" s="52">
        <v>170</v>
      </c>
      <c r="B18" s="53" t="s">
        <v>14</v>
      </c>
      <c r="C18" s="45">
        <v>2152</v>
      </c>
      <c r="D18" s="88">
        <v>408.80563459500001</v>
      </c>
      <c r="E18" s="88">
        <v>5.2641153102793377</v>
      </c>
      <c r="F18" s="88">
        <v>0</v>
      </c>
      <c r="G18" s="88">
        <v>0</v>
      </c>
      <c r="H18" s="88">
        <v>0</v>
      </c>
      <c r="I18" s="89">
        <v>0</v>
      </c>
      <c r="J18" s="49">
        <v>0</v>
      </c>
      <c r="K18" s="49">
        <v>0</v>
      </c>
      <c r="L18" s="49">
        <v>0</v>
      </c>
    </row>
    <row r="19" spans="1:12" ht="15" customHeight="1" x14ac:dyDescent="0.25">
      <c r="A19" s="52">
        <v>182</v>
      </c>
      <c r="B19" s="53" t="s">
        <v>15</v>
      </c>
      <c r="C19" s="45">
        <v>2277</v>
      </c>
      <c r="D19" s="88">
        <v>10.1235623039</v>
      </c>
      <c r="E19" s="88">
        <v>224.92082644888833</v>
      </c>
      <c r="F19" s="88">
        <v>0</v>
      </c>
      <c r="G19" s="88">
        <v>0</v>
      </c>
      <c r="H19" s="88">
        <v>0</v>
      </c>
      <c r="I19" s="89">
        <v>0</v>
      </c>
      <c r="J19" s="49">
        <v>0</v>
      </c>
      <c r="K19" s="49">
        <v>0</v>
      </c>
      <c r="L19" s="49">
        <v>0</v>
      </c>
    </row>
    <row r="20" spans="1:12" ht="15" customHeight="1" x14ac:dyDescent="0.25">
      <c r="A20" s="52">
        <v>196</v>
      </c>
      <c r="B20" s="53" t="s">
        <v>16</v>
      </c>
      <c r="C20" s="45">
        <v>427</v>
      </c>
      <c r="D20" s="88">
        <v>128.23381228100001</v>
      </c>
      <c r="E20" s="88">
        <v>3.329854992256728</v>
      </c>
      <c r="F20" s="88">
        <v>170800</v>
      </c>
      <c r="G20" s="88">
        <v>0</v>
      </c>
      <c r="H20" s="88">
        <v>170800</v>
      </c>
      <c r="I20" s="89">
        <v>169157</v>
      </c>
      <c r="J20" s="49">
        <v>160704</v>
      </c>
      <c r="K20" s="49">
        <v>8453</v>
      </c>
      <c r="L20" s="49">
        <v>-5</v>
      </c>
    </row>
    <row r="21" spans="1:12" ht="15" customHeight="1" x14ac:dyDescent="0.25">
      <c r="A21" s="52">
        <v>203</v>
      </c>
      <c r="B21" s="53" t="s">
        <v>17</v>
      </c>
      <c r="C21" s="45">
        <v>761</v>
      </c>
      <c r="D21" s="88">
        <v>150.77487244100001</v>
      </c>
      <c r="E21" s="88">
        <v>5.0472601148960567</v>
      </c>
      <c r="F21" s="88">
        <v>0</v>
      </c>
      <c r="G21" s="88">
        <v>0</v>
      </c>
      <c r="H21" s="88">
        <v>0</v>
      </c>
      <c r="I21" s="89">
        <v>0</v>
      </c>
      <c r="J21" s="49">
        <v>0</v>
      </c>
      <c r="K21" s="49">
        <v>0</v>
      </c>
      <c r="L21" s="49">
        <v>0</v>
      </c>
    </row>
    <row r="22" spans="1:12" ht="15" customHeight="1" x14ac:dyDescent="0.25">
      <c r="A22" s="52">
        <v>217</v>
      </c>
      <c r="B22" s="53" t="s">
        <v>18</v>
      </c>
      <c r="C22" s="45">
        <v>603</v>
      </c>
      <c r="D22" s="88">
        <v>165.50983022200001</v>
      </c>
      <c r="E22" s="88">
        <v>3.6432881309296858</v>
      </c>
      <c r="F22" s="88">
        <v>241200</v>
      </c>
      <c r="G22" s="88">
        <v>0</v>
      </c>
      <c r="H22" s="88">
        <v>241200</v>
      </c>
      <c r="I22" s="89">
        <v>238880</v>
      </c>
      <c r="J22" s="49">
        <v>226943</v>
      </c>
      <c r="K22" s="49">
        <v>11937</v>
      </c>
      <c r="L22" s="49">
        <v>-7</v>
      </c>
    </row>
    <row r="23" spans="1:12" ht="15" customHeight="1" x14ac:dyDescent="0.25">
      <c r="A23" s="52">
        <v>231</v>
      </c>
      <c r="B23" s="53" t="s">
        <v>19</v>
      </c>
      <c r="C23" s="45">
        <v>1692</v>
      </c>
      <c r="D23" s="88">
        <v>115.661387414999</v>
      </c>
      <c r="E23" s="88">
        <v>14.628909766826652</v>
      </c>
      <c r="F23" s="88">
        <v>0</v>
      </c>
      <c r="G23" s="88">
        <v>0</v>
      </c>
      <c r="H23" s="88">
        <v>0</v>
      </c>
      <c r="I23" s="89">
        <v>0</v>
      </c>
      <c r="J23" s="49">
        <v>0</v>
      </c>
      <c r="K23" s="49">
        <v>0</v>
      </c>
      <c r="L23" s="49">
        <v>0</v>
      </c>
    </row>
    <row r="24" spans="1:12" ht="15" customHeight="1" x14ac:dyDescent="0.25">
      <c r="A24" s="52">
        <v>245</v>
      </c>
      <c r="B24" s="53" t="s">
        <v>21</v>
      </c>
      <c r="C24" s="45">
        <v>623</v>
      </c>
      <c r="D24" s="88">
        <v>94.776529558199897</v>
      </c>
      <c r="E24" s="88">
        <v>6.5733573797659606</v>
      </c>
      <c r="F24" s="88">
        <v>249200</v>
      </c>
      <c r="G24" s="88">
        <v>0</v>
      </c>
      <c r="H24" s="88">
        <v>249200</v>
      </c>
      <c r="I24" s="89">
        <v>246803</v>
      </c>
      <c r="J24" s="49">
        <v>234470</v>
      </c>
      <c r="K24" s="49">
        <v>12333</v>
      </c>
      <c r="L24" s="49">
        <v>-8</v>
      </c>
    </row>
    <row r="25" spans="1:12" ht="15" customHeight="1" x14ac:dyDescent="0.25">
      <c r="A25" s="52">
        <v>280</v>
      </c>
      <c r="B25" s="53" t="s">
        <v>22</v>
      </c>
      <c r="C25" s="45">
        <v>2963</v>
      </c>
      <c r="D25" s="88">
        <v>158.035916600999</v>
      </c>
      <c r="E25" s="88">
        <v>18.7489025515689</v>
      </c>
      <c r="F25" s="88">
        <v>0</v>
      </c>
      <c r="G25" s="88">
        <v>0</v>
      </c>
      <c r="H25" s="88">
        <v>0</v>
      </c>
      <c r="I25" s="89">
        <v>0</v>
      </c>
      <c r="J25" s="49">
        <v>0</v>
      </c>
      <c r="K25" s="49">
        <v>0</v>
      </c>
      <c r="L25" s="49">
        <v>0</v>
      </c>
    </row>
    <row r="26" spans="1:12" ht="15" customHeight="1" x14ac:dyDescent="0.25">
      <c r="A26" s="52">
        <v>287</v>
      </c>
      <c r="B26" s="53" t="s">
        <v>23</v>
      </c>
      <c r="C26" s="45">
        <v>422</v>
      </c>
      <c r="D26" s="88">
        <v>67.130997643599898</v>
      </c>
      <c r="E26" s="88">
        <v>6.2862167227188888</v>
      </c>
      <c r="F26" s="88">
        <v>168800</v>
      </c>
      <c r="G26" s="88">
        <v>0</v>
      </c>
      <c r="H26" s="88">
        <v>168800</v>
      </c>
      <c r="I26" s="89">
        <v>167176</v>
      </c>
      <c r="J26" s="49">
        <v>158822</v>
      </c>
      <c r="K26" s="49">
        <v>8354</v>
      </c>
      <c r="L26" s="49">
        <v>-5</v>
      </c>
    </row>
    <row r="27" spans="1:12" ht="15" customHeight="1" x14ac:dyDescent="0.25">
      <c r="A27" s="52">
        <v>308</v>
      </c>
      <c r="B27" s="53" t="s">
        <v>24</v>
      </c>
      <c r="C27" s="45">
        <v>1376</v>
      </c>
      <c r="D27" s="88">
        <v>180.950076647</v>
      </c>
      <c r="E27" s="88">
        <v>7.6043073619931123</v>
      </c>
      <c r="F27" s="88">
        <v>0</v>
      </c>
      <c r="G27" s="88">
        <v>0</v>
      </c>
      <c r="H27" s="88">
        <v>0</v>
      </c>
      <c r="I27" s="89">
        <v>0</v>
      </c>
      <c r="J27" s="49">
        <v>0</v>
      </c>
      <c r="K27" s="49">
        <v>0</v>
      </c>
      <c r="L27" s="49">
        <v>0</v>
      </c>
    </row>
    <row r="28" spans="1:12" ht="15" customHeight="1" x14ac:dyDescent="0.25">
      <c r="A28" s="52">
        <v>315</v>
      </c>
      <c r="B28" s="53" t="s">
        <v>25</v>
      </c>
      <c r="C28" s="45">
        <v>442</v>
      </c>
      <c r="D28" s="88">
        <v>216.767877822999</v>
      </c>
      <c r="E28" s="88">
        <v>2.0390475029741881</v>
      </c>
      <c r="F28" s="88">
        <v>176800</v>
      </c>
      <c r="G28" s="88">
        <v>0</v>
      </c>
      <c r="H28" s="88">
        <v>176800</v>
      </c>
      <c r="I28" s="89">
        <v>175099</v>
      </c>
      <c r="J28" s="49">
        <v>166350</v>
      </c>
      <c r="K28" s="49">
        <v>8749</v>
      </c>
      <c r="L28" s="49">
        <v>-6</v>
      </c>
    </row>
    <row r="29" spans="1:12" ht="15" customHeight="1" x14ac:dyDescent="0.25">
      <c r="A29" s="52">
        <v>336</v>
      </c>
      <c r="B29" s="53" t="s">
        <v>26</v>
      </c>
      <c r="C29" s="45">
        <v>3476</v>
      </c>
      <c r="D29" s="88">
        <v>116.748554044</v>
      </c>
      <c r="E29" s="88">
        <v>29.773388017208084</v>
      </c>
      <c r="F29" s="88">
        <v>0</v>
      </c>
      <c r="G29" s="88">
        <v>0</v>
      </c>
      <c r="H29" s="88">
        <v>0</v>
      </c>
      <c r="I29" s="89">
        <v>0</v>
      </c>
      <c r="J29" s="49">
        <v>0</v>
      </c>
      <c r="K29" s="49">
        <v>0</v>
      </c>
      <c r="L29" s="49">
        <v>0</v>
      </c>
    </row>
    <row r="30" spans="1:12" ht="15" customHeight="1" x14ac:dyDescent="0.25">
      <c r="A30" s="52">
        <v>4263</v>
      </c>
      <c r="B30" s="53" t="s">
        <v>279</v>
      </c>
      <c r="C30" s="45">
        <v>240</v>
      </c>
      <c r="D30" s="88">
        <v>221.906481111999</v>
      </c>
      <c r="E30" s="88">
        <v>1.0815366851717547</v>
      </c>
      <c r="F30" s="88">
        <v>96000</v>
      </c>
      <c r="G30" s="88">
        <v>0</v>
      </c>
      <c r="H30" s="88">
        <v>96000</v>
      </c>
      <c r="I30" s="89">
        <v>95076</v>
      </c>
      <c r="J30" s="49">
        <v>90326</v>
      </c>
      <c r="K30" s="49">
        <v>4750</v>
      </c>
      <c r="L30" s="49">
        <v>-4</v>
      </c>
    </row>
    <row r="31" spans="1:12" ht="15" customHeight="1" x14ac:dyDescent="0.25">
      <c r="A31" s="52">
        <v>350</v>
      </c>
      <c r="B31" s="53" t="s">
        <v>27</v>
      </c>
      <c r="C31" s="45">
        <v>951</v>
      </c>
      <c r="D31" s="88">
        <v>71.588351594599899</v>
      </c>
      <c r="E31" s="88">
        <v>13.284284088359097</v>
      </c>
      <c r="F31" s="88">
        <v>0</v>
      </c>
      <c r="G31" s="88">
        <v>0</v>
      </c>
      <c r="H31" s="88">
        <v>0</v>
      </c>
      <c r="I31" s="89">
        <v>0</v>
      </c>
      <c r="J31" s="49">
        <v>0</v>
      </c>
      <c r="K31" s="49">
        <v>0</v>
      </c>
      <c r="L31" s="49">
        <v>0</v>
      </c>
    </row>
    <row r="32" spans="1:12" ht="15" customHeight="1" x14ac:dyDescent="0.25">
      <c r="A32" s="52">
        <v>364</v>
      </c>
      <c r="B32" s="53" t="s">
        <v>28</v>
      </c>
      <c r="C32" s="45">
        <v>376</v>
      </c>
      <c r="D32" s="88">
        <v>101.326547504</v>
      </c>
      <c r="E32" s="88">
        <v>3.7107748093870154</v>
      </c>
      <c r="F32" s="88">
        <v>150400</v>
      </c>
      <c r="G32" s="88">
        <v>0</v>
      </c>
      <c r="H32" s="88">
        <v>150400</v>
      </c>
      <c r="I32" s="89">
        <v>148953</v>
      </c>
      <c r="J32" s="49">
        <v>141510</v>
      </c>
      <c r="K32" s="49">
        <v>7443</v>
      </c>
      <c r="L32" s="49">
        <v>-5</v>
      </c>
    </row>
    <row r="33" spans="1:12" ht="15" customHeight="1" x14ac:dyDescent="0.25">
      <c r="A33" s="52">
        <v>413</v>
      </c>
      <c r="B33" s="53" t="s">
        <v>29</v>
      </c>
      <c r="C33" s="45">
        <v>6951</v>
      </c>
      <c r="D33" s="88">
        <v>17.5406813984</v>
      </c>
      <c r="E33" s="88">
        <v>396.27878998098936</v>
      </c>
      <c r="F33" s="88">
        <v>0</v>
      </c>
      <c r="G33" s="88">
        <v>0</v>
      </c>
      <c r="H33" s="88">
        <v>0</v>
      </c>
      <c r="I33" s="89">
        <v>0</v>
      </c>
      <c r="J33" s="49">
        <v>0</v>
      </c>
      <c r="K33" s="49">
        <v>0</v>
      </c>
      <c r="L33" s="49">
        <v>0</v>
      </c>
    </row>
    <row r="34" spans="1:12" ht="15" customHeight="1" x14ac:dyDescent="0.25">
      <c r="A34" s="52">
        <v>422</v>
      </c>
      <c r="B34" s="53" t="s">
        <v>30</v>
      </c>
      <c r="C34" s="45">
        <v>1214</v>
      </c>
      <c r="D34" s="88">
        <v>30.113863706099899</v>
      </c>
      <c r="E34" s="88">
        <v>40.31365791677176</v>
      </c>
      <c r="F34" s="88">
        <v>0</v>
      </c>
      <c r="G34" s="88">
        <v>0</v>
      </c>
      <c r="H34" s="88">
        <v>0</v>
      </c>
      <c r="I34" s="89">
        <v>0</v>
      </c>
      <c r="J34" s="49">
        <v>0</v>
      </c>
      <c r="K34" s="49">
        <v>0</v>
      </c>
      <c r="L34" s="49">
        <v>0</v>
      </c>
    </row>
    <row r="35" spans="1:12" ht="15" customHeight="1" x14ac:dyDescent="0.25">
      <c r="A35" s="52">
        <v>427</v>
      </c>
      <c r="B35" s="53" t="s">
        <v>31</v>
      </c>
      <c r="C35" s="45">
        <v>247</v>
      </c>
      <c r="D35" s="88">
        <v>32.440788476100003</v>
      </c>
      <c r="E35" s="88">
        <v>7.6138716598078835</v>
      </c>
      <c r="F35" s="88">
        <v>98800</v>
      </c>
      <c r="G35" s="88">
        <v>0</v>
      </c>
      <c r="H35" s="88">
        <v>98800</v>
      </c>
      <c r="I35" s="89">
        <v>97850</v>
      </c>
      <c r="J35" s="49">
        <v>92960</v>
      </c>
      <c r="K35" s="49">
        <v>4890</v>
      </c>
      <c r="L35" s="49">
        <v>-3</v>
      </c>
    </row>
    <row r="36" spans="1:12" ht="15" customHeight="1" x14ac:dyDescent="0.25">
      <c r="A36" s="52">
        <v>434</v>
      </c>
      <c r="B36" s="53" t="s">
        <v>32</v>
      </c>
      <c r="C36" s="45">
        <v>1551</v>
      </c>
      <c r="D36" s="88">
        <v>206.237475377999</v>
      </c>
      <c r="E36" s="88">
        <v>7.5204566830411146</v>
      </c>
      <c r="F36" s="88">
        <v>0</v>
      </c>
      <c r="G36" s="88">
        <v>0</v>
      </c>
      <c r="H36" s="88">
        <v>0</v>
      </c>
      <c r="I36" s="89">
        <v>0</v>
      </c>
      <c r="J36" s="49">
        <v>0</v>
      </c>
      <c r="K36" s="49">
        <v>0</v>
      </c>
      <c r="L36" s="49">
        <v>0</v>
      </c>
    </row>
    <row r="37" spans="1:12" ht="15" customHeight="1" x14ac:dyDescent="0.25">
      <c r="A37" s="52">
        <v>6013</v>
      </c>
      <c r="B37" s="53" t="s">
        <v>375</v>
      </c>
      <c r="C37" s="45">
        <v>510</v>
      </c>
      <c r="D37" s="88">
        <v>76.111248533500003</v>
      </c>
      <c r="E37" s="88">
        <v>6.7007178285286688</v>
      </c>
      <c r="F37" s="88">
        <v>204000</v>
      </c>
      <c r="G37" s="88">
        <v>0</v>
      </c>
      <c r="H37" s="88">
        <v>204000</v>
      </c>
      <c r="I37" s="89">
        <v>202038</v>
      </c>
      <c r="J37" s="49">
        <v>191942</v>
      </c>
      <c r="K37" s="49">
        <v>10096</v>
      </c>
      <c r="L37" s="49">
        <v>-6</v>
      </c>
    </row>
    <row r="38" spans="1:12" ht="15" customHeight="1" x14ac:dyDescent="0.25">
      <c r="A38" s="52">
        <v>441</v>
      </c>
      <c r="B38" s="53" t="s">
        <v>33</v>
      </c>
      <c r="C38" s="45">
        <v>220</v>
      </c>
      <c r="D38" s="88">
        <v>231.548904663</v>
      </c>
      <c r="E38" s="88">
        <v>0.95012325936152253</v>
      </c>
      <c r="F38" s="88">
        <v>88000</v>
      </c>
      <c r="G38" s="88">
        <v>0</v>
      </c>
      <c r="H38" s="88">
        <v>88000</v>
      </c>
      <c r="I38" s="89">
        <v>87153</v>
      </c>
      <c r="J38" s="49">
        <v>82798</v>
      </c>
      <c r="K38" s="49">
        <v>4355</v>
      </c>
      <c r="L38" s="49">
        <v>-3</v>
      </c>
    </row>
    <row r="39" spans="1:12" ht="15" customHeight="1" x14ac:dyDescent="0.25">
      <c r="A39" s="52">
        <v>2240</v>
      </c>
      <c r="B39" s="53" t="s">
        <v>138</v>
      </c>
      <c r="C39" s="45">
        <v>404</v>
      </c>
      <c r="D39" s="88">
        <v>133.63893874600001</v>
      </c>
      <c r="E39" s="88">
        <v>3.0230709985497568</v>
      </c>
      <c r="F39" s="88">
        <v>161600</v>
      </c>
      <c r="G39" s="88">
        <v>0</v>
      </c>
      <c r="H39" s="88">
        <v>161600</v>
      </c>
      <c r="I39" s="89">
        <v>160045</v>
      </c>
      <c r="J39" s="49">
        <v>152048</v>
      </c>
      <c r="K39" s="49">
        <v>7997</v>
      </c>
      <c r="L39" s="49">
        <v>-6</v>
      </c>
    </row>
    <row r="40" spans="1:12" ht="15" customHeight="1" x14ac:dyDescent="0.25">
      <c r="A40" s="52">
        <v>476</v>
      </c>
      <c r="B40" s="53" t="s">
        <v>35</v>
      </c>
      <c r="C40" s="45">
        <v>1736</v>
      </c>
      <c r="D40" s="88">
        <v>466.28130559999897</v>
      </c>
      <c r="E40" s="88">
        <v>3.7230744169898879</v>
      </c>
      <c r="F40" s="88">
        <v>0</v>
      </c>
      <c r="G40" s="88">
        <v>0</v>
      </c>
      <c r="H40" s="88">
        <v>0</v>
      </c>
      <c r="I40" s="89">
        <v>0</v>
      </c>
      <c r="J40" s="49">
        <v>0</v>
      </c>
      <c r="K40" s="49">
        <v>0</v>
      </c>
      <c r="L40" s="49">
        <v>0</v>
      </c>
    </row>
    <row r="41" spans="1:12" ht="15" customHeight="1" x14ac:dyDescent="0.25">
      <c r="A41" s="52">
        <v>485</v>
      </c>
      <c r="B41" s="53" t="s">
        <v>36</v>
      </c>
      <c r="C41" s="45">
        <v>661</v>
      </c>
      <c r="D41" s="88">
        <v>176.14215169400001</v>
      </c>
      <c r="E41" s="88">
        <v>3.752650876823119</v>
      </c>
      <c r="F41" s="88">
        <v>264400</v>
      </c>
      <c r="G41" s="88">
        <v>0</v>
      </c>
      <c r="H41" s="88">
        <v>264400</v>
      </c>
      <c r="I41" s="89">
        <v>261856</v>
      </c>
      <c r="J41" s="49">
        <v>248772</v>
      </c>
      <c r="K41" s="49">
        <v>13084</v>
      </c>
      <c r="L41" s="49">
        <v>-9</v>
      </c>
    </row>
    <row r="42" spans="1:12" ht="15" customHeight="1" x14ac:dyDescent="0.25">
      <c r="A42" s="52">
        <v>497</v>
      </c>
      <c r="B42" s="53" t="s">
        <v>38</v>
      </c>
      <c r="C42" s="45">
        <v>1296</v>
      </c>
      <c r="D42" s="88">
        <v>168.749957811</v>
      </c>
      <c r="E42" s="88">
        <v>7.6800019200687464</v>
      </c>
      <c r="F42" s="88">
        <v>0</v>
      </c>
      <c r="G42" s="88">
        <v>0</v>
      </c>
      <c r="H42" s="88">
        <v>0</v>
      </c>
      <c r="I42" s="89">
        <v>0</v>
      </c>
      <c r="J42" s="49">
        <v>0</v>
      </c>
      <c r="K42" s="49">
        <v>0</v>
      </c>
      <c r="L42" s="49">
        <v>0</v>
      </c>
    </row>
    <row r="43" spans="1:12" ht="15" customHeight="1" x14ac:dyDescent="0.25">
      <c r="A43" s="52">
        <v>602</v>
      </c>
      <c r="B43" s="53" t="s">
        <v>39</v>
      </c>
      <c r="C43" s="45">
        <v>797</v>
      </c>
      <c r="D43" s="88">
        <v>148.759077066</v>
      </c>
      <c r="E43" s="88">
        <v>5.3576562568104311</v>
      </c>
      <c r="F43" s="88">
        <v>0</v>
      </c>
      <c r="G43" s="88">
        <v>0</v>
      </c>
      <c r="H43" s="88">
        <v>0</v>
      </c>
      <c r="I43" s="89">
        <v>0</v>
      </c>
      <c r="J43" s="49">
        <v>0</v>
      </c>
      <c r="K43" s="49">
        <v>0</v>
      </c>
      <c r="L43" s="49">
        <v>0</v>
      </c>
    </row>
    <row r="44" spans="1:12" ht="15" customHeight="1" x14ac:dyDescent="0.25">
      <c r="A44" s="52">
        <v>609</v>
      </c>
      <c r="B44" s="53" t="s">
        <v>40</v>
      </c>
      <c r="C44" s="45">
        <v>795</v>
      </c>
      <c r="D44" s="88">
        <v>174.74703476900001</v>
      </c>
      <c r="E44" s="88">
        <v>4.5494334198627122</v>
      </c>
      <c r="F44" s="88">
        <v>0</v>
      </c>
      <c r="G44" s="88">
        <v>0</v>
      </c>
      <c r="H44" s="88">
        <v>0</v>
      </c>
      <c r="I44" s="89">
        <v>0</v>
      </c>
      <c r="J44" s="49">
        <v>0</v>
      </c>
      <c r="K44" s="49">
        <v>0</v>
      </c>
      <c r="L44" s="49">
        <v>0</v>
      </c>
    </row>
    <row r="45" spans="1:12" ht="15" customHeight="1" x14ac:dyDescent="0.25">
      <c r="A45" s="52">
        <v>623</v>
      </c>
      <c r="B45" s="53" t="s">
        <v>42</v>
      </c>
      <c r="C45" s="45">
        <v>405</v>
      </c>
      <c r="D45" s="88">
        <v>125.39248901800001</v>
      </c>
      <c r="E45" s="88">
        <v>3.2298585279845793</v>
      </c>
      <c r="F45" s="88">
        <v>162000</v>
      </c>
      <c r="G45" s="88">
        <v>0</v>
      </c>
      <c r="H45" s="88">
        <v>162000</v>
      </c>
      <c r="I45" s="89">
        <v>160442</v>
      </c>
      <c r="J45" s="49">
        <v>152425</v>
      </c>
      <c r="K45" s="49">
        <v>8017</v>
      </c>
      <c r="L45" s="49">
        <v>-5</v>
      </c>
    </row>
    <row r="46" spans="1:12" ht="15" customHeight="1" x14ac:dyDescent="0.25">
      <c r="A46" s="52">
        <v>637</v>
      </c>
      <c r="B46" s="53" t="s">
        <v>43</v>
      </c>
      <c r="C46" s="45">
        <v>731</v>
      </c>
      <c r="D46" s="88">
        <v>161.901877595</v>
      </c>
      <c r="E46" s="88">
        <v>4.5150804355006162</v>
      </c>
      <c r="F46" s="88">
        <v>292400</v>
      </c>
      <c r="G46" s="88">
        <v>0</v>
      </c>
      <c r="H46" s="88">
        <v>292400</v>
      </c>
      <c r="I46" s="89">
        <v>289587</v>
      </c>
      <c r="J46" s="49">
        <v>275116</v>
      </c>
      <c r="K46" s="49">
        <v>14471</v>
      </c>
      <c r="L46" s="49">
        <v>-9</v>
      </c>
    </row>
    <row r="47" spans="1:12" ht="15" customHeight="1" x14ac:dyDescent="0.25">
      <c r="A47" s="52">
        <v>657</v>
      </c>
      <c r="B47" s="53" t="s">
        <v>44</v>
      </c>
      <c r="C47" s="45">
        <v>117</v>
      </c>
      <c r="D47" s="88">
        <v>33.707782182099898</v>
      </c>
      <c r="E47" s="88">
        <v>3.4710085453836652</v>
      </c>
      <c r="F47" s="88">
        <v>46800</v>
      </c>
      <c r="G47" s="88">
        <v>0</v>
      </c>
      <c r="H47" s="88">
        <v>46800</v>
      </c>
      <c r="I47" s="89">
        <v>46350</v>
      </c>
      <c r="J47" s="49">
        <v>44033</v>
      </c>
      <c r="K47" s="49">
        <v>2317</v>
      </c>
      <c r="L47" s="49">
        <v>-1</v>
      </c>
    </row>
    <row r="48" spans="1:12" ht="15" customHeight="1" x14ac:dyDescent="0.25">
      <c r="A48" s="52">
        <v>658</v>
      </c>
      <c r="B48" s="53" t="s">
        <v>45</v>
      </c>
      <c r="C48" s="45">
        <v>882</v>
      </c>
      <c r="D48" s="88">
        <v>63.505552130600002</v>
      </c>
      <c r="E48" s="88">
        <v>13.888549432436323</v>
      </c>
      <c r="F48" s="88">
        <v>0</v>
      </c>
      <c r="G48" s="88">
        <v>0</v>
      </c>
      <c r="H48" s="88">
        <v>0</v>
      </c>
      <c r="I48" s="89">
        <v>0</v>
      </c>
      <c r="J48" s="49">
        <v>0</v>
      </c>
      <c r="K48" s="49">
        <v>0</v>
      </c>
      <c r="L48" s="49">
        <v>0</v>
      </c>
    </row>
    <row r="49" spans="1:12" ht="15" customHeight="1" x14ac:dyDescent="0.25">
      <c r="A49" s="52">
        <v>665</v>
      </c>
      <c r="B49" s="53" t="s">
        <v>46</v>
      </c>
      <c r="C49" s="45">
        <v>762</v>
      </c>
      <c r="D49" s="88">
        <v>32.646324469299898</v>
      </c>
      <c r="E49" s="88">
        <v>23.341065568241014</v>
      </c>
      <c r="F49" s="88">
        <v>0</v>
      </c>
      <c r="G49" s="88">
        <v>0</v>
      </c>
      <c r="H49" s="88">
        <v>0</v>
      </c>
      <c r="I49" s="89">
        <v>0</v>
      </c>
      <c r="J49" s="49">
        <v>0</v>
      </c>
      <c r="K49" s="49">
        <v>0</v>
      </c>
      <c r="L49" s="49">
        <v>0</v>
      </c>
    </row>
    <row r="50" spans="1:12" ht="15" customHeight="1" x14ac:dyDescent="0.25">
      <c r="A50" s="52">
        <v>700</v>
      </c>
      <c r="B50" s="53" t="s">
        <v>47</v>
      </c>
      <c r="C50" s="45">
        <v>1036</v>
      </c>
      <c r="D50" s="88">
        <v>99.260308855900007</v>
      </c>
      <c r="E50" s="88">
        <v>10.43720306677668</v>
      </c>
      <c r="F50" s="88">
        <v>0</v>
      </c>
      <c r="G50" s="88">
        <v>0</v>
      </c>
      <c r="H50" s="88">
        <v>0</v>
      </c>
      <c r="I50" s="89">
        <v>0</v>
      </c>
      <c r="J50" s="49">
        <v>0</v>
      </c>
      <c r="K50" s="49">
        <v>0</v>
      </c>
      <c r="L50" s="49">
        <v>0</v>
      </c>
    </row>
    <row r="51" spans="1:12" ht="15" customHeight="1" x14ac:dyDescent="0.25">
      <c r="A51" s="52">
        <v>721</v>
      </c>
      <c r="B51" s="53" t="s">
        <v>49</v>
      </c>
      <c r="C51" s="45">
        <v>1681</v>
      </c>
      <c r="D51" s="88">
        <v>4.4521335580799999</v>
      </c>
      <c r="E51" s="88">
        <v>377.57178172456668</v>
      </c>
      <c r="F51" s="88">
        <v>0</v>
      </c>
      <c r="G51" s="88">
        <v>0</v>
      </c>
      <c r="H51" s="88">
        <v>0</v>
      </c>
      <c r="I51" s="89">
        <v>0</v>
      </c>
      <c r="J51" s="49">
        <v>0</v>
      </c>
      <c r="K51" s="49">
        <v>0</v>
      </c>
      <c r="L51" s="49">
        <v>0</v>
      </c>
    </row>
    <row r="52" spans="1:12" ht="15" customHeight="1" x14ac:dyDescent="0.25">
      <c r="A52" s="52">
        <v>735</v>
      </c>
      <c r="B52" s="53" t="s">
        <v>50</v>
      </c>
      <c r="C52" s="45">
        <v>500</v>
      </c>
      <c r="D52" s="88">
        <v>270.46411937300002</v>
      </c>
      <c r="E52" s="88">
        <v>1.8486740539156121</v>
      </c>
      <c r="F52" s="88">
        <v>200000</v>
      </c>
      <c r="G52" s="88">
        <v>0</v>
      </c>
      <c r="H52" s="88">
        <v>200000</v>
      </c>
      <c r="I52" s="89">
        <v>198076</v>
      </c>
      <c r="J52" s="49">
        <v>188178</v>
      </c>
      <c r="K52" s="49">
        <v>9898</v>
      </c>
      <c r="L52" s="49">
        <v>-6</v>
      </c>
    </row>
    <row r="53" spans="1:12" ht="15" customHeight="1" x14ac:dyDescent="0.25">
      <c r="A53" s="52">
        <v>777</v>
      </c>
      <c r="B53" s="53" t="s">
        <v>51</v>
      </c>
      <c r="C53" s="45">
        <v>3313</v>
      </c>
      <c r="D53" s="88">
        <v>99.591520180900005</v>
      </c>
      <c r="E53" s="88">
        <v>33.265884424519292</v>
      </c>
      <c r="F53" s="88">
        <v>0</v>
      </c>
      <c r="G53" s="88">
        <v>0</v>
      </c>
      <c r="H53" s="88">
        <v>0</v>
      </c>
      <c r="I53" s="89">
        <v>0</v>
      </c>
      <c r="J53" s="49">
        <v>0</v>
      </c>
      <c r="K53" s="49">
        <v>0</v>
      </c>
      <c r="L53" s="49">
        <v>0</v>
      </c>
    </row>
    <row r="54" spans="1:12" ht="15" customHeight="1" x14ac:dyDescent="0.25">
      <c r="A54" s="52">
        <v>840</v>
      </c>
      <c r="B54" s="53" t="s">
        <v>52</v>
      </c>
      <c r="C54" s="45">
        <v>152</v>
      </c>
      <c r="D54" s="88">
        <v>233.340885514999</v>
      </c>
      <c r="E54" s="88">
        <v>0.65140748765277801</v>
      </c>
      <c r="F54" s="88">
        <v>60800</v>
      </c>
      <c r="G54" s="88">
        <v>0</v>
      </c>
      <c r="H54" s="88">
        <v>60800</v>
      </c>
      <c r="I54" s="89">
        <v>60215</v>
      </c>
      <c r="J54" s="49">
        <v>57206</v>
      </c>
      <c r="K54" s="49">
        <v>3009</v>
      </c>
      <c r="L54" s="49">
        <v>-2</v>
      </c>
    </row>
    <row r="55" spans="1:12" ht="15" customHeight="1" x14ac:dyDescent="0.25">
      <c r="A55" s="52">
        <v>870</v>
      </c>
      <c r="B55" s="53" t="s">
        <v>53</v>
      </c>
      <c r="C55" s="45">
        <v>834</v>
      </c>
      <c r="D55" s="88">
        <v>152.24211894300001</v>
      </c>
      <c r="E55" s="88">
        <v>5.4781160810843188</v>
      </c>
      <c r="F55" s="88">
        <v>0</v>
      </c>
      <c r="G55" s="88">
        <v>0</v>
      </c>
      <c r="H55" s="88">
        <v>0</v>
      </c>
      <c r="I55" s="89">
        <v>0</v>
      </c>
      <c r="J55" s="49">
        <v>0</v>
      </c>
      <c r="K55" s="49">
        <v>0</v>
      </c>
      <c r="L55" s="49">
        <v>0</v>
      </c>
    </row>
    <row r="56" spans="1:12" ht="15" customHeight="1" x14ac:dyDescent="0.25">
      <c r="A56" s="52">
        <v>882</v>
      </c>
      <c r="B56" s="53" t="s">
        <v>54</v>
      </c>
      <c r="C56" s="45">
        <v>390</v>
      </c>
      <c r="D56" s="88">
        <v>83.635010801899895</v>
      </c>
      <c r="E56" s="88">
        <v>4.6631189051169537</v>
      </c>
      <c r="F56" s="88">
        <v>156000</v>
      </c>
      <c r="G56" s="88">
        <v>0</v>
      </c>
      <c r="H56" s="88">
        <v>156000</v>
      </c>
      <c r="I56" s="89">
        <v>154499</v>
      </c>
      <c r="J56" s="49">
        <v>146779</v>
      </c>
      <c r="K56" s="49">
        <v>7720</v>
      </c>
      <c r="L56" s="49">
        <v>-5</v>
      </c>
    </row>
    <row r="57" spans="1:12" ht="15" customHeight="1" x14ac:dyDescent="0.25">
      <c r="A57" s="52">
        <v>896</v>
      </c>
      <c r="B57" s="53" t="s">
        <v>55</v>
      </c>
      <c r="C57" s="45">
        <v>903</v>
      </c>
      <c r="D57" s="88">
        <v>64.680945055799896</v>
      </c>
      <c r="E57" s="88">
        <v>13.960834975756567</v>
      </c>
      <c r="F57" s="88">
        <v>0</v>
      </c>
      <c r="G57" s="88">
        <v>0</v>
      </c>
      <c r="H57" s="88">
        <v>0</v>
      </c>
      <c r="I57" s="89">
        <v>0</v>
      </c>
      <c r="J57" s="49">
        <v>0</v>
      </c>
      <c r="K57" s="49">
        <v>0</v>
      </c>
      <c r="L57" s="49">
        <v>0</v>
      </c>
    </row>
    <row r="58" spans="1:12" ht="15" customHeight="1" x14ac:dyDescent="0.25">
      <c r="A58" s="52">
        <v>903</v>
      </c>
      <c r="B58" s="53" t="s">
        <v>56</v>
      </c>
      <c r="C58" s="45">
        <v>940</v>
      </c>
      <c r="D58" s="88">
        <v>69.957834487100001</v>
      </c>
      <c r="E58" s="88">
        <v>13.436665198282158</v>
      </c>
      <c r="F58" s="88">
        <v>0</v>
      </c>
      <c r="G58" s="88">
        <v>0</v>
      </c>
      <c r="H58" s="88">
        <v>0</v>
      </c>
      <c r="I58" s="89">
        <v>0</v>
      </c>
      <c r="J58" s="49">
        <v>0</v>
      </c>
      <c r="K58" s="49">
        <v>0</v>
      </c>
      <c r="L58" s="49">
        <v>0</v>
      </c>
    </row>
    <row r="59" spans="1:12" ht="15" customHeight="1" x14ac:dyDescent="0.25">
      <c r="A59" s="52">
        <v>910</v>
      </c>
      <c r="B59" s="53" t="s">
        <v>57</v>
      </c>
      <c r="C59" s="45">
        <v>1352</v>
      </c>
      <c r="D59" s="88">
        <v>179.03050456899899</v>
      </c>
      <c r="E59" s="88">
        <v>7.5517856761607591</v>
      </c>
      <c r="F59" s="88">
        <v>0</v>
      </c>
      <c r="G59" s="88">
        <v>0</v>
      </c>
      <c r="H59" s="88">
        <v>0</v>
      </c>
      <c r="I59" s="89">
        <v>0</v>
      </c>
      <c r="J59" s="49">
        <v>0</v>
      </c>
      <c r="K59" s="49">
        <v>0</v>
      </c>
      <c r="L59" s="49">
        <v>0</v>
      </c>
    </row>
    <row r="60" spans="1:12" ht="15" customHeight="1" x14ac:dyDescent="0.25">
      <c r="A60" s="52">
        <v>980</v>
      </c>
      <c r="B60" s="53" t="s">
        <v>58</v>
      </c>
      <c r="C60" s="45">
        <v>590</v>
      </c>
      <c r="D60" s="88">
        <v>117.144912688999</v>
      </c>
      <c r="E60" s="88">
        <v>5.0364969887028348</v>
      </c>
      <c r="F60" s="88">
        <v>236000</v>
      </c>
      <c r="G60" s="88">
        <v>0</v>
      </c>
      <c r="H60" s="88">
        <v>236000</v>
      </c>
      <c r="I60" s="89">
        <v>233730</v>
      </c>
      <c r="J60" s="49">
        <v>222050</v>
      </c>
      <c r="K60" s="49">
        <v>11680</v>
      </c>
      <c r="L60" s="49">
        <v>-7</v>
      </c>
    </row>
    <row r="61" spans="1:12" ht="15" customHeight="1" x14ac:dyDescent="0.25">
      <c r="A61" s="52">
        <v>994</v>
      </c>
      <c r="B61" s="53" t="s">
        <v>59</v>
      </c>
      <c r="C61" s="45">
        <v>241</v>
      </c>
      <c r="D61" s="88">
        <v>90.368657047499894</v>
      </c>
      <c r="E61" s="88">
        <v>2.6668538393054213</v>
      </c>
      <c r="F61" s="88">
        <v>96400</v>
      </c>
      <c r="G61" s="88">
        <v>0</v>
      </c>
      <c r="H61" s="88">
        <v>96400</v>
      </c>
      <c r="I61" s="89">
        <v>95473</v>
      </c>
      <c r="J61" s="49">
        <v>90702</v>
      </c>
      <c r="K61" s="49">
        <v>4771</v>
      </c>
      <c r="L61" s="49">
        <v>-3</v>
      </c>
    </row>
    <row r="62" spans="1:12" ht="15" customHeight="1" x14ac:dyDescent="0.25">
      <c r="A62" s="52">
        <v>1029</v>
      </c>
      <c r="B62" s="53" t="s">
        <v>61</v>
      </c>
      <c r="C62" s="45">
        <v>1003</v>
      </c>
      <c r="D62" s="88">
        <v>37.9249807887999</v>
      </c>
      <c r="E62" s="88">
        <v>26.446948136522419</v>
      </c>
      <c r="F62" s="88">
        <v>0</v>
      </c>
      <c r="G62" s="88">
        <v>0</v>
      </c>
      <c r="H62" s="88">
        <v>0</v>
      </c>
      <c r="I62" s="89">
        <v>0</v>
      </c>
      <c r="J62" s="49">
        <v>0</v>
      </c>
      <c r="K62" s="49">
        <v>0</v>
      </c>
      <c r="L62" s="49">
        <v>0</v>
      </c>
    </row>
    <row r="63" spans="1:12" ht="15" customHeight="1" x14ac:dyDescent="0.25">
      <c r="A63" s="52">
        <v>1015</v>
      </c>
      <c r="B63" s="53" t="s">
        <v>60</v>
      </c>
      <c r="C63" s="45">
        <v>3022</v>
      </c>
      <c r="D63" s="88">
        <v>34.866838755499899</v>
      </c>
      <c r="E63" s="88">
        <v>86.672612369347917</v>
      </c>
      <c r="F63" s="88">
        <v>0</v>
      </c>
      <c r="G63" s="88">
        <v>0</v>
      </c>
      <c r="H63" s="88">
        <v>0</v>
      </c>
      <c r="I63" s="89">
        <v>0</v>
      </c>
      <c r="J63" s="49">
        <v>0</v>
      </c>
      <c r="K63" s="49">
        <v>0</v>
      </c>
      <c r="L63" s="49">
        <v>0</v>
      </c>
    </row>
    <row r="64" spans="1:12" ht="15" customHeight="1" x14ac:dyDescent="0.25">
      <c r="A64" s="52">
        <v>5054</v>
      </c>
      <c r="B64" s="53" t="s">
        <v>323</v>
      </c>
      <c r="C64" s="45">
        <v>1125</v>
      </c>
      <c r="D64" s="88">
        <v>140.16957764</v>
      </c>
      <c r="E64" s="88">
        <v>8.0259926507687513</v>
      </c>
      <c r="F64" s="88">
        <v>0</v>
      </c>
      <c r="G64" s="88">
        <v>0</v>
      </c>
      <c r="H64" s="88">
        <v>0</v>
      </c>
      <c r="I64" s="89">
        <v>0</v>
      </c>
      <c r="J64" s="49">
        <v>0</v>
      </c>
      <c r="K64" s="49">
        <v>0</v>
      </c>
      <c r="L64" s="49">
        <v>0</v>
      </c>
    </row>
    <row r="65" spans="1:12" ht="15" customHeight="1" x14ac:dyDescent="0.25">
      <c r="A65" s="52">
        <v>1071</v>
      </c>
      <c r="B65" s="53" t="s">
        <v>62</v>
      </c>
      <c r="C65" s="45">
        <v>783</v>
      </c>
      <c r="D65" s="88">
        <v>737.22772035699904</v>
      </c>
      <c r="E65" s="88">
        <v>1.0620870300710288</v>
      </c>
      <c r="F65" s="88">
        <v>0</v>
      </c>
      <c r="G65" s="88">
        <v>0</v>
      </c>
      <c r="H65" s="88">
        <v>0</v>
      </c>
      <c r="I65" s="89">
        <v>0</v>
      </c>
      <c r="J65" s="49">
        <v>0</v>
      </c>
      <c r="K65" s="49">
        <v>0</v>
      </c>
      <c r="L65" s="49">
        <v>0</v>
      </c>
    </row>
    <row r="66" spans="1:12" x14ac:dyDescent="0.25">
      <c r="A66" s="52">
        <v>1080</v>
      </c>
      <c r="B66" s="53" t="s">
        <v>63</v>
      </c>
      <c r="C66" s="45">
        <v>1068</v>
      </c>
      <c r="D66" s="88">
        <v>254.767429964</v>
      </c>
      <c r="E66" s="88">
        <v>4.1920586165622273</v>
      </c>
      <c r="F66" s="88">
        <v>0</v>
      </c>
      <c r="G66" s="88">
        <v>0</v>
      </c>
      <c r="H66" s="88">
        <v>0</v>
      </c>
      <c r="I66" s="89">
        <v>0</v>
      </c>
      <c r="J66" s="49">
        <v>0</v>
      </c>
      <c r="K66" s="49">
        <v>0</v>
      </c>
      <c r="L66" s="49">
        <v>0</v>
      </c>
    </row>
    <row r="67" spans="1:12" ht="15" customHeight="1" x14ac:dyDescent="0.25">
      <c r="A67" s="52">
        <v>1085</v>
      </c>
      <c r="B67" s="53" t="s">
        <v>64</v>
      </c>
      <c r="C67" s="45">
        <v>1051</v>
      </c>
      <c r="D67" s="88">
        <v>103.265551556999</v>
      </c>
      <c r="E67" s="88">
        <v>10.177643794599639</v>
      </c>
      <c r="F67" s="88">
        <v>0</v>
      </c>
      <c r="G67" s="88">
        <v>0</v>
      </c>
      <c r="H67" s="88">
        <v>0</v>
      </c>
      <c r="I67" s="89">
        <v>0</v>
      </c>
      <c r="J67" s="49">
        <v>0</v>
      </c>
      <c r="K67" s="49">
        <v>0</v>
      </c>
      <c r="L67" s="49">
        <v>0</v>
      </c>
    </row>
    <row r="68" spans="1:12" ht="15" customHeight="1" x14ac:dyDescent="0.25">
      <c r="A68" s="52">
        <v>1092</v>
      </c>
      <c r="B68" s="53" t="s">
        <v>65</v>
      </c>
      <c r="C68" s="45">
        <v>5094</v>
      </c>
      <c r="D68" s="88">
        <v>225.525317524999</v>
      </c>
      <c r="E68" s="88">
        <v>22.587264507167099</v>
      </c>
      <c r="F68" s="88">
        <v>0</v>
      </c>
      <c r="G68" s="88">
        <v>0</v>
      </c>
      <c r="H68" s="88">
        <v>0</v>
      </c>
      <c r="I68" s="89">
        <v>0</v>
      </c>
      <c r="J68" s="49">
        <v>0</v>
      </c>
      <c r="K68" s="49">
        <v>0</v>
      </c>
      <c r="L68" s="49">
        <v>0</v>
      </c>
    </row>
    <row r="69" spans="1:12" ht="15" customHeight="1" x14ac:dyDescent="0.25">
      <c r="A69" s="52">
        <v>1120</v>
      </c>
      <c r="B69" s="53" t="s">
        <v>66</v>
      </c>
      <c r="C69" s="45">
        <v>318</v>
      </c>
      <c r="D69" s="88">
        <v>57.609618312099897</v>
      </c>
      <c r="E69" s="88">
        <v>5.5199115931863352</v>
      </c>
      <c r="F69" s="88">
        <v>127200</v>
      </c>
      <c r="G69" s="88">
        <v>0</v>
      </c>
      <c r="H69" s="88">
        <v>127200</v>
      </c>
      <c r="I69" s="89">
        <v>125976</v>
      </c>
      <c r="J69" s="49">
        <v>119681</v>
      </c>
      <c r="K69" s="49">
        <v>6295</v>
      </c>
      <c r="L69" s="49">
        <v>-4</v>
      </c>
    </row>
    <row r="70" spans="1:12" ht="15" customHeight="1" x14ac:dyDescent="0.25">
      <c r="A70" s="52">
        <v>1127</v>
      </c>
      <c r="B70" s="53" t="s">
        <v>67</v>
      </c>
      <c r="C70" s="45">
        <v>615</v>
      </c>
      <c r="D70" s="88">
        <v>107.73916168300001</v>
      </c>
      <c r="E70" s="88">
        <v>5.7082307899286349</v>
      </c>
      <c r="F70" s="88">
        <v>246000</v>
      </c>
      <c r="G70" s="88">
        <v>0</v>
      </c>
      <c r="H70" s="88">
        <v>246000</v>
      </c>
      <c r="I70" s="89">
        <v>243633</v>
      </c>
      <c r="J70" s="49">
        <v>231459</v>
      </c>
      <c r="K70" s="49">
        <v>12174</v>
      </c>
      <c r="L70" s="49">
        <v>-8</v>
      </c>
    </row>
    <row r="71" spans="1:12" ht="15" customHeight="1" x14ac:dyDescent="0.25">
      <c r="A71" s="52">
        <v>1134</v>
      </c>
      <c r="B71" s="53" t="s">
        <v>68</v>
      </c>
      <c r="C71" s="45">
        <v>1014</v>
      </c>
      <c r="D71" s="88">
        <v>111.548349583999</v>
      </c>
      <c r="E71" s="88">
        <v>9.0902286208764558</v>
      </c>
      <c r="F71" s="88">
        <v>0</v>
      </c>
      <c r="G71" s="88">
        <v>0</v>
      </c>
      <c r="H71" s="88">
        <v>0</v>
      </c>
      <c r="I71" s="89">
        <v>0</v>
      </c>
      <c r="J71" s="49">
        <v>0</v>
      </c>
      <c r="K71" s="49">
        <v>0</v>
      </c>
      <c r="L71" s="49">
        <v>0</v>
      </c>
    </row>
    <row r="72" spans="1:12" ht="15" customHeight="1" x14ac:dyDescent="0.25">
      <c r="A72" s="52">
        <v>1141</v>
      </c>
      <c r="B72" s="53" t="s">
        <v>69</v>
      </c>
      <c r="C72" s="45">
        <v>1271</v>
      </c>
      <c r="D72" s="88">
        <v>164.12708169000001</v>
      </c>
      <c r="E72" s="88">
        <v>7.7439992651586875</v>
      </c>
      <c r="F72" s="88">
        <v>0</v>
      </c>
      <c r="G72" s="88">
        <v>0</v>
      </c>
      <c r="H72" s="88">
        <v>0</v>
      </c>
      <c r="I72" s="89">
        <v>0</v>
      </c>
      <c r="J72" s="49">
        <v>0</v>
      </c>
      <c r="K72" s="49">
        <v>0</v>
      </c>
      <c r="L72" s="49">
        <v>0</v>
      </c>
    </row>
    <row r="73" spans="1:12" ht="15" customHeight="1" x14ac:dyDescent="0.25">
      <c r="A73" s="52">
        <v>1155</v>
      </c>
      <c r="B73" s="53" t="s">
        <v>70</v>
      </c>
      <c r="C73" s="45">
        <v>576</v>
      </c>
      <c r="D73" s="88">
        <v>160.541129030999</v>
      </c>
      <c r="E73" s="88">
        <v>3.5878656359067946</v>
      </c>
      <c r="F73" s="88">
        <v>230400</v>
      </c>
      <c r="G73" s="88">
        <v>0</v>
      </c>
      <c r="H73" s="88">
        <v>230400</v>
      </c>
      <c r="I73" s="89">
        <v>228184</v>
      </c>
      <c r="J73" s="49">
        <v>216781</v>
      </c>
      <c r="K73" s="49">
        <v>11403</v>
      </c>
      <c r="L73" s="49">
        <v>-7</v>
      </c>
    </row>
    <row r="74" spans="1:12" ht="15" customHeight="1" x14ac:dyDescent="0.25">
      <c r="A74" s="52">
        <v>1162</v>
      </c>
      <c r="B74" s="53" t="s">
        <v>71</v>
      </c>
      <c r="C74" s="45">
        <v>1008</v>
      </c>
      <c r="D74" s="88">
        <v>163.40353176299899</v>
      </c>
      <c r="E74" s="88">
        <v>6.1687773154255101</v>
      </c>
      <c r="F74" s="88">
        <v>0</v>
      </c>
      <c r="G74" s="88">
        <v>0</v>
      </c>
      <c r="H74" s="88">
        <v>0</v>
      </c>
      <c r="I74" s="89">
        <v>0</v>
      </c>
      <c r="J74" s="49">
        <v>0</v>
      </c>
      <c r="K74" s="49">
        <v>0</v>
      </c>
      <c r="L74" s="49">
        <v>0</v>
      </c>
    </row>
    <row r="75" spans="1:12" ht="15" customHeight="1" x14ac:dyDescent="0.25">
      <c r="A75" s="52">
        <v>1169</v>
      </c>
      <c r="B75" s="53" t="s">
        <v>72</v>
      </c>
      <c r="C75" s="45">
        <v>706</v>
      </c>
      <c r="D75" s="88">
        <v>191.67098755500001</v>
      </c>
      <c r="E75" s="88">
        <v>3.6833952232724485</v>
      </c>
      <c r="F75" s="88">
        <v>282400</v>
      </c>
      <c r="G75" s="88">
        <v>0</v>
      </c>
      <c r="H75" s="88">
        <v>282400</v>
      </c>
      <c r="I75" s="89">
        <v>279683</v>
      </c>
      <c r="J75" s="49">
        <v>265707</v>
      </c>
      <c r="K75" s="49">
        <v>13976</v>
      </c>
      <c r="L75" s="49">
        <v>-9</v>
      </c>
    </row>
    <row r="76" spans="1:12" ht="15" customHeight="1" x14ac:dyDescent="0.25">
      <c r="A76" s="52">
        <v>1176</v>
      </c>
      <c r="B76" s="53" t="s">
        <v>73</v>
      </c>
      <c r="C76" s="45">
        <v>814</v>
      </c>
      <c r="D76" s="88">
        <v>183.504179821999</v>
      </c>
      <c r="E76" s="88">
        <v>4.4358662608644046</v>
      </c>
      <c r="F76" s="88">
        <v>0</v>
      </c>
      <c r="G76" s="88">
        <v>0</v>
      </c>
      <c r="H76" s="88">
        <v>0</v>
      </c>
      <c r="I76" s="89">
        <v>0</v>
      </c>
      <c r="J76" s="49">
        <v>0</v>
      </c>
      <c r="K76" s="49">
        <v>0</v>
      </c>
      <c r="L76" s="49">
        <v>0</v>
      </c>
    </row>
    <row r="77" spans="1:12" ht="15" customHeight="1" x14ac:dyDescent="0.25">
      <c r="A77" s="52">
        <v>1183</v>
      </c>
      <c r="B77" s="53" t="s">
        <v>74</v>
      </c>
      <c r="C77" s="45">
        <v>1282</v>
      </c>
      <c r="D77" s="88">
        <v>132.78741271300001</v>
      </c>
      <c r="E77" s="88">
        <v>9.6545295507101248</v>
      </c>
      <c r="F77" s="88">
        <v>0</v>
      </c>
      <c r="G77" s="88">
        <v>0</v>
      </c>
      <c r="H77" s="88">
        <v>0</v>
      </c>
      <c r="I77" s="89">
        <v>0</v>
      </c>
      <c r="J77" s="49">
        <v>0</v>
      </c>
      <c r="K77" s="49">
        <v>0</v>
      </c>
      <c r="L77" s="49">
        <v>0</v>
      </c>
    </row>
    <row r="78" spans="1:12" ht="15" customHeight="1" x14ac:dyDescent="0.25">
      <c r="A78" s="52">
        <v>1204</v>
      </c>
      <c r="B78" s="53" t="s">
        <v>75</v>
      </c>
      <c r="C78" s="45">
        <v>437</v>
      </c>
      <c r="D78" s="88">
        <v>101.001104753999</v>
      </c>
      <c r="E78" s="88">
        <v>4.3266853472976257</v>
      </c>
      <c r="F78" s="88">
        <v>174800</v>
      </c>
      <c r="G78" s="88">
        <v>0</v>
      </c>
      <c r="H78" s="88">
        <v>174800</v>
      </c>
      <c r="I78" s="89">
        <v>173118</v>
      </c>
      <c r="J78" s="49">
        <v>164468</v>
      </c>
      <c r="K78" s="49">
        <v>8650</v>
      </c>
      <c r="L78" s="49">
        <v>-6</v>
      </c>
    </row>
    <row r="79" spans="1:12" ht="15" customHeight="1" x14ac:dyDescent="0.25">
      <c r="A79" s="52">
        <v>1218</v>
      </c>
      <c r="B79" s="53" t="s">
        <v>76</v>
      </c>
      <c r="C79" s="45">
        <v>901</v>
      </c>
      <c r="D79" s="88">
        <v>529.53130875700003</v>
      </c>
      <c r="E79" s="88">
        <v>1.7015046798931877</v>
      </c>
      <c r="F79" s="88">
        <v>0</v>
      </c>
      <c r="G79" s="88">
        <v>0</v>
      </c>
      <c r="H79" s="88">
        <v>0</v>
      </c>
      <c r="I79" s="89">
        <v>0</v>
      </c>
      <c r="J79" s="49">
        <v>0</v>
      </c>
      <c r="K79" s="49">
        <v>0</v>
      </c>
      <c r="L79" s="49">
        <v>0</v>
      </c>
    </row>
    <row r="80" spans="1:12" ht="15" customHeight="1" x14ac:dyDescent="0.25">
      <c r="A80" s="52">
        <v>1232</v>
      </c>
      <c r="B80" s="53" t="s">
        <v>77</v>
      </c>
      <c r="C80" s="45">
        <v>768</v>
      </c>
      <c r="D80" s="88">
        <v>285.27699139899897</v>
      </c>
      <c r="E80" s="88">
        <v>2.6921203712704846</v>
      </c>
      <c r="F80" s="88">
        <v>0</v>
      </c>
      <c r="G80" s="88">
        <v>0</v>
      </c>
      <c r="H80" s="88">
        <v>0</v>
      </c>
      <c r="I80" s="89">
        <v>0</v>
      </c>
      <c r="J80" s="49">
        <v>0</v>
      </c>
      <c r="K80" s="49">
        <v>0</v>
      </c>
      <c r="L80" s="49">
        <v>0</v>
      </c>
    </row>
    <row r="81" spans="1:12" x14ac:dyDescent="0.25">
      <c r="A81" s="52">
        <v>1246</v>
      </c>
      <c r="B81" s="53" t="s">
        <v>78</v>
      </c>
      <c r="C81" s="45">
        <v>635</v>
      </c>
      <c r="D81" s="88">
        <v>78.569836844400001</v>
      </c>
      <c r="E81" s="88">
        <v>8.0819819093879044</v>
      </c>
      <c r="F81" s="88">
        <v>254000</v>
      </c>
      <c r="G81" s="88">
        <v>0</v>
      </c>
      <c r="H81" s="88">
        <v>254000</v>
      </c>
      <c r="I81" s="89">
        <v>251557</v>
      </c>
      <c r="J81" s="49">
        <v>238987</v>
      </c>
      <c r="K81" s="49">
        <v>12570</v>
      </c>
      <c r="L81" s="49">
        <v>-8</v>
      </c>
    </row>
    <row r="82" spans="1:12" ht="15" customHeight="1" x14ac:dyDescent="0.25">
      <c r="A82" s="52">
        <v>1253</v>
      </c>
      <c r="B82" s="53" t="s">
        <v>79</v>
      </c>
      <c r="C82" s="45">
        <v>2396</v>
      </c>
      <c r="D82" s="88">
        <v>4.7778552683599997</v>
      </c>
      <c r="E82" s="88">
        <v>501.48023860555907</v>
      </c>
      <c r="F82" s="88">
        <v>0</v>
      </c>
      <c r="G82" s="88">
        <v>0</v>
      </c>
      <c r="H82" s="88">
        <v>0</v>
      </c>
      <c r="I82" s="89">
        <v>0</v>
      </c>
      <c r="J82" s="49">
        <v>0</v>
      </c>
      <c r="K82" s="49">
        <v>0</v>
      </c>
      <c r="L82" s="49">
        <v>0</v>
      </c>
    </row>
    <row r="83" spans="1:12" ht="15" customHeight="1" x14ac:dyDescent="0.25">
      <c r="A83" s="52">
        <v>1260</v>
      </c>
      <c r="B83" s="53" t="s">
        <v>80</v>
      </c>
      <c r="C83" s="45">
        <v>939</v>
      </c>
      <c r="D83" s="88">
        <v>186.523397356999</v>
      </c>
      <c r="E83" s="88">
        <v>5.0342209787375261</v>
      </c>
      <c r="F83" s="88">
        <v>0</v>
      </c>
      <c r="G83" s="88">
        <v>0</v>
      </c>
      <c r="H83" s="88">
        <v>0</v>
      </c>
      <c r="I83" s="89">
        <v>0</v>
      </c>
      <c r="J83" s="49">
        <v>0</v>
      </c>
      <c r="K83" s="49">
        <v>0</v>
      </c>
      <c r="L83" s="49">
        <v>0</v>
      </c>
    </row>
    <row r="84" spans="1:12" ht="15" customHeight="1" x14ac:dyDescent="0.25">
      <c r="A84" s="52">
        <v>4970</v>
      </c>
      <c r="B84" s="53" t="s">
        <v>320</v>
      </c>
      <c r="C84" s="45">
        <v>5936</v>
      </c>
      <c r="D84" s="88">
        <v>161.616311418999</v>
      </c>
      <c r="E84" s="88">
        <v>36.728965955735738</v>
      </c>
      <c r="F84" s="88">
        <v>0</v>
      </c>
      <c r="G84" s="88">
        <v>0</v>
      </c>
      <c r="H84" s="88">
        <v>0</v>
      </c>
      <c r="I84" s="89">
        <v>0</v>
      </c>
      <c r="J84" s="49">
        <v>0</v>
      </c>
      <c r="K84" s="49">
        <v>0</v>
      </c>
      <c r="L84" s="49">
        <v>0</v>
      </c>
    </row>
    <row r="85" spans="1:12" ht="15" customHeight="1" x14ac:dyDescent="0.25">
      <c r="A85" s="52">
        <v>1295</v>
      </c>
      <c r="B85" s="53" t="s">
        <v>81</v>
      </c>
      <c r="C85" s="45">
        <v>864</v>
      </c>
      <c r="D85" s="88">
        <v>159.787764697</v>
      </c>
      <c r="E85" s="88">
        <v>5.4071724555279514</v>
      </c>
      <c r="F85" s="88">
        <v>0</v>
      </c>
      <c r="G85" s="88">
        <v>0</v>
      </c>
      <c r="H85" s="88">
        <v>0</v>
      </c>
      <c r="I85" s="89">
        <v>0</v>
      </c>
      <c r="J85" s="49">
        <v>0</v>
      </c>
      <c r="K85" s="49">
        <v>0</v>
      </c>
      <c r="L85" s="49">
        <v>0</v>
      </c>
    </row>
    <row r="86" spans="1:12" ht="15" customHeight="1" x14ac:dyDescent="0.25">
      <c r="A86" s="52">
        <v>1309</v>
      </c>
      <c r="B86" s="53" t="s">
        <v>82</v>
      </c>
      <c r="C86" s="45">
        <v>788</v>
      </c>
      <c r="D86" s="88">
        <v>41.261701616899899</v>
      </c>
      <c r="E86" s="88">
        <v>19.09761277700802</v>
      </c>
      <c r="F86" s="88">
        <v>0</v>
      </c>
      <c r="G86" s="88">
        <v>0</v>
      </c>
      <c r="H86" s="88">
        <v>0</v>
      </c>
      <c r="I86" s="89">
        <v>0</v>
      </c>
      <c r="J86" s="49">
        <v>0</v>
      </c>
      <c r="K86" s="49">
        <v>0</v>
      </c>
      <c r="L86" s="49">
        <v>0</v>
      </c>
    </row>
    <row r="87" spans="1:12" ht="15" customHeight="1" x14ac:dyDescent="0.25">
      <c r="A87" s="52">
        <v>1316</v>
      </c>
      <c r="B87" s="53" t="s">
        <v>83</v>
      </c>
      <c r="C87" s="45">
        <v>3865</v>
      </c>
      <c r="D87" s="88">
        <v>89.398461348500007</v>
      </c>
      <c r="E87" s="88">
        <v>43.233406276794383</v>
      </c>
      <c r="F87" s="88">
        <v>0</v>
      </c>
      <c r="G87" s="88">
        <v>0</v>
      </c>
      <c r="H87" s="88">
        <v>0</v>
      </c>
      <c r="I87" s="89">
        <v>0</v>
      </c>
      <c r="J87" s="49">
        <v>0</v>
      </c>
      <c r="K87" s="49">
        <v>0</v>
      </c>
      <c r="L87" s="49">
        <v>0</v>
      </c>
    </row>
    <row r="88" spans="1:12" ht="15" customHeight="1" x14ac:dyDescent="0.25">
      <c r="A88" s="52">
        <v>1380</v>
      </c>
      <c r="B88" s="53" t="s">
        <v>85</v>
      </c>
      <c r="C88" s="45">
        <v>2478</v>
      </c>
      <c r="D88" s="88">
        <v>98.614605647900007</v>
      </c>
      <c r="E88" s="88">
        <v>25.128123605215357</v>
      </c>
      <c r="F88" s="88">
        <v>0</v>
      </c>
      <c r="G88" s="88">
        <v>0</v>
      </c>
      <c r="H88" s="88">
        <v>0</v>
      </c>
      <c r="I88" s="89">
        <v>0</v>
      </c>
      <c r="J88" s="49">
        <v>0</v>
      </c>
      <c r="K88" s="49">
        <v>0</v>
      </c>
      <c r="L88" s="49">
        <v>0</v>
      </c>
    </row>
    <row r="89" spans="1:12" ht="15" customHeight="1" x14ac:dyDescent="0.25">
      <c r="A89" s="52">
        <v>1407</v>
      </c>
      <c r="B89" s="53" t="s">
        <v>86</v>
      </c>
      <c r="C89" s="45">
        <v>1468</v>
      </c>
      <c r="D89" s="88">
        <v>140.898995960999</v>
      </c>
      <c r="E89" s="88">
        <v>10.418810936071852</v>
      </c>
      <c r="F89" s="88">
        <v>0</v>
      </c>
      <c r="G89" s="88">
        <v>0</v>
      </c>
      <c r="H89" s="88">
        <v>0</v>
      </c>
      <c r="I89" s="89">
        <v>0</v>
      </c>
      <c r="J89" s="49">
        <v>0</v>
      </c>
      <c r="K89" s="49">
        <v>0</v>
      </c>
      <c r="L89" s="49">
        <v>0</v>
      </c>
    </row>
    <row r="90" spans="1:12" ht="15" customHeight="1" x14ac:dyDescent="0.25">
      <c r="A90" s="52">
        <v>1414</v>
      </c>
      <c r="B90" s="53" t="s">
        <v>87</v>
      </c>
      <c r="C90" s="45">
        <v>4141</v>
      </c>
      <c r="D90" s="88">
        <v>63.179161128099899</v>
      </c>
      <c r="E90" s="88">
        <v>65.543763577421529</v>
      </c>
      <c r="F90" s="88">
        <v>0</v>
      </c>
      <c r="G90" s="88">
        <v>0</v>
      </c>
      <c r="H90" s="88">
        <v>0</v>
      </c>
      <c r="I90" s="89">
        <v>0</v>
      </c>
      <c r="J90" s="49">
        <v>0</v>
      </c>
      <c r="K90" s="49">
        <v>0</v>
      </c>
      <c r="L90" s="49">
        <v>0</v>
      </c>
    </row>
    <row r="91" spans="1:12" ht="15" customHeight="1" x14ac:dyDescent="0.25">
      <c r="A91" s="52">
        <v>1421</v>
      </c>
      <c r="B91" s="53" t="s">
        <v>88</v>
      </c>
      <c r="C91" s="45">
        <v>560</v>
      </c>
      <c r="D91" s="88">
        <v>153.404604605</v>
      </c>
      <c r="E91" s="88">
        <v>3.6504771251289259</v>
      </c>
      <c r="F91" s="88">
        <v>224000</v>
      </c>
      <c r="G91" s="88">
        <v>0</v>
      </c>
      <c r="H91" s="88">
        <v>224000</v>
      </c>
      <c r="I91" s="89">
        <v>221845</v>
      </c>
      <c r="J91" s="49">
        <v>210759</v>
      </c>
      <c r="K91" s="49">
        <v>11086</v>
      </c>
      <c r="L91" s="49">
        <v>-7</v>
      </c>
    </row>
    <row r="92" spans="1:12" ht="15" customHeight="1" x14ac:dyDescent="0.25">
      <c r="A92" s="52">
        <v>2744</v>
      </c>
      <c r="B92" s="53" t="s">
        <v>173</v>
      </c>
      <c r="C92" s="45">
        <v>743</v>
      </c>
      <c r="D92" s="88">
        <v>85.119057526600002</v>
      </c>
      <c r="E92" s="88">
        <v>8.7289500329325183</v>
      </c>
      <c r="F92" s="88">
        <v>297200</v>
      </c>
      <c r="G92" s="88">
        <v>0</v>
      </c>
      <c r="H92" s="88">
        <v>297200</v>
      </c>
      <c r="I92" s="89">
        <v>294342</v>
      </c>
      <c r="J92" s="49">
        <v>279632</v>
      </c>
      <c r="K92" s="49">
        <v>14710</v>
      </c>
      <c r="L92" s="49">
        <v>-7</v>
      </c>
    </row>
    <row r="93" spans="1:12" ht="15" customHeight="1" x14ac:dyDescent="0.25">
      <c r="A93" s="52">
        <v>1428</v>
      </c>
      <c r="B93" s="53" t="s">
        <v>89</v>
      </c>
      <c r="C93" s="45">
        <v>1313</v>
      </c>
      <c r="D93" s="88">
        <v>187.694133182999</v>
      </c>
      <c r="E93" s="88">
        <v>6.9954237659620642</v>
      </c>
      <c r="F93" s="88">
        <v>0</v>
      </c>
      <c r="G93" s="88">
        <v>0</v>
      </c>
      <c r="H93" s="88">
        <v>0</v>
      </c>
      <c r="I93" s="89">
        <v>0</v>
      </c>
      <c r="J93" s="49">
        <v>0</v>
      </c>
      <c r="K93" s="49">
        <v>0</v>
      </c>
      <c r="L93" s="49">
        <v>0</v>
      </c>
    </row>
    <row r="94" spans="1:12" ht="15" customHeight="1" x14ac:dyDescent="0.25">
      <c r="A94" s="52">
        <v>1449</v>
      </c>
      <c r="B94" s="53" t="s">
        <v>90</v>
      </c>
      <c r="C94" s="45">
        <v>95</v>
      </c>
      <c r="D94" s="88">
        <v>11.2871947629</v>
      </c>
      <c r="E94" s="88">
        <v>8.4166174142982371</v>
      </c>
      <c r="F94" s="88">
        <v>38000</v>
      </c>
      <c r="G94" s="88">
        <v>0</v>
      </c>
      <c r="H94" s="88">
        <v>38000</v>
      </c>
      <c r="I94" s="89">
        <v>37634</v>
      </c>
      <c r="J94" s="49">
        <v>35754</v>
      </c>
      <c r="K94" s="49">
        <v>1880</v>
      </c>
      <c r="L94" s="49">
        <v>-2</v>
      </c>
    </row>
    <row r="95" spans="1:12" ht="15" customHeight="1" x14ac:dyDescent="0.25">
      <c r="A95" s="52">
        <v>1491</v>
      </c>
      <c r="B95" s="53" t="s">
        <v>91</v>
      </c>
      <c r="C95" s="45">
        <v>387</v>
      </c>
      <c r="D95" s="88">
        <v>675.39497081599905</v>
      </c>
      <c r="E95" s="88">
        <v>0.57299804813831257</v>
      </c>
      <c r="F95" s="88">
        <v>154800</v>
      </c>
      <c r="G95" s="88">
        <v>0</v>
      </c>
      <c r="H95" s="88">
        <v>154800</v>
      </c>
      <c r="I95" s="89">
        <v>153311</v>
      </c>
      <c r="J95" s="49">
        <v>145650</v>
      </c>
      <c r="K95" s="49">
        <v>7661</v>
      </c>
      <c r="L95" s="49">
        <v>-5</v>
      </c>
    </row>
    <row r="96" spans="1:12" ht="15" customHeight="1" x14ac:dyDescent="0.25">
      <c r="A96" s="52">
        <v>1499</v>
      </c>
      <c r="B96" s="53" t="s">
        <v>92</v>
      </c>
      <c r="C96" s="45">
        <v>993</v>
      </c>
      <c r="D96" s="88">
        <v>294.71925339000001</v>
      </c>
      <c r="E96" s="88">
        <v>3.3693082096878477</v>
      </c>
      <c r="F96" s="88">
        <v>0</v>
      </c>
      <c r="G96" s="88">
        <v>0</v>
      </c>
      <c r="H96" s="88">
        <v>0</v>
      </c>
      <c r="I96" s="89">
        <v>0</v>
      </c>
      <c r="J96" s="49">
        <v>0</v>
      </c>
      <c r="K96" s="49">
        <v>0</v>
      </c>
      <c r="L96" s="49">
        <v>0</v>
      </c>
    </row>
    <row r="97" spans="1:12" ht="15" customHeight="1" x14ac:dyDescent="0.25">
      <c r="A97" s="52">
        <v>1540</v>
      </c>
      <c r="B97" s="53" t="s">
        <v>94</v>
      </c>
      <c r="C97" s="45">
        <v>1740</v>
      </c>
      <c r="D97" s="88">
        <v>92.435674791899899</v>
      </c>
      <c r="E97" s="88">
        <v>18.82390109573231</v>
      </c>
      <c r="F97" s="88">
        <v>0</v>
      </c>
      <c r="G97" s="88">
        <v>0</v>
      </c>
      <c r="H97" s="88">
        <v>0</v>
      </c>
      <c r="I97" s="89">
        <v>0</v>
      </c>
      <c r="J97" s="49">
        <v>0</v>
      </c>
      <c r="K97" s="49">
        <v>0</v>
      </c>
      <c r="L97" s="49">
        <v>0</v>
      </c>
    </row>
    <row r="98" spans="1:12" ht="15" customHeight="1" x14ac:dyDescent="0.25">
      <c r="A98" s="52">
        <v>1554</v>
      </c>
      <c r="B98" s="53" t="s">
        <v>95</v>
      </c>
      <c r="C98" s="45">
        <v>11849</v>
      </c>
      <c r="D98" s="88">
        <v>196.715788914999</v>
      </c>
      <c r="E98" s="88">
        <v>60.23410761969879</v>
      </c>
      <c r="F98" s="88">
        <v>0</v>
      </c>
      <c r="G98" s="88">
        <v>0</v>
      </c>
      <c r="H98" s="88">
        <v>0</v>
      </c>
      <c r="I98" s="89">
        <v>0</v>
      </c>
      <c r="J98" s="49">
        <v>0</v>
      </c>
      <c r="K98" s="49">
        <v>0</v>
      </c>
      <c r="L98" s="49">
        <v>0</v>
      </c>
    </row>
    <row r="99" spans="1:12" ht="15" customHeight="1" x14ac:dyDescent="0.25">
      <c r="A99" s="52">
        <v>1561</v>
      </c>
      <c r="B99" s="53" t="s">
        <v>96</v>
      </c>
      <c r="C99" s="45">
        <v>603</v>
      </c>
      <c r="D99" s="88">
        <v>81.3880577061</v>
      </c>
      <c r="E99" s="88">
        <v>7.4089493839193246</v>
      </c>
      <c r="F99" s="88">
        <v>241200</v>
      </c>
      <c r="G99" s="88">
        <v>0</v>
      </c>
      <c r="H99" s="88">
        <v>241200</v>
      </c>
      <c r="I99" s="89">
        <v>238880</v>
      </c>
      <c r="J99" s="49">
        <v>226943</v>
      </c>
      <c r="K99" s="49">
        <v>11937</v>
      </c>
      <c r="L99" s="49">
        <v>-7</v>
      </c>
    </row>
    <row r="100" spans="1:12" ht="15" customHeight="1" x14ac:dyDescent="0.25">
      <c r="A100" s="52">
        <v>1568</v>
      </c>
      <c r="B100" s="53" t="s">
        <v>97</v>
      </c>
      <c r="C100" s="45">
        <v>1951</v>
      </c>
      <c r="D100" s="88">
        <v>91.724023211599899</v>
      </c>
      <c r="E100" s="88">
        <v>21.270327354690938</v>
      </c>
      <c r="F100" s="88">
        <v>0</v>
      </c>
      <c r="G100" s="88">
        <v>0</v>
      </c>
      <c r="H100" s="88">
        <v>0</v>
      </c>
      <c r="I100" s="89">
        <v>0</v>
      </c>
      <c r="J100" s="49">
        <v>0</v>
      </c>
      <c r="K100" s="49">
        <v>0</v>
      </c>
      <c r="L100" s="49">
        <v>0</v>
      </c>
    </row>
    <row r="101" spans="1:12" ht="15" customHeight="1" x14ac:dyDescent="0.25">
      <c r="A101" s="52">
        <v>1582</v>
      </c>
      <c r="B101" s="53" t="s">
        <v>98</v>
      </c>
      <c r="C101" s="45">
        <v>272</v>
      </c>
      <c r="D101" s="88">
        <v>322.49790860199897</v>
      </c>
      <c r="E101" s="88">
        <v>0.84341632223010965</v>
      </c>
      <c r="F101" s="88">
        <v>108800</v>
      </c>
      <c r="G101" s="88">
        <v>0</v>
      </c>
      <c r="H101" s="88">
        <v>108800</v>
      </c>
      <c r="I101" s="89">
        <v>107753</v>
      </c>
      <c r="J101" s="49">
        <v>102369</v>
      </c>
      <c r="K101" s="49">
        <v>5384</v>
      </c>
      <c r="L101" s="49">
        <v>-4</v>
      </c>
    </row>
    <row r="102" spans="1:12" ht="15" customHeight="1" x14ac:dyDescent="0.25">
      <c r="A102" s="52">
        <v>1600</v>
      </c>
      <c r="B102" s="53" t="s">
        <v>99</v>
      </c>
      <c r="C102" s="45">
        <v>664</v>
      </c>
      <c r="D102" s="88">
        <v>125.367888002</v>
      </c>
      <c r="E102" s="88">
        <v>5.2964121082538069</v>
      </c>
      <c r="F102" s="88">
        <v>265600</v>
      </c>
      <c r="G102" s="88">
        <v>0</v>
      </c>
      <c r="H102" s="88">
        <v>265600</v>
      </c>
      <c r="I102" s="89">
        <v>263045</v>
      </c>
      <c r="J102" s="49">
        <v>249900</v>
      </c>
      <c r="K102" s="49">
        <v>13145</v>
      </c>
      <c r="L102" s="49">
        <v>-8</v>
      </c>
    </row>
    <row r="103" spans="1:12" ht="15" customHeight="1" x14ac:dyDescent="0.25">
      <c r="A103" s="52">
        <v>1645</v>
      </c>
      <c r="B103" s="53" t="s">
        <v>102</v>
      </c>
      <c r="C103" s="45">
        <v>1112</v>
      </c>
      <c r="D103" s="88">
        <v>88.597338623599896</v>
      </c>
      <c r="E103" s="88">
        <v>12.551167081036832</v>
      </c>
      <c r="F103" s="88">
        <v>0</v>
      </c>
      <c r="G103" s="88">
        <v>0</v>
      </c>
      <c r="H103" s="88">
        <v>0</v>
      </c>
      <c r="I103" s="89">
        <v>0</v>
      </c>
      <c r="J103" s="49">
        <v>0</v>
      </c>
      <c r="K103" s="49">
        <v>0</v>
      </c>
      <c r="L103" s="49">
        <v>0</v>
      </c>
    </row>
    <row r="104" spans="1:12" ht="15" customHeight="1" x14ac:dyDescent="0.25">
      <c r="A104" s="52">
        <v>1631</v>
      </c>
      <c r="B104" s="53" t="s">
        <v>100</v>
      </c>
      <c r="C104" s="45">
        <v>448</v>
      </c>
      <c r="D104" s="88">
        <v>54.349306342299897</v>
      </c>
      <c r="E104" s="88">
        <v>8.2429754885633741</v>
      </c>
      <c r="F104" s="88">
        <v>179200</v>
      </c>
      <c r="G104" s="88">
        <v>0</v>
      </c>
      <c r="H104" s="88">
        <v>179200</v>
      </c>
      <c r="I104" s="89">
        <v>177476</v>
      </c>
      <c r="J104" s="49">
        <v>168608</v>
      </c>
      <c r="K104" s="49">
        <v>8868</v>
      </c>
      <c r="L104" s="49">
        <v>-6</v>
      </c>
    </row>
    <row r="105" spans="1:12" ht="15" customHeight="1" x14ac:dyDescent="0.25">
      <c r="A105" s="52">
        <v>1638</v>
      </c>
      <c r="B105" s="53" t="s">
        <v>101</v>
      </c>
      <c r="C105" s="45">
        <v>3113</v>
      </c>
      <c r="D105" s="88">
        <v>87.922260874399896</v>
      </c>
      <c r="E105" s="88">
        <v>35.40627787594125</v>
      </c>
      <c r="F105" s="88">
        <v>0</v>
      </c>
      <c r="G105" s="88">
        <v>0</v>
      </c>
      <c r="H105" s="88">
        <v>0</v>
      </c>
      <c r="I105" s="89">
        <v>0</v>
      </c>
      <c r="J105" s="49">
        <v>0</v>
      </c>
      <c r="K105" s="49">
        <v>0</v>
      </c>
      <c r="L105" s="49">
        <v>0</v>
      </c>
    </row>
    <row r="106" spans="1:12" ht="15" customHeight="1" x14ac:dyDescent="0.25">
      <c r="A106" s="52">
        <v>1659</v>
      </c>
      <c r="B106" s="53" t="s">
        <v>103</v>
      </c>
      <c r="C106" s="45">
        <v>1743</v>
      </c>
      <c r="D106" s="88">
        <v>230.36874016799899</v>
      </c>
      <c r="E106" s="88">
        <v>7.5661307116968111</v>
      </c>
      <c r="F106" s="88">
        <v>0</v>
      </c>
      <c r="G106" s="88">
        <v>0</v>
      </c>
      <c r="H106" s="88">
        <v>0</v>
      </c>
      <c r="I106" s="89">
        <v>0</v>
      </c>
      <c r="J106" s="49">
        <v>0</v>
      </c>
      <c r="K106" s="49">
        <v>0</v>
      </c>
      <c r="L106" s="49">
        <v>0</v>
      </c>
    </row>
    <row r="107" spans="1:12" ht="15" customHeight="1" x14ac:dyDescent="0.25">
      <c r="A107" s="52">
        <v>714</v>
      </c>
      <c r="B107" s="53" t="s">
        <v>48</v>
      </c>
      <c r="C107" s="45">
        <v>7386</v>
      </c>
      <c r="D107" s="88">
        <v>32.8604502321</v>
      </c>
      <c r="E107" s="88">
        <v>224.76867930388019</v>
      </c>
      <c r="F107" s="88">
        <v>0</v>
      </c>
      <c r="G107" s="88">
        <v>0</v>
      </c>
      <c r="H107" s="88">
        <v>0</v>
      </c>
      <c r="I107" s="89">
        <v>0</v>
      </c>
      <c r="J107" s="49">
        <v>0</v>
      </c>
      <c r="K107" s="49">
        <v>0</v>
      </c>
      <c r="L107" s="49">
        <v>0</v>
      </c>
    </row>
    <row r="108" spans="1:12" ht="15" customHeight="1" x14ac:dyDescent="0.25">
      <c r="A108" s="52">
        <v>1666</v>
      </c>
      <c r="B108" s="53" t="s">
        <v>104</v>
      </c>
      <c r="C108" s="45">
        <v>333</v>
      </c>
      <c r="D108" s="88">
        <v>97.802682278700004</v>
      </c>
      <c r="E108" s="88">
        <v>3.4048145944615116</v>
      </c>
      <c r="F108" s="88">
        <v>133200</v>
      </c>
      <c r="G108" s="88">
        <v>0</v>
      </c>
      <c r="H108" s="88">
        <v>133200</v>
      </c>
      <c r="I108" s="89">
        <v>131919</v>
      </c>
      <c r="J108" s="49">
        <v>125327</v>
      </c>
      <c r="K108" s="49">
        <v>6592</v>
      </c>
      <c r="L108" s="49">
        <v>-4</v>
      </c>
    </row>
    <row r="109" spans="1:12" ht="15" customHeight="1" x14ac:dyDescent="0.25">
      <c r="A109" s="52">
        <v>1687</v>
      </c>
      <c r="B109" s="53" t="s">
        <v>106</v>
      </c>
      <c r="C109" s="45">
        <v>230</v>
      </c>
      <c r="D109" s="88">
        <v>24.080180391500001</v>
      </c>
      <c r="E109" s="88">
        <v>9.5514234636376347</v>
      </c>
      <c r="F109" s="88">
        <v>92000</v>
      </c>
      <c r="G109" s="88">
        <v>0</v>
      </c>
      <c r="H109" s="88">
        <v>92000</v>
      </c>
      <c r="I109" s="89">
        <v>91115</v>
      </c>
      <c r="J109" s="49">
        <v>86562</v>
      </c>
      <c r="K109" s="49">
        <v>4553</v>
      </c>
      <c r="L109" s="49">
        <v>-3</v>
      </c>
    </row>
    <row r="110" spans="1:12" ht="15" customHeight="1" x14ac:dyDescent="0.25">
      <c r="A110" s="52">
        <v>1694</v>
      </c>
      <c r="B110" s="53" t="s">
        <v>107</v>
      </c>
      <c r="C110" s="45">
        <v>1793</v>
      </c>
      <c r="D110" s="88">
        <v>104.420801346</v>
      </c>
      <c r="E110" s="88">
        <v>17.17090825666876</v>
      </c>
      <c r="F110" s="88">
        <v>0</v>
      </c>
      <c r="G110" s="88">
        <v>0</v>
      </c>
      <c r="H110" s="88">
        <v>0</v>
      </c>
      <c r="I110" s="89">
        <v>0</v>
      </c>
      <c r="J110" s="49">
        <v>0</v>
      </c>
      <c r="K110" s="49">
        <v>0</v>
      </c>
      <c r="L110" s="49">
        <v>0</v>
      </c>
    </row>
    <row r="111" spans="1:12" ht="15" customHeight="1" x14ac:dyDescent="0.25">
      <c r="A111" s="52">
        <v>1729</v>
      </c>
      <c r="B111" s="53" t="s">
        <v>108</v>
      </c>
      <c r="C111" s="45">
        <v>764</v>
      </c>
      <c r="D111" s="88">
        <v>106.632559114</v>
      </c>
      <c r="E111" s="88">
        <v>7.1647910014352538</v>
      </c>
      <c r="F111" s="88">
        <v>0</v>
      </c>
      <c r="G111" s="88">
        <v>0</v>
      </c>
      <c r="H111" s="88">
        <v>0</v>
      </c>
      <c r="I111" s="89">
        <v>0</v>
      </c>
      <c r="J111" s="49">
        <v>0</v>
      </c>
      <c r="K111" s="49">
        <v>0</v>
      </c>
      <c r="L111" s="49">
        <v>0</v>
      </c>
    </row>
    <row r="112" spans="1:12" ht="15" customHeight="1" x14ac:dyDescent="0.25">
      <c r="A112" s="52">
        <v>1736</v>
      </c>
      <c r="B112" s="53" t="s">
        <v>109</v>
      </c>
      <c r="C112" s="45">
        <v>523</v>
      </c>
      <c r="D112" s="88">
        <v>48.505673221599899</v>
      </c>
      <c r="E112" s="88">
        <v>10.7822439163076</v>
      </c>
      <c r="F112" s="88">
        <v>0</v>
      </c>
      <c r="G112" s="88">
        <v>0</v>
      </c>
      <c r="H112" s="88">
        <v>0</v>
      </c>
      <c r="I112" s="89">
        <v>0</v>
      </c>
      <c r="J112" s="49">
        <v>0</v>
      </c>
      <c r="K112" s="49">
        <v>0</v>
      </c>
      <c r="L112" s="49">
        <v>0</v>
      </c>
    </row>
    <row r="113" spans="1:12" ht="15" customHeight="1" x14ac:dyDescent="0.25">
      <c r="A113" s="52">
        <v>1813</v>
      </c>
      <c r="B113" s="53" t="s">
        <v>110</v>
      </c>
      <c r="C113" s="45">
        <v>765</v>
      </c>
      <c r="D113" s="88">
        <v>145.97890398000001</v>
      </c>
      <c r="E113" s="88">
        <v>5.2404832420498897</v>
      </c>
      <c r="F113" s="88">
        <v>0</v>
      </c>
      <c r="G113" s="88">
        <v>0</v>
      </c>
      <c r="H113" s="88">
        <v>0</v>
      </c>
      <c r="I113" s="89">
        <v>0</v>
      </c>
      <c r="J113" s="49">
        <v>0</v>
      </c>
      <c r="K113" s="49">
        <v>0</v>
      </c>
      <c r="L113" s="49">
        <v>0</v>
      </c>
    </row>
    <row r="114" spans="1:12" ht="15" customHeight="1" x14ac:dyDescent="0.25">
      <c r="A114" s="52">
        <v>5757</v>
      </c>
      <c r="B114" s="53" t="s">
        <v>363</v>
      </c>
      <c r="C114" s="45">
        <v>613</v>
      </c>
      <c r="D114" s="88">
        <v>402.16055138500002</v>
      </c>
      <c r="E114" s="88">
        <v>1.524266857823052</v>
      </c>
      <c r="F114" s="88">
        <v>245200</v>
      </c>
      <c r="G114" s="88">
        <v>0</v>
      </c>
      <c r="H114" s="88">
        <v>245200</v>
      </c>
      <c r="I114" s="89">
        <v>242841</v>
      </c>
      <c r="J114" s="49">
        <v>230707</v>
      </c>
      <c r="K114" s="49">
        <v>12134</v>
      </c>
      <c r="L114" s="49">
        <v>-8</v>
      </c>
    </row>
    <row r="115" spans="1:12" ht="15" customHeight="1" x14ac:dyDescent="0.25">
      <c r="A115" s="52">
        <v>1855</v>
      </c>
      <c r="B115" s="53" t="s">
        <v>112</v>
      </c>
      <c r="C115" s="45">
        <v>469</v>
      </c>
      <c r="D115" s="88">
        <v>497.10288773299902</v>
      </c>
      <c r="E115" s="88">
        <v>0.9434666576547962</v>
      </c>
      <c r="F115" s="88">
        <v>187600</v>
      </c>
      <c r="G115" s="88">
        <v>0</v>
      </c>
      <c r="H115" s="88">
        <v>187600</v>
      </c>
      <c r="I115" s="89">
        <v>185795</v>
      </c>
      <c r="J115" s="49">
        <v>176511</v>
      </c>
      <c r="K115" s="49">
        <v>9284</v>
      </c>
      <c r="L115" s="49">
        <v>-6</v>
      </c>
    </row>
    <row r="116" spans="1:12" ht="15" customHeight="1" x14ac:dyDescent="0.25">
      <c r="A116" s="52">
        <v>1862</v>
      </c>
      <c r="B116" s="53" t="s">
        <v>113</v>
      </c>
      <c r="C116" s="45">
        <v>7318</v>
      </c>
      <c r="D116" s="88">
        <v>80.269533069700003</v>
      </c>
      <c r="E116" s="88">
        <v>91.167840650643896</v>
      </c>
      <c r="F116" s="88">
        <v>0</v>
      </c>
      <c r="G116" s="88">
        <v>0</v>
      </c>
      <c r="H116" s="88">
        <v>0</v>
      </c>
      <c r="I116" s="89">
        <v>0</v>
      </c>
      <c r="J116" s="49">
        <v>0</v>
      </c>
      <c r="K116" s="49">
        <v>0</v>
      </c>
      <c r="L116" s="49">
        <v>0</v>
      </c>
    </row>
    <row r="117" spans="1:12" ht="15" customHeight="1" x14ac:dyDescent="0.25">
      <c r="A117" s="52">
        <v>1870</v>
      </c>
      <c r="B117" s="53" t="s">
        <v>114</v>
      </c>
      <c r="C117" s="45">
        <v>152</v>
      </c>
      <c r="D117" s="88">
        <v>12.3662180144999</v>
      </c>
      <c r="E117" s="88">
        <v>12.29155104832971</v>
      </c>
      <c r="F117" s="88">
        <v>0</v>
      </c>
      <c r="G117" s="88">
        <v>0</v>
      </c>
      <c r="H117" s="88">
        <v>0</v>
      </c>
      <c r="I117" s="89">
        <v>0</v>
      </c>
      <c r="J117" s="49">
        <v>0</v>
      </c>
      <c r="K117" s="49">
        <v>0</v>
      </c>
      <c r="L117" s="49">
        <v>0</v>
      </c>
    </row>
    <row r="118" spans="1:12" ht="15" customHeight="1" x14ac:dyDescent="0.25">
      <c r="A118" s="52">
        <v>1883</v>
      </c>
      <c r="B118" s="53" t="s">
        <v>115</v>
      </c>
      <c r="C118" s="45">
        <v>2773</v>
      </c>
      <c r="D118" s="88">
        <v>108.549630725</v>
      </c>
      <c r="E118" s="88">
        <v>25.545918318461418</v>
      </c>
      <c r="F118" s="88">
        <v>0</v>
      </c>
      <c r="G118" s="88">
        <v>0</v>
      </c>
      <c r="H118" s="88">
        <v>0</v>
      </c>
      <c r="I118" s="89">
        <v>0</v>
      </c>
      <c r="J118" s="49">
        <v>0</v>
      </c>
      <c r="K118" s="49">
        <v>0</v>
      </c>
      <c r="L118" s="49">
        <v>0</v>
      </c>
    </row>
    <row r="119" spans="1:12" ht="15" customHeight="1" x14ac:dyDescent="0.25">
      <c r="A119" s="52">
        <v>1890</v>
      </c>
      <c r="B119" s="53" t="s">
        <v>116</v>
      </c>
      <c r="C119" s="45">
        <v>695</v>
      </c>
      <c r="D119" s="88">
        <v>3.7685623765399998</v>
      </c>
      <c r="E119" s="88">
        <v>184.42045813716763</v>
      </c>
      <c r="F119" s="88">
        <v>0</v>
      </c>
      <c r="G119" s="88">
        <v>0</v>
      </c>
      <c r="H119" s="88">
        <v>0</v>
      </c>
      <c r="I119" s="89">
        <v>0</v>
      </c>
      <c r="J119" s="49">
        <v>0</v>
      </c>
      <c r="K119" s="49">
        <v>0</v>
      </c>
      <c r="L119" s="49">
        <v>0</v>
      </c>
    </row>
    <row r="120" spans="1:12" ht="15" customHeight="1" x14ac:dyDescent="0.25">
      <c r="A120" s="52">
        <v>1900</v>
      </c>
      <c r="B120" s="53" t="s">
        <v>118</v>
      </c>
      <c r="C120" s="45">
        <v>4398</v>
      </c>
      <c r="D120" s="88">
        <v>28.987742709900001</v>
      </c>
      <c r="E120" s="88">
        <v>151.71929887793502</v>
      </c>
      <c r="F120" s="88">
        <v>0</v>
      </c>
      <c r="G120" s="88">
        <v>0</v>
      </c>
      <c r="H120" s="88">
        <v>0</v>
      </c>
      <c r="I120" s="89">
        <v>0</v>
      </c>
      <c r="J120" s="49">
        <v>0</v>
      </c>
      <c r="K120" s="49">
        <v>0</v>
      </c>
      <c r="L120" s="49">
        <v>0</v>
      </c>
    </row>
    <row r="121" spans="1:12" ht="15" customHeight="1" x14ac:dyDescent="0.25">
      <c r="A121" s="52">
        <v>1939</v>
      </c>
      <c r="B121" s="53" t="s">
        <v>119</v>
      </c>
      <c r="C121" s="45">
        <v>524</v>
      </c>
      <c r="D121" s="88">
        <v>152.235477895</v>
      </c>
      <c r="E121" s="88">
        <v>3.4420360302702488</v>
      </c>
      <c r="F121" s="88">
        <v>209600</v>
      </c>
      <c r="G121" s="88">
        <v>0</v>
      </c>
      <c r="H121" s="88">
        <v>209600</v>
      </c>
      <c r="I121" s="89">
        <v>207584</v>
      </c>
      <c r="J121" s="49">
        <v>197211</v>
      </c>
      <c r="K121" s="49">
        <v>10373</v>
      </c>
      <c r="L121" s="49">
        <v>-6</v>
      </c>
    </row>
    <row r="122" spans="1:12" ht="15" customHeight="1" x14ac:dyDescent="0.25">
      <c r="A122" s="52">
        <v>1953</v>
      </c>
      <c r="B122" s="53" t="s">
        <v>121</v>
      </c>
      <c r="C122" s="45">
        <v>1631</v>
      </c>
      <c r="D122" s="88">
        <v>75.613666943799899</v>
      </c>
      <c r="E122" s="88">
        <v>21.570174624810168</v>
      </c>
      <c r="F122" s="88">
        <v>0</v>
      </c>
      <c r="G122" s="88">
        <v>0</v>
      </c>
      <c r="H122" s="88">
        <v>0</v>
      </c>
      <c r="I122" s="89">
        <v>0</v>
      </c>
      <c r="J122" s="49">
        <v>0</v>
      </c>
      <c r="K122" s="49">
        <v>0</v>
      </c>
      <c r="L122" s="49">
        <v>0</v>
      </c>
    </row>
    <row r="123" spans="1:12" ht="15" customHeight="1" x14ac:dyDescent="0.25">
      <c r="A123" s="52">
        <v>2009</v>
      </c>
      <c r="B123" s="53" t="s">
        <v>122</v>
      </c>
      <c r="C123" s="45">
        <v>1465</v>
      </c>
      <c r="D123" s="88">
        <v>180.17985316599899</v>
      </c>
      <c r="E123" s="88">
        <v>8.1307647567583547</v>
      </c>
      <c r="F123" s="88">
        <v>0</v>
      </c>
      <c r="G123" s="88">
        <v>0</v>
      </c>
      <c r="H123" s="88">
        <v>0</v>
      </c>
      <c r="I123" s="89">
        <v>0</v>
      </c>
      <c r="J123" s="49">
        <v>0</v>
      </c>
      <c r="K123" s="49">
        <v>0</v>
      </c>
      <c r="L123" s="49">
        <v>0</v>
      </c>
    </row>
    <row r="124" spans="1:12" ht="15" customHeight="1" x14ac:dyDescent="0.25">
      <c r="A124" s="52">
        <v>2044</v>
      </c>
      <c r="B124" s="53" t="s">
        <v>124</v>
      </c>
      <c r="C124" s="45">
        <v>128</v>
      </c>
      <c r="D124" s="88">
        <v>6.1350353394999999</v>
      </c>
      <c r="E124" s="88">
        <v>20.863775498713245</v>
      </c>
      <c r="F124" s="88">
        <v>0</v>
      </c>
      <c r="G124" s="88">
        <v>0</v>
      </c>
      <c r="H124" s="88">
        <v>0</v>
      </c>
      <c r="I124" s="89">
        <v>0</v>
      </c>
      <c r="J124" s="49">
        <v>0</v>
      </c>
      <c r="K124" s="49">
        <v>0</v>
      </c>
      <c r="L124" s="49">
        <v>0</v>
      </c>
    </row>
    <row r="125" spans="1:12" ht="15" customHeight="1" x14ac:dyDescent="0.25">
      <c r="A125" s="52">
        <v>2051</v>
      </c>
      <c r="B125" s="53" t="s">
        <v>125</v>
      </c>
      <c r="C125" s="45">
        <v>626</v>
      </c>
      <c r="D125" s="88">
        <v>18.1956673675</v>
      </c>
      <c r="E125" s="88">
        <v>34.403794450437324</v>
      </c>
      <c r="F125" s="88">
        <v>0</v>
      </c>
      <c r="G125" s="88">
        <v>0</v>
      </c>
      <c r="H125" s="88">
        <v>0</v>
      </c>
      <c r="I125" s="89">
        <v>0</v>
      </c>
      <c r="J125" s="49">
        <v>0</v>
      </c>
      <c r="K125" s="49">
        <v>0</v>
      </c>
      <c r="L125" s="49">
        <v>0</v>
      </c>
    </row>
    <row r="126" spans="1:12" ht="15" customHeight="1" x14ac:dyDescent="0.25">
      <c r="A126" s="52">
        <v>2058</v>
      </c>
      <c r="B126" s="53" t="s">
        <v>126</v>
      </c>
      <c r="C126" s="45">
        <v>3909</v>
      </c>
      <c r="D126" s="88">
        <v>57.303668886300002</v>
      </c>
      <c r="E126" s="88">
        <v>68.215527486662424</v>
      </c>
      <c r="F126" s="88">
        <v>0</v>
      </c>
      <c r="G126" s="88">
        <v>0</v>
      </c>
      <c r="H126" s="88">
        <v>0</v>
      </c>
      <c r="I126" s="89">
        <v>0</v>
      </c>
      <c r="J126" s="49">
        <v>0</v>
      </c>
      <c r="K126" s="49">
        <v>0</v>
      </c>
      <c r="L126" s="49">
        <v>0</v>
      </c>
    </row>
    <row r="127" spans="1:12" ht="15" customHeight="1" x14ac:dyDescent="0.25">
      <c r="A127" s="52">
        <v>2114</v>
      </c>
      <c r="B127" s="53" t="s">
        <v>127</v>
      </c>
      <c r="C127" s="45">
        <v>538</v>
      </c>
      <c r="D127" s="88">
        <v>138.96389160499899</v>
      </c>
      <c r="E127" s="88">
        <v>3.8715093092617905</v>
      </c>
      <c r="F127" s="88">
        <v>215200</v>
      </c>
      <c r="G127" s="88">
        <v>0</v>
      </c>
      <c r="H127" s="88">
        <v>215200</v>
      </c>
      <c r="I127" s="89">
        <v>213130</v>
      </c>
      <c r="J127" s="49">
        <v>202480</v>
      </c>
      <c r="K127" s="49">
        <v>10650</v>
      </c>
      <c r="L127" s="49">
        <v>-7</v>
      </c>
    </row>
    <row r="128" spans="1:12" ht="15" customHeight="1" x14ac:dyDescent="0.25">
      <c r="A128" s="52">
        <v>2128</v>
      </c>
      <c r="B128" s="53" t="s">
        <v>128</v>
      </c>
      <c r="C128" s="45">
        <v>583</v>
      </c>
      <c r="D128" s="88">
        <v>110.996884441999</v>
      </c>
      <c r="E128" s="88">
        <v>5.2523996770796249</v>
      </c>
      <c r="F128" s="88">
        <v>233200</v>
      </c>
      <c r="G128" s="88">
        <v>0</v>
      </c>
      <c r="H128" s="88">
        <v>233200</v>
      </c>
      <c r="I128" s="89">
        <v>230957</v>
      </c>
      <c r="J128" s="49">
        <v>219416</v>
      </c>
      <c r="K128" s="49">
        <v>11541</v>
      </c>
      <c r="L128" s="49">
        <v>-7</v>
      </c>
    </row>
    <row r="129" spans="1:12" ht="15" customHeight="1" x14ac:dyDescent="0.25">
      <c r="A129" s="52">
        <v>2135</v>
      </c>
      <c r="B129" s="53" t="s">
        <v>129</v>
      </c>
      <c r="C129" s="45">
        <v>374</v>
      </c>
      <c r="D129" s="88">
        <v>333.96378929100001</v>
      </c>
      <c r="E129" s="88">
        <v>1.11988189136911</v>
      </c>
      <c r="F129" s="88">
        <v>149600</v>
      </c>
      <c r="G129" s="88">
        <v>0</v>
      </c>
      <c r="H129" s="88">
        <v>149600</v>
      </c>
      <c r="I129" s="89">
        <v>148161</v>
      </c>
      <c r="J129" s="49">
        <v>140758</v>
      </c>
      <c r="K129" s="49">
        <v>7403</v>
      </c>
      <c r="L129" s="49">
        <v>-5</v>
      </c>
    </row>
    <row r="130" spans="1:12" ht="15" customHeight="1" x14ac:dyDescent="0.25">
      <c r="A130" s="52">
        <v>2142</v>
      </c>
      <c r="B130" s="53" t="s">
        <v>130</v>
      </c>
      <c r="C130" s="45">
        <v>170</v>
      </c>
      <c r="D130" s="88">
        <v>95.784362533899895</v>
      </c>
      <c r="E130" s="88">
        <v>1.7748199758581031</v>
      </c>
      <c r="F130" s="88">
        <v>68000</v>
      </c>
      <c r="G130" s="88">
        <v>0</v>
      </c>
      <c r="H130" s="88">
        <v>68000</v>
      </c>
      <c r="I130" s="89">
        <v>67346</v>
      </c>
      <c r="J130" s="49">
        <v>63981</v>
      </c>
      <c r="K130" s="49">
        <v>3365</v>
      </c>
      <c r="L130" s="49">
        <v>-2</v>
      </c>
    </row>
    <row r="131" spans="1:12" ht="15" customHeight="1" x14ac:dyDescent="0.25">
      <c r="A131" s="52">
        <v>2184</v>
      </c>
      <c r="B131" s="53" t="s">
        <v>132</v>
      </c>
      <c r="C131" s="45">
        <v>957</v>
      </c>
      <c r="D131" s="88">
        <v>6.4869067774899998</v>
      </c>
      <c r="E131" s="88">
        <v>147.5279409472715</v>
      </c>
      <c r="F131" s="88">
        <v>0</v>
      </c>
      <c r="G131" s="88">
        <v>0</v>
      </c>
      <c r="H131" s="88">
        <v>0</v>
      </c>
      <c r="I131" s="89">
        <v>0</v>
      </c>
      <c r="J131" s="49">
        <v>0</v>
      </c>
      <c r="K131" s="49">
        <v>0</v>
      </c>
      <c r="L131" s="49">
        <v>0</v>
      </c>
    </row>
    <row r="132" spans="1:12" ht="15" customHeight="1" x14ac:dyDescent="0.25">
      <c r="A132" s="52">
        <v>2198</v>
      </c>
      <c r="B132" s="53" t="s">
        <v>133</v>
      </c>
      <c r="C132" s="45">
        <v>712</v>
      </c>
      <c r="D132" s="88">
        <v>115.40751248700001</v>
      </c>
      <c r="E132" s="88">
        <v>6.1694423929308995</v>
      </c>
      <c r="F132" s="88">
        <v>284800</v>
      </c>
      <c r="G132" s="88">
        <v>0</v>
      </c>
      <c r="H132" s="88">
        <v>284800</v>
      </c>
      <c r="I132" s="89">
        <v>282060</v>
      </c>
      <c r="J132" s="49">
        <v>267966</v>
      </c>
      <c r="K132" s="49">
        <v>14094</v>
      </c>
      <c r="L132" s="49">
        <v>-9</v>
      </c>
    </row>
    <row r="133" spans="1:12" ht="15" customHeight="1" x14ac:dyDescent="0.25">
      <c r="A133" s="52">
        <v>2212</v>
      </c>
      <c r="B133" s="53" t="s">
        <v>134</v>
      </c>
      <c r="C133" s="45">
        <v>110</v>
      </c>
      <c r="D133" s="88">
        <v>159.049753952999</v>
      </c>
      <c r="E133" s="88">
        <v>0.69160748297986208</v>
      </c>
      <c r="F133" s="88">
        <v>44000</v>
      </c>
      <c r="G133" s="88">
        <v>0</v>
      </c>
      <c r="H133" s="88">
        <v>44000</v>
      </c>
      <c r="I133" s="89">
        <v>43577</v>
      </c>
      <c r="J133" s="49">
        <v>41399</v>
      </c>
      <c r="K133" s="49">
        <v>2178</v>
      </c>
      <c r="L133" s="49">
        <v>-1</v>
      </c>
    </row>
    <row r="134" spans="1:12" ht="15" customHeight="1" x14ac:dyDescent="0.25">
      <c r="A134" s="52">
        <v>2217</v>
      </c>
      <c r="B134" s="53" t="s">
        <v>135</v>
      </c>
      <c r="C134" s="45">
        <v>1993</v>
      </c>
      <c r="D134" s="88">
        <v>21.5264689939</v>
      </c>
      <c r="E134" s="88">
        <v>92.583693153055449</v>
      </c>
      <c r="F134" s="88">
        <v>0</v>
      </c>
      <c r="G134" s="88">
        <v>0</v>
      </c>
      <c r="H134" s="88">
        <v>0</v>
      </c>
      <c r="I134" s="89">
        <v>0</v>
      </c>
      <c r="J134" s="49">
        <v>0</v>
      </c>
      <c r="K134" s="49">
        <v>0</v>
      </c>
      <c r="L134" s="49">
        <v>0</v>
      </c>
    </row>
    <row r="135" spans="1:12" ht="15" customHeight="1" x14ac:dyDescent="0.25">
      <c r="A135" s="52">
        <v>2226</v>
      </c>
      <c r="B135" s="53" t="s">
        <v>136</v>
      </c>
      <c r="C135" s="45">
        <v>239</v>
      </c>
      <c r="D135" s="88">
        <v>77.661413487999894</v>
      </c>
      <c r="E135" s="88">
        <v>3.0774613706577703</v>
      </c>
      <c r="F135" s="88">
        <v>95600</v>
      </c>
      <c r="G135" s="88">
        <v>0</v>
      </c>
      <c r="H135" s="88">
        <v>95600</v>
      </c>
      <c r="I135" s="89">
        <v>94680</v>
      </c>
      <c r="J135" s="49">
        <v>89949</v>
      </c>
      <c r="K135" s="49">
        <v>4731</v>
      </c>
      <c r="L135" s="49">
        <v>-3</v>
      </c>
    </row>
    <row r="136" spans="1:12" ht="15" customHeight="1" x14ac:dyDescent="0.25">
      <c r="A136" s="52">
        <v>2233</v>
      </c>
      <c r="B136" s="53" t="s">
        <v>137</v>
      </c>
      <c r="C136" s="45">
        <v>870</v>
      </c>
      <c r="D136" s="88">
        <v>262.59265061999901</v>
      </c>
      <c r="E136" s="88">
        <v>3.313116334161947</v>
      </c>
      <c r="F136" s="88">
        <v>0</v>
      </c>
      <c r="G136" s="88">
        <v>0</v>
      </c>
      <c r="H136" s="88">
        <v>0</v>
      </c>
      <c r="I136" s="89">
        <v>0</v>
      </c>
      <c r="J136" s="49">
        <v>0</v>
      </c>
      <c r="K136" s="49">
        <v>0</v>
      </c>
      <c r="L136" s="49">
        <v>0</v>
      </c>
    </row>
    <row r="137" spans="1:12" ht="15" customHeight="1" x14ac:dyDescent="0.25">
      <c r="A137" s="52">
        <v>2289</v>
      </c>
      <c r="B137" s="53" t="s">
        <v>139</v>
      </c>
      <c r="C137" s="45">
        <v>21543</v>
      </c>
      <c r="D137" s="88">
        <v>96.9971722226</v>
      </c>
      <c r="E137" s="88">
        <v>222.09925821920567</v>
      </c>
      <c r="F137" s="88">
        <v>0</v>
      </c>
      <c r="G137" s="88">
        <v>0</v>
      </c>
      <c r="H137" s="88">
        <v>0</v>
      </c>
      <c r="I137" s="89">
        <v>0</v>
      </c>
      <c r="J137" s="49">
        <v>0</v>
      </c>
      <c r="K137" s="49">
        <v>0</v>
      </c>
      <c r="L137" s="49">
        <v>0</v>
      </c>
    </row>
    <row r="138" spans="1:12" ht="15" customHeight="1" x14ac:dyDescent="0.25">
      <c r="A138" s="52">
        <v>2310</v>
      </c>
      <c r="B138" s="53" t="s">
        <v>142</v>
      </c>
      <c r="C138" s="45">
        <v>267</v>
      </c>
      <c r="D138" s="88">
        <v>41.127706396299899</v>
      </c>
      <c r="E138" s="88">
        <v>6.4919739853040035</v>
      </c>
      <c r="F138" s="88">
        <v>106800</v>
      </c>
      <c r="G138" s="88">
        <v>0</v>
      </c>
      <c r="H138" s="88">
        <v>106800</v>
      </c>
      <c r="I138" s="89">
        <v>105773</v>
      </c>
      <c r="J138" s="49">
        <v>100487</v>
      </c>
      <c r="K138" s="49">
        <v>5286</v>
      </c>
      <c r="L138" s="49">
        <v>-3</v>
      </c>
    </row>
    <row r="139" spans="1:12" ht="15" customHeight="1" x14ac:dyDescent="0.25">
      <c r="A139" s="52">
        <v>2296</v>
      </c>
      <c r="B139" s="53" t="s">
        <v>140</v>
      </c>
      <c r="C139" s="45">
        <v>2597</v>
      </c>
      <c r="D139" s="88">
        <v>5.5690268841900004</v>
      </c>
      <c r="E139" s="88">
        <v>466.32922663251367</v>
      </c>
      <c r="F139" s="88">
        <v>0</v>
      </c>
      <c r="G139" s="88">
        <v>0</v>
      </c>
      <c r="H139" s="88">
        <v>0</v>
      </c>
      <c r="I139" s="89">
        <v>0</v>
      </c>
      <c r="J139" s="49">
        <v>0</v>
      </c>
      <c r="K139" s="49">
        <v>0</v>
      </c>
      <c r="L139" s="49">
        <v>0</v>
      </c>
    </row>
    <row r="140" spans="1:12" ht="15" customHeight="1" x14ac:dyDescent="0.25">
      <c r="A140" s="52">
        <v>2303</v>
      </c>
      <c r="B140" s="53" t="s">
        <v>141</v>
      </c>
      <c r="C140" s="45">
        <v>3487</v>
      </c>
      <c r="D140" s="88">
        <v>7.37036153794</v>
      </c>
      <c r="E140" s="88">
        <v>473.11111972596785</v>
      </c>
      <c r="F140" s="88">
        <v>0</v>
      </c>
      <c r="G140" s="88">
        <v>0</v>
      </c>
      <c r="H140" s="88">
        <v>0</v>
      </c>
      <c r="I140" s="89">
        <v>0</v>
      </c>
      <c r="J140" s="49">
        <v>0</v>
      </c>
      <c r="K140" s="49">
        <v>0</v>
      </c>
      <c r="L140" s="49">
        <v>0</v>
      </c>
    </row>
    <row r="141" spans="1:12" ht="15" customHeight="1" x14ac:dyDescent="0.25">
      <c r="A141" s="52">
        <v>2394</v>
      </c>
      <c r="B141" s="53" t="s">
        <v>143</v>
      </c>
      <c r="C141" s="45">
        <v>400</v>
      </c>
      <c r="D141" s="88">
        <v>148.99451049000001</v>
      </c>
      <c r="E141" s="88">
        <v>2.6846626676681931</v>
      </c>
      <c r="F141" s="88">
        <v>160000</v>
      </c>
      <c r="G141" s="88">
        <v>0</v>
      </c>
      <c r="H141" s="88">
        <v>160000</v>
      </c>
      <c r="I141" s="89">
        <v>158461</v>
      </c>
      <c r="J141" s="49">
        <v>150543</v>
      </c>
      <c r="K141" s="49">
        <v>7918</v>
      </c>
      <c r="L141" s="49">
        <v>-5</v>
      </c>
    </row>
    <row r="142" spans="1:12" ht="15" customHeight="1" x14ac:dyDescent="0.25">
      <c r="A142" s="52">
        <v>2415</v>
      </c>
      <c r="B142" s="53" t="s">
        <v>144</v>
      </c>
      <c r="C142" s="45">
        <v>242</v>
      </c>
      <c r="D142" s="88">
        <v>55.892773073500003</v>
      </c>
      <c r="E142" s="88">
        <v>4.329718972464752</v>
      </c>
      <c r="F142" s="88">
        <v>96800</v>
      </c>
      <c r="G142" s="88">
        <v>0</v>
      </c>
      <c r="H142" s="88">
        <v>96800</v>
      </c>
      <c r="I142" s="89">
        <v>95869</v>
      </c>
      <c r="J142" s="49">
        <v>91078</v>
      </c>
      <c r="K142" s="49">
        <v>4791</v>
      </c>
      <c r="L142" s="49">
        <v>-3</v>
      </c>
    </row>
    <row r="143" spans="1:12" ht="15" customHeight="1" x14ac:dyDescent="0.25">
      <c r="A143" s="52">
        <v>2420</v>
      </c>
      <c r="B143" s="53" t="s">
        <v>145</v>
      </c>
      <c r="C143" s="45">
        <v>4909</v>
      </c>
      <c r="D143" s="88">
        <v>38.179453569499898</v>
      </c>
      <c r="E143" s="88">
        <v>128.57701043478559</v>
      </c>
      <c r="F143" s="88">
        <v>0</v>
      </c>
      <c r="G143" s="88">
        <v>0</v>
      </c>
      <c r="H143" s="88">
        <v>0</v>
      </c>
      <c r="I143" s="89">
        <v>0</v>
      </c>
      <c r="J143" s="49">
        <v>0</v>
      </c>
      <c r="K143" s="49">
        <v>0</v>
      </c>
      <c r="L143" s="49">
        <v>0</v>
      </c>
    </row>
    <row r="144" spans="1:12" ht="15" customHeight="1" x14ac:dyDescent="0.25">
      <c r="A144" s="52">
        <v>2443</v>
      </c>
      <c r="B144" s="53" t="s">
        <v>148</v>
      </c>
      <c r="C144" s="45">
        <v>1997</v>
      </c>
      <c r="D144" s="88">
        <v>48.954233584699899</v>
      </c>
      <c r="E144" s="88">
        <v>40.793203238384272</v>
      </c>
      <c r="F144" s="88">
        <v>0</v>
      </c>
      <c r="G144" s="88">
        <v>0</v>
      </c>
      <c r="H144" s="88">
        <v>0</v>
      </c>
      <c r="I144" s="89">
        <v>0</v>
      </c>
      <c r="J144" s="49">
        <v>0</v>
      </c>
      <c r="K144" s="49">
        <v>0</v>
      </c>
      <c r="L144" s="49">
        <v>0</v>
      </c>
    </row>
    <row r="145" spans="1:12" ht="15" customHeight="1" x14ac:dyDescent="0.25">
      <c r="A145" s="52">
        <v>2436</v>
      </c>
      <c r="B145" s="53" t="s">
        <v>147</v>
      </c>
      <c r="C145" s="45">
        <v>1496</v>
      </c>
      <c r="D145" s="88">
        <v>181.32903556400001</v>
      </c>
      <c r="E145" s="88">
        <v>8.2501955373384614</v>
      </c>
      <c r="F145" s="88">
        <v>0</v>
      </c>
      <c r="G145" s="88">
        <v>0</v>
      </c>
      <c r="H145" s="88">
        <v>0</v>
      </c>
      <c r="I145" s="89">
        <v>0</v>
      </c>
      <c r="J145" s="49">
        <v>0</v>
      </c>
      <c r="K145" s="49">
        <v>0</v>
      </c>
      <c r="L145" s="49">
        <v>0</v>
      </c>
    </row>
    <row r="146" spans="1:12" ht="15" customHeight="1" x14ac:dyDescent="0.25">
      <c r="A146" s="52">
        <v>2460</v>
      </c>
      <c r="B146" s="53" t="s">
        <v>150</v>
      </c>
      <c r="C146" s="45">
        <v>1256</v>
      </c>
      <c r="D146" s="88">
        <v>9.6076443071100002</v>
      </c>
      <c r="E146" s="88">
        <v>130.7292359970607</v>
      </c>
      <c r="F146" s="88">
        <v>0</v>
      </c>
      <c r="G146" s="88">
        <v>0</v>
      </c>
      <c r="H146" s="88">
        <v>0</v>
      </c>
      <c r="I146" s="89">
        <v>0</v>
      </c>
      <c r="J146" s="49">
        <v>0</v>
      </c>
      <c r="K146" s="49">
        <v>0</v>
      </c>
      <c r="L146" s="49">
        <v>0</v>
      </c>
    </row>
    <row r="147" spans="1:12" ht="15" customHeight="1" x14ac:dyDescent="0.25">
      <c r="A147" s="52">
        <v>2478</v>
      </c>
      <c r="B147" s="53" t="s">
        <v>151</v>
      </c>
      <c r="C147" s="45">
        <v>1815</v>
      </c>
      <c r="D147" s="88">
        <v>612.60823758599895</v>
      </c>
      <c r="E147" s="88">
        <v>2.9627417469148991</v>
      </c>
      <c r="F147" s="88">
        <v>0</v>
      </c>
      <c r="G147" s="88">
        <v>0</v>
      </c>
      <c r="H147" s="88">
        <v>0</v>
      </c>
      <c r="I147" s="89">
        <v>0</v>
      </c>
      <c r="J147" s="49">
        <v>0</v>
      </c>
      <c r="K147" s="49">
        <v>0</v>
      </c>
      <c r="L147" s="49">
        <v>0</v>
      </c>
    </row>
    <row r="148" spans="1:12" ht="15" customHeight="1" x14ac:dyDescent="0.25">
      <c r="A148" s="52">
        <v>2525</v>
      </c>
      <c r="B148" s="53" t="s">
        <v>425</v>
      </c>
      <c r="C148" s="45">
        <v>337</v>
      </c>
      <c r="D148" s="88">
        <v>82.1837394163</v>
      </c>
      <c r="E148" s="88">
        <v>4.1005678543407909</v>
      </c>
      <c r="F148" s="88">
        <v>134800</v>
      </c>
      <c r="G148" s="88">
        <v>0</v>
      </c>
      <c r="H148" s="88">
        <v>134800</v>
      </c>
      <c r="I148" s="89">
        <v>133503</v>
      </c>
      <c r="J148" s="49">
        <v>126832</v>
      </c>
      <c r="K148" s="49">
        <v>6671</v>
      </c>
      <c r="L148" s="49">
        <v>-4</v>
      </c>
    </row>
    <row r="149" spans="1:12" ht="15" customHeight="1" x14ac:dyDescent="0.25">
      <c r="A149" s="52">
        <v>2527</v>
      </c>
      <c r="B149" s="53" t="s">
        <v>154</v>
      </c>
      <c r="C149" s="45">
        <v>314</v>
      </c>
      <c r="D149" s="88">
        <v>72.660084457599893</v>
      </c>
      <c r="E149" s="88">
        <v>4.3214923619202743</v>
      </c>
      <c r="F149" s="88">
        <v>125600</v>
      </c>
      <c r="G149" s="88">
        <v>0</v>
      </c>
      <c r="H149" s="88">
        <v>125600</v>
      </c>
      <c r="I149" s="89">
        <v>124392</v>
      </c>
      <c r="J149" s="49">
        <v>118176</v>
      </c>
      <c r="K149" s="49">
        <v>6216</v>
      </c>
      <c r="L149" s="49">
        <v>-4</v>
      </c>
    </row>
    <row r="150" spans="1:12" ht="15" customHeight="1" x14ac:dyDescent="0.25">
      <c r="A150" s="52">
        <v>2534</v>
      </c>
      <c r="B150" s="53" t="s">
        <v>155</v>
      </c>
      <c r="C150" s="45">
        <v>476</v>
      </c>
      <c r="D150" s="88">
        <v>53.169898943600003</v>
      </c>
      <c r="E150" s="88">
        <v>8.9524337916255448</v>
      </c>
      <c r="F150" s="88">
        <v>190400</v>
      </c>
      <c r="G150" s="88">
        <v>0</v>
      </c>
      <c r="H150" s="88">
        <v>190400</v>
      </c>
      <c r="I150" s="89">
        <v>188568</v>
      </c>
      <c r="J150" s="49">
        <v>179145</v>
      </c>
      <c r="K150" s="49">
        <v>9423</v>
      </c>
      <c r="L150" s="49">
        <v>-6</v>
      </c>
    </row>
    <row r="151" spans="1:12" ht="15" customHeight="1" x14ac:dyDescent="0.25">
      <c r="A151" s="52">
        <v>2541</v>
      </c>
      <c r="B151" s="53" t="s">
        <v>156</v>
      </c>
      <c r="C151" s="45">
        <v>528</v>
      </c>
      <c r="D151" s="88">
        <v>139.53645052900001</v>
      </c>
      <c r="E151" s="88">
        <v>3.7839575107313284</v>
      </c>
      <c r="F151" s="88">
        <v>211200</v>
      </c>
      <c r="G151" s="88">
        <v>0</v>
      </c>
      <c r="H151" s="88">
        <v>211200</v>
      </c>
      <c r="I151" s="89">
        <v>209168</v>
      </c>
      <c r="J151" s="49">
        <v>198716</v>
      </c>
      <c r="K151" s="49">
        <v>10452</v>
      </c>
      <c r="L151" s="49">
        <v>-7</v>
      </c>
    </row>
    <row r="152" spans="1:12" ht="15" customHeight="1" x14ac:dyDescent="0.25">
      <c r="A152" s="52">
        <v>2562</v>
      </c>
      <c r="B152" s="53" t="s">
        <v>157</v>
      </c>
      <c r="C152" s="45">
        <v>4120</v>
      </c>
      <c r="D152" s="88">
        <v>100.484861838</v>
      </c>
      <c r="E152" s="88">
        <v>41.001200824082282</v>
      </c>
      <c r="F152" s="88">
        <v>0</v>
      </c>
      <c r="G152" s="88">
        <v>0</v>
      </c>
      <c r="H152" s="88">
        <v>0</v>
      </c>
      <c r="I152" s="89">
        <v>0</v>
      </c>
      <c r="J152" s="49">
        <v>0</v>
      </c>
      <c r="K152" s="49">
        <v>0</v>
      </c>
      <c r="L152" s="49">
        <v>0</v>
      </c>
    </row>
    <row r="153" spans="1:12" ht="15" customHeight="1" x14ac:dyDescent="0.25">
      <c r="A153" s="52">
        <v>2570</v>
      </c>
      <c r="B153" s="53" t="s">
        <v>879</v>
      </c>
      <c r="C153" s="45">
        <v>509</v>
      </c>
      <c r="D153" s="88">
        <v>26.1108611049</v>
      </c>
      <c r="E153" s="88">
        <v>19.493803668714715</v>
      </c>
      <c r="F153" s="88">
        <v>0</v>
      </c>
      <c r="G153" s="88">
        <v>0</v>
      </c>
      <c r="H153" s="88">
        <v>0</v>
      </c>
      <c r="I153" s="89">
        <v>0</v>
      </c>
      <c r="J153" s="49">
        <v>0</v>
      </c>
      <c r="K153" s="49">
        <v>0</v>
      </c>
      <c r="L153" s="49">
        <v>0</v>
      </c>
    </row>
    <row r="154" spans="1:12" ht="15" customHeight="1" x14ac:dyDescent="0.25">
      <c r="A154" s="52">
        <v>2576</v>
      </c>
      <c r="B154" s="53" t="s">
        <v>158</v>
      </c>
      <c r="C154" s="45">
        <v>809</v>
      </c>
      <c r="D154" s="88">
        <v>52.472895107699898</v>
      </c>
      <c r="E154" s="88">
        <v>15.417483604431174</v>
      </c>
      <c r="F154" s="88">
        <v>0</v>
      </c>
      <c r="G154" s="88">
        <v>0</v>
      </c>
      <c r="H154" s="88">
        <v>0</v>
      </c>
      <c r="I154" s="89">
        <v>0</v>
      </c>
      <c r="J154" s="49">
        <v>0</v>
      </c>
      <c r="K154" s="49">
        <v>0</v>
      </c>
      <c r="L154" s="49">
        <v>0</v>
      </c>
    </row>
    <row r="155" spans="1:12" ht="15" customHeight="1" x14ac:dyDescent="0.25">
      <c r="A155" s="52">
        <v>2583</v>
      </c>
      <c r="B155" s="53" t="s">
        <v>159</v>
      </c>
      <c r="C155" s="45">
        <v>3986</v>
      </c>
      <c r="D155" s="88">
        <v>109.697821067999</v>
      </c>
      <c r="E155" s="88">
        <v>36.336182079033058</v>
      </c>
      <c r="F155" s="88">
        <v>0</v>
      </c>
      <c r="G155" s="88">
        <v>0</v>
      </c>
      <c r="H155" s="88">
        <v>0</v>
      </c>
      <c r="I155" s="89">
        <v>0</v>
      </c>
      <c r="J155" s="49">
        <v>0</v>
      </c>
      <c r="K155" s="49">
        <v>0</v>
      </c>
      <c r="L155" s="49">
        <v>0</v>
      </c>
    </row>
    <row r="156" spans="1:12" ht="15" customHeight="1" x14ac:dyDescent="0.25">
      <c r="A156" s="52">
        <v>2605</v>
      </c>
      <c r="B156" s="53" t="s">
        <v>161</v>
      </c>
      <c r="C156" s="45">
        <v>841</v>
      </c>
      <c r="D156" s="88">
        <v>51.7612259608999</v>
      </c>
      <c r="E156" s="88">
        <v>16.247683171864708</v>
      </c>
      <c r="F156" s="88">
        <v>0</v>
      </c>
      <c r="G156" s="88">
        <v>0</v>
      </c>
      <c r="H156" s="88">
        <v>0</v>
      </c>
      <c r="I156" s="89">
        <v>0</v>
      </c>
      <c r="J156" s="49">
        <v>0</v>
      </c>
      <c r="K156" s="49">
        <v>0</v>
      </c>
      <c r="L156" s="49">
        <v>0</v>
      </c>
    </row>
    <row r="157" spans="1:12" ht="15" customHeight="1" x14ac:dyDescent="0.25">
      <c r="A157" s="52">
        <v>2604</v>
      </c>
      <c r="B157" s="53" t="s">
        <v>160</v>
      </c>
      <c r="C157" s="45">
        <v>5696</v>
      </c>
      <c r="D157" s="88">
        <v>54.994380330299897</v>
      </c>
      <c r="E157" s="88">
        <v>103.57421914365516</v>
      </c>
      <c r="F157" s="88">
        <v>0</v>
      </c>
      <c r="G157" s="88">
        <v>0</v>
      </c>
      <c r="H157" s="88">
        <v>0</v>
      </c>
      <c r="I157" s="89">
        <v>0</v>
      </c>
      <c r="J157" s="49">
        <v>0</v>
      </c>
      <c r="K157" s="49">
        <v>0</v>
      </c>
      <c r="L157" s="49">
        <v>0</v>
      </c>
    </row>
    <row r="158" spans="1:12" ht="15" customHeight="1" x14ac:dyDescent="0.25">
      <c r="A158" s="52">
        <v>2611</v>
      </c>
      <c r="B158" s="53" t="s">
        <v>162</v>
      </c>
      <c r="C158" s="45">
        <v>5613</v>
      </c>
      <c r="D158" s="88">
        <v>66.645251817100004</v>
      </c>
      <c r="E158" s="88">
        <v>84.222054039261693</v>
      </c>
      <c r="F158" s="88">
        <v>0</v>
      </c>
      <c r="G158" s="88">
        <v>0</v>
      </c>
      <c r="H158" s="88">
        <v>0</v>
      </c>
      <c r="I158" s="89">
        <v>0</v>
      </c>
      <c r="J158" s="49">
        <v>0</v>
      </c>
      <c r="K158" s="49">
        <v>0</v>
      </c>
      <c r="L158" s="49">
        <v>0</v>
      </c>
    </row>
    <row r="159" spans="1:12" ht="15" customHeight="1" x14ac:dyDescent="0.25">
      <c r="A159" s="52">
        <v>2618</v>
      </c>
      <c r="B159" s="53" t="s">
        <v>163</v>
      </c>
      <c r="C159" s="45">
        <v>544</v>
      </c>
      <c r="D159" s="88">
        <v>480.52239378299902</v>
      </c>
      <c r="E159" s="88">
        <v>1.1321012444753347</v>
      </c>
      <c r="F159" s="88">
        <v>217600</v>
      </c>
      <c r="G159" s="88">
        <v>0</v>
      </c>
      <c r="H159" s="88">
        <v>217600</v>
      </c>
      <c r="I159" s="89">
        <v>215507</v>
      </c>
      <c r="J159" s="49">
        <v>204738</v>
      </c>
      <c r="K159" s="49">
        <v>10769</v>
      </c>
      <c r="L159" s="49">
        <v>-7</v>
      </c>
    </row>
    <row r="160" spans="1:12" ht="15" customHeight="1" x14ac:dyDescent="0.25">
      <c r="A160" s="52">
        <v>2625</v>
      </c>
      <c r="B160" s="53" t="s">
        <v>164</v>
      </c>
      <c r="C160" s="45">
        <v>408</v>
      </c>
      <c r="D160" s="88">
        <v>51.402059805500002</v>
      </c>
      <c r="E160" s="88">
        <v>7.9374251059943735</v>
      </c>
      <c r="F160" s="88">
        <v>163200</v>
      </c>
      <c r="G160" s="88">
        <v>0</v>
      </c>
      <c r="H160" s="88">
        <v>163200</v>
      </c>
      <c r="I160" s="89">
        <v>161630</v>
      </c>
      <c r="J160" s="49">
        <v>153553</v>
      </c>
      <c r="K160" s="49">
        <v>8077</v>
      </c>
      <c r="L160" s="49">
        <v>-5</v>
      </c>
    </row>
    <row r="161" spans="1:12" ht="15" customHeight="1" x14ac:dyDescent="0.25">
      <c r="A161" s="52">
        <v>2632</v>
      </c>
      <c r="B161" s="53" t="s">
        <v>165</v>
      </c>
      <c r="C161" s="45">
        <v>473</v>
      </c>
      <c r="D161" s="88">
        <v>94.154085122599895</v>
      </c>
      <c r="E161" s="88">
        <v>5.023680060021797</v>
      </c>
      <c r="F161" s="88">
        <v>189200</v>
      </c>
      <c r="G161" s="88">
        <v>0</v>
      </c>
      <c r="H161" s="88">
        <v>189200</v>
      </c>
      <c r="I161" s="89">
        <v>187380</v>
      </c>
      <c r="J161" s="49">
        <v>178017</v>
      </c>
      <c r="K161" s="49">
        <v>9363</v>
      </c>
      <c r="L161" s="49">
        <v>-6</v>
      </c>
    </row>
    <row r="162" spans="1:12" ht="15" customHeight="1" x14ac:dyDescent="0.25">
      <c r="A162" s="52">
        <v>2639</v>
      </c>
      <c r="B162" s="53" t="s">
        <v>166</v>
      </c>
      <c r="C162" s="45">
        <v>670</v>
      </c>
      <c r="D162" s="88">
        <v>133.528223537999</v>
      </c>
      <c r="E162" s="88">
        <v>5.01766579564607</v>
      </c>
      <c r="F162" s="88">
        <v>268000</v>
      </c>
      <c r="G162" s="88">
        <v>0</v>
      </c>
      <c r="H162" s="88">
        <v>268000</v>
      </c>
      <c r="I162" s="89">
        <v>265422</v>
      </c>
      <c r="J162" s="49">
        <v>252159</v>
      </c>
      <c r="K162" s="49">
        <v>13263</v>
      </c>
      <c r="L162" s="49">
        <v>-8</v>
      </c>
    </row>
    <row r="163" spans="1:12" ht="15" customHeight="1" x14ac:dyDescent="0.25">
      <c r="A163" s="52">
        <v>2646</v>
      </c>
      <c r="B163" s="53" t="s">
        <v>167</v>
      </c>
      <c r="C163" s="45">
        <v>710</v>
      </c>
      <c r="D163" s="88">
        <v>165.297038431</v>
      </c>
      <c r="E163" s="88">
        <v>4.2952977666104744</v>
      </c>
      <c r="F163" s="88">
        <v>284000</v>
      </c>
      <c r="G163" s="88">
        <v>0</v>
      </c>
      <c r="H163" s="88">
        <v>284000</v>
      </c>
      <c r="I163" s="89">
        <v>281268</v>
      </c>
      <c r="J163" s="49">
        <v>267213</v>
      </c>
      <c r="K163" s="49">
        <v>14055</v>
      </c>
      <c r="L163" s="49">
        <v>-9</v>
      </c>
    </row>
    <row r="164" spans="1:12" ht="15" customHeight="1" x14ac:dyDescent="0.25">
      <c r="A164" s="52">
        <v>2660</v>
      </c>
      <c r="B164" s="53" t="s">
        <v>168</v>
      </c>
      <c r="C164" s="45">
        <v>307</v>
      </c>
      <c r="D164" s="88">
        <v>87.240560007900001</v>
      </c>
      <c r="E164" s="88">
        <v>3.5190053797476755</v>
      </c>
      <c r="F164" s="88">
        <v>122800</v>
      </c>
      <c r="G164" s="88">
        <v>0</v>
      </c>
      <c r="H164" s="88">
        <v>122800</v>
      </c>
      <c r="I164" s="89">
        <v>121619</v>
      </c>
      <c r="J164" s="49">
        <v>115542</v>
      </c>
      <c r="K164" s="49">
        <v>6077</v>
      </c>
      <c r="L164" s="49">
        <v>-4</v>
      </c>
    </row>
    <row r="165" spans="1:12" ht="15" customHeight="1" x14ac:dyDescent="0.25">
      <c r="A165" s="52">
        <v>2695</v>
      </c>
      <c r="B165" s="53" t="s">
        <v>169</v>
      </c>
      <c r="C165" s="45">
        <v>9539</v>
      </c>
      <c r="D165" s="88">
        <v>85.151158574899895</v>
      </c>
      <c r="E165" s="88">
        <v>112.02431252429045</v>
      </c>
      <c r="F165" s="88">
        <v>0</v>
      </c>
      <c r="G165" s="88">
        <v>0</v>
      </c>
      <c r="H165" s="88">
        <v>0</v>
      </c>
      <c r="I165" s="89">
        <v>0</v>
      </c>
      <c r="J165" s="49">
        <v>0</v>
      </c>
      <c r="K165" s="49">
        <v>0</v>
      </c>
      <c r="L165" s="49">
        <v>0</v>
      </c>
    </row>
    <row r="166" spans="1:12" ht="15" customHeight="1" x14ac:dyDescent="0.25">
      <c r="A166" s="52">
        <v>2702</v>
      </c>
      <c r="B166" s="53" t="s">
        <v>170</v>
      </c>
      <c r="C166" s="45">
        <v>1857</v>
      </c>
      <c r="D166" s="88">
        <v>106.003141951</v>
      </c>
      <c r="E166" s="88">
        <v>17.518348662329263</v>
      </c>
      <c r="F166" s="88">
        <v>0</v>
      </c>
      <c r="G166" s="88">
        <v>0</v>
      </c>
      <c r="H166" s="88">
        <v>0</v>
      </c>
      <c r="I166" s="89">
        <v>0</v>
      </c>
      <c r="J166" s="49">
        <v>0</v>
      </c>
      <c r="K166" s="49">
        <v>0</v>
      </c>
      <c r="L166" s="49">
        <v>0</v>
      </c>
    </row>
    <row r="167" spans="1:12" ht="15" customHeight="1" x14ac:dyDescent="0.25">
      <c r="A167" s="52">
        <v>2730</v>
      </c>
      <c r="B167" s="53" t="s">
        <v>171</v>
      </c>
      <c r="C167" s="45">
        <v>748</v>
      </c>
      <c r="D167" s="88">
        <v>42.575332322599898</v>
      </c>
      <c r="E167" s="88">
        <v>17.568858754461104</v>
      </c>
      <c r="F167" s="88">
        <v>0</v>
      </c>
      <c r="G167" s="88">
        <v>0</v>
      </c>
      <c r="H167" s="88">
        <v>0</v>
      </c>
      <c r="I167" s="89">
        <v>0</v>
      </c>
      <c r="J167" s="49">
        <v>0</v>
      </c>
      <c r="K167" s="49">
        <v>0</v>
      </c>
      <c r="L167" s="49">
        <v>0</v>
      </c>
    </row>
    <row r="168" spans="1:12" ht="15" customHeight="1" x14ac:dyDescent="0.25">
      <c r="A168" s="52">
        <v>2737</v>
      </c>
      <c r="B168" s="53" t="s">
        <v>172</v>
      </c>
      <c r="C168" s="45">
        <v>238</v>
      </c>
      <c r="D168" s="88">
        <v>57.067127102299899</v>
      </c>
      <c r="E168" s="88">
        <v>4.1705270982601856</v>
      </c>
      <c r="F168" s="88">
        <v>95200</v>
      </c>
      <c r="G168" s="88">
        <v>0</v>
      </c>
      <c r="H168" s="88">
        <v>95200</v>
      </c>
      <c r="I168" s="89">
        <v>94284</v>
      </c>
      <c r="J168" s="49">
        <v>89573</v>
      </c>
      <c r="K168" s="49">
        <v>4711</v>
      </c>
      <c r="L168" s="49">
        <v>-3</v>
      </c>
    </row>
    <row r="169" spans="1:12" ht="15" customHeight="1" x14ac:dyDescent="0.25">
      <c r="A169" s="52">
        <v>2758</v>
      </c>
      <c r="B169" s="53" t="s">
        <v>174</v>
      </c>
      <c r="C169" s="45">
        <v>4692</v>
      </c>
      <c r="D169" s="88">
        <v>69.575949013400006</v>
      </c>
      <c r="E169" s="88">
        <v>67.437096676846508</v>
      </c>
      <c r="F169" s="88">
        <v>0</v>
      </c>
      <c r="G169" s="88">
        <v>0</v>
      </c>
      <c r="H169" s="88">
        <v>0</v>
      </c>
      <c r="I169" s="89">
        <v>0</v>
      </c>
      <c r="J169" s="49">
        <v>0</v>
      </c>
      <c r="K169" s="49">
        <v>0</v>
      </c>
      <c r="L169" s="49">
        <v>0</v>
      </c>
    </row>
    <row r="170" spans="1:12" ht="15" customHeight="1" x14ac:dyDescent="0.25">
      <c r="A170" s="52">
        <v>2793</v>
      </c>
      <c r="B170" s="53" t="s">
        <v>175</v>
      </c>
      <c r="C170" s="45">
        <v>20783</v>
      </c>
      <c r="D170" s="88">
        <v>85.738538298600005</v>
      </c>
      <c r="E170" s="88">
        <v>242.39974709645077</v>
      </c>
      <c r="F170" s="88">
        <v>0</v>
      </c>
      <c r="G170" s="88">
        <v>0</v>
      </c>
      <c r="H170" s="88">
        <v>0</v>
      </c>
      <c r="I170" s="89">
        <v>0</v>
      </c>
      <c r="J170" s="49">
        <v>0</v>
      </c>
      <c r="K170" s="49">
        <v>0</v>
      </c>
      <c r="L170" s="49">
        <v>0</v>
      </c>
    </row>
    <row r="171" spans="1:12" ht="15" customHeight="1" x14ac:dyDescent="0.25">
      <c r="A171" s="52">
        <v>1376</v>
      </c>
      <c r="B171" s="53" t="s">
        <v>84</v>
      </c>
      <c r="C171" s="45">
        <v>3541</v>
      </c>
      <c r="D171" s="88">
        <v>82.295443488499899</v>
      </c>
      <c r="E171" s="88">
        <v>43.027898628370906</v>
      </c>
      <c r="F171" s="88">
        <v>0</v>
      </c>
      <c r="G171" s="88">
        <v>0</v>
      </c>
      <c r="H171" s="88">
        <v>0</v>
      </c>
      <c r="I171" s="89">
        <v>0</v>
      </c>
      <c r="J171" s="49">
        <v>0</v>
      </c>
      <c r="K171" s="49">
        <v>0</v>
      </c>
      <c r="L171" s="49">
        <v>0</v>
      </c>
    </row>
    <row r="172" spans="1:12" ht="15" customHeight="1" x14ac:dyDescent="0.25">
      <c r="A172" s="52">
        <v>2800</v>
      </c>
      <c r="B172" s="53" t="s">
        <v>176</v>
      </c>
      <c r="C172" s="45">
        <v>1876</v>
      </c>
      <c r="D172" s="88">
        <v>141.21254812000001</v>
      </c>
      <c r="E172" s="88">
        <v>13.284938378180154</v>
      </c>
      <c r="F172" s="88">
        <v>0</v>
      </c>
      <c r="G172" s="88">
        <v>0</v>
      </c>
      <c r="H172" s="88">
        <v>0</v>
      </c>
      <c r="I172" s="89">
        <v>0</v>
      </c>
      <c r="J172" s="49">
        <v>0</v>
      </c>
      <c r="K172" s="49">
        <v>0</v>
      </c>
      <c r="L172" s="49">
        <v>0</v>
      </c>
    </row>
    <row r="173" spans="1:12" ht="15" customHeight="1" x14ac:dyDescent="0.25">
      <c r="A173" s="52">
        <v>2814</v>
      </c>
      <c r="B173" s="53" t="s">
        <v>177</v>
      </c>
      <c r="C173" s="45">
        <v>983</v>
      </c>
      <c r="D173" s="88">
        <v>129.173171631</v>
      </c>
      <c r="E173" s="88">
        <v>7.6099393363822294</v>
      </c>
      <c r="F173" s="88">
        <v>0</v>
      </c>
      <c r="G173" s="88">
        <v>0</v>
      </c>
      <c r="H173" s="88">
        <v>0</v>
      </c>
      <c r="I173" s="89">
        <v>0</v>
      </c>
      <c r="J173" s="49">
        <v>0</v>
      </c>
      <c r="K173" s="49">
        <v>0</v>
      </c>
      <c r="L173" s="49">
        <v>0</v>
      </c>
    </row>
    <row r="174" spans="1:12" ht="15" customHeight="1" x14ac:dyDescent="0.25">
      <c r="A174" s="52">
        <v>5960</v>
      </c>
      <c r="B174" s="53" t="s">
        <v>372</v>
      </c>
      <c r="C174" s="45">
        <v>465</v>
      </c>
      <c r="D174" s="88">
        <v>148.25700917200001</v>
      </c>
      <c r="E174" s="88">
        <v>3.1364453026334247</v>
      </c>
      <c r="F174" s="88">
        <v>186000</v>
      </c>
      <c r="G174" s="88">
        <v>0</v>
      </c>
      <c r="H174" s="88">
        <v>186000</v>
      </c>
      <c r="I174" s="89">
        <v>184211</v>
      </c>
      <c r="J174" s="49">
        <v>175006</v>
      </c>
      <c r="K174" s="49">
        <v>9205</v>
      </c>
      <c r="L174" s="49">
        <v>-6</v>
      </c>
    </row>
    <row r="175" spans="1:12" ht="15" customHeight="1" x14ac:dyDescent="0.25">
      <c r="A175" s="52">
        <v>2828</v>
      </c>
      <c r="B175" s="53" t="s">
        <v>178</v>
      </c>
      <c r="C175" s="45">
        <v>1270</v>
      </c>
      <c r="D175" s="88">
        <v>108.920015202</v>
      </c>
      <c r="E175" s="88">
        <v>11.659932269057194</v>
      </c>
      <c r="F175" s="88">
        <v>0</v>
      </c>
      <c r="G175" s="88">
        <v>0</v>
      </c>
      <c r="H175" s="88">
        <v>0</v>
      </c>
      <c r="I175" s="89">
        <v>0</v>
      </c>
      <c r="J175" s="49">
        <v>0</v>
      </c>
      <c r="K175" s="49">
        <v>0</v>
      </c>
      <c r="L175" s="49">
        <v>0</v>
      </c>
    </row>
    <row r="176" spans="1:12" ht="15" customHeight="1" x14ac:dyDescent="0.25">
      <c r="A176" s="52">
        <v>2835</v>
      </c>
      <c r="B176" s="53" t="s">
        <v>179</v>
      </c>
      <c r="C176" s="45">
        <v>4874</v>
      </c>
      <c r="D176" s="88">
        <v>13.4019850206</v>
      </c>
      <c r="E176" s="88">
        <v>363.67746960679665</v>
      </c>
      <c r="F176" s="88">
        <v>0</v>
      </c>
      <c r="G176" s="88">
        <v>0</v>
      </c>
      <c r="H176" s="88">
        <v>0</v>
      </c>
      <c r="I176" s="89">
        <v>0</v>
      </c>
      <c r="J176" s="49">
        <v>0</v>
      </c>
      <c r="K176" s="49">
        <v>0</v>
      </c>
      <c r="L176" s="49">
        <v>0</v>
      </c>
    </row>
    <row r="177" spans="1:12" ht="15" customHeight="1" x14ac:dyDescent="0.25">
      <c r="A177" s="52">
        <v>2842</v>
      </c>
      <c r="B177" s="53" t="s">
        <v>180</v>
      </c>
      <c r="C177" s="45">
        <v>497</v>
      </c>
      <c r="D177" s="88">
        <v>10.690765857400001</v>
      </c>
      <c r="E177" s="88">
        <v>46.488718079629763</v>
      </c>
      <c r="F177" s="88">
        <v>0</v>
      </c>
      <c r="G177" s="88">
        <v>0</v>
      </c>
      <c r="H177" s="88">
        <v>0</v>
      </c>
      <c r="I177" s="89">
        <v>0</v>
      </c>
      <c r="J177" s="49">
        <v>0</v>
      </c>
      <c r="K177" s="49">
        <v>0</v>
      </c>
      <c r="L177" s="49">
        <v>0</v>
      </c>
    </row>
    <row r="178" spans="1:12" ht="15" customHeight="1" x14ac:dyDescent="0.25">
      <c r="A178" s="52">
        <v>1848</v>
      </c>
      <c r="B178" s="53" t="s">
        <v>111</v>
      </c>
      <c r="C178" s="45">
        <v>588</v>
      </c>
      <c r="D178" s="88">
        <v>127.734491383999</v>
      </c>
      <c r="E178" s="88">
        <v>4.6032985580405059</v>
      </c>
      <c r="F178" s="88">
        <v>235200</v>
      </c>
      <c r="G178" s="88">
        <v>0</v>
      </c>
      <c r="H178" s="88">
        <v>235200</v>
      </c>
      <c r="I178" s="89">
        <v>232937</v>
      </c>
      <c r="J178" s="49">
        <v>221298</v>
      </c>
      <c r="K178" s="49">
        <v>11639</v>
      </c>
      <c r="L178" s="49">
        <v>-8</v>
      </c>
    </row>
    <row r="179" spans="1:12" ht="15" customHeight="1" x14ac:dyDescent="0.25">
      <c r="A179" s="52">
        <v>2849</v>
      </c>
      <c r="B179" s="53" t="s">
        <v>181</v>
      </c>
      <c r="C179" s="45">
        <v>6445</v>
      </c>
      <c r="D179" s="88">
        <v>96.313812874199897</v>
      </c>
      <c r="E179" s="88">
        <v>66.916673815189156</v>
      </c>
      <c r="F179" s="88">
        <v>0</v>
      </c>
      <c r="G179" s="88">
        <v>0</v>
      </c>
      <c r="H179" s="88">
        <v>0</v>
      </c>
      <c r="I179" s="89">
        <v>0</v>
      </c>
      <c r="J179" s="49">
        <v>0</v>
      </c>
      <c r="K179" s="49">
        <v>0</v>
      </c>
      <c r="L179" s="49">
        <v>0</v>
      </c>
    </row>
    <row r="180" spans="1:12" ht="15" customHeight="1" x14ac:dyDescent="0.25">
      <c r="A180" s="52">
        <v>2856</v>
      </c>
      <c r="B180" s="53" t="s">
        <v>182</v>
      </c>
      <c r="C180" s="45">
        <v>789</v>
      </c>
      <c r="D180" s="88">
        <v>109.380465920999</v>
      </c>
      <c r="E180" s="88">
        <v>7.2133538045985484</v>
      </c>
      <c r="F180" s="88">
        <v>0</v>
      </c>
      <c r="G180" s="88">
        <v>0</v>
      </c>
      <c r="H180" s="88">
        <v>0</v>
      </c>
      <c r="I180" s="89">
        <v>0</v>
      </c>
      <c r="J180" s="49">
        <v>0</v>
      </c>
      <c r="K180" s="49">
        <v>0</v>
      </c>
      <c r="L180" s="49">
        <v>0</v>
      </c>
    </row>
    <row r="181" spans="1:12" ht="15" customHeight="1" x14ac:dyDescent="0.25">
      <c r="A181" s="52">
        <v>2863</v>
      </c>
      <c r="B181" s="53" t="s">
        <v>183</v>
      </c>
      <c r="C181" s="45">
        <v>263</v>
      </c>
      <c r="D181" s="88">
        <v>71.041461899799899</v>
      </c>
      <c r="E181" s="88">
        <v>3.7020634565621289</v>
      </c>
      <c r="F181" s="88">
        <v>105200</v>
      </c>
      <c r="G181" s="88">
        <v>0</v>
      </c>
      <c r="H181" s="88">
        <v>105200</v>
      </c>
      <c r="I181" s="89">
        <v>104188</v>
      </c>
      <c r="J181" s="49">
        <v>98981</v>
      </c>
      <c r="K181" s="49">
        <v>5207</v>
      </c>
      <c r="L181" s="49">
        <v>-3</v>
      </c>
    </row>
    <row r="182" spans="1:12" ht="15" customHeight="1" x14ac:dyDescent="0.25">
      <c r="A182" s="52">
        <v>3862</v>
      </c>
      <c r="B182" s="53" t="s">
        <v>245</v>
      </c>
      <c r="C182" s="45">
        <v>386</v>
      </c>
      <c r="D182" s="88">
        <v>8.9147123634900005</v>
      </c>
      <c r="E182" s="88">
        <v>43.299209695295851</v>
      </c>
      <c r="F182" s="88">
        <v>0</v>
      </c>
      <c r="G182" s="88">
        <v>0</v>
      </c>
      <c r="H182" s="88">
        <v>0</v>
      </c>
      <c r="I182" s="89">
        <v>0</v>
      </c>
      <c r="J182" s="49">
        <v>0</v>
      </c>
      <c r="K182" s="49">
        <v>0</v>
      </c>
      <c r="L182" s="49">
        <v>0</v>
      </c>
    </row>
    <row r="183" spans="1:12" ht="15" customHeight="1" x14ac:dyDescent="0.25">
      <c r="A183" s="52">
        <v>2885</v>
      </c>
      <c r="B183" s="53" t="s">
        <v>185</v>
      </c>
      <c r="C183" s="45">
        <v>1884</v>
      </c>
      <c r="D183" s="88">
        <v>56.017167267200001</v>
      </c>
      <c r="E183" s="88">
        <v>33.632546805042523</v>
      </c>
      <c r="F183" s="88">
        <v>0</v>
      </c>
      <c r="G183" s="88">
        <v>0</v>
      </c>
      <c r="H183" s="88">
        <v>0</v>
      </c>
      <c r="I183" s="89">
        <v>0</v>
      </c>
      <c r="J183" s="49">
        <v>0</v>
      </c>
      <c r="K183" s="49">
        <v>0</v>
      </c>
      <c r="L183" s="49">
        <v>0</v>
      </c>
    </row>
    <row r="184" spans="1:12" ht="15" customHeight="1" x14ac:dyDescent="0.25">
      <c r="A184" s="52">
        <v>2884</v>
      </c>
      <c r="B184" s="53" t="s">
        <v>184</v>
      </c>
      <c r="C184" s="45">
        <v>1258</v>
      </c>
      <c r="D184" s="88">
        <v>95.874632707700002</v>
      </c>
      <c r="E184" s="88">
        <v>13.12130189677343</v>
      </c>
      <c r="F184" s="88">
        <v>0</v>
      </c>
      <c r="G184" s="88">
        <v>0</v>
      </c>
      <c r="H184" s="88">
        <v>0</v>
      </c>
      <c r="I184" s="89">
        <v>0</v>
      </c>
      <c r="J184" s="49">
        <v>0</v>
      </c>
      <c r="K184" s="49">
        <v>0</v>
      </c>
      <c r="L184" s="49">
        <v>0</v>
      </c>
    </row>
    <row r="185" spans="1:12" ht="15" customHeight="1" x14ac:dyDescent="0.25">
      <c r="A185" s="52">
        <v>2891</v>
      </c>
      <c r="B185" s="53" t="s">
        <v>186</v>
      </c>
      <c r="C185" s="45">
        <v>309</v>
      </c>
      <c r="D185" s="88">
        <v>181.29869219899899</v>
      </c>
      <c r="E185" s="88">
        <v>1.7043697130524922</v>
      </c>
      <c r="F185" s="88">
        <v>123600</v>
      </c>
      <c r="G185" s="88">
        <v>0</v>
      </c>
      <c r="H185" s="88">
        <v>123600</v>
      </c>
      <c r="I185" s="89">
        <v>122411</v>
      </c>
      <c r="J185" s="49">
        <v>116294</v>
      </c>
      <c r="K185" s="49">
        <v>6117</v>
      </c>
      <c r="L185" s="49">
        <v>-4</v>
      </c>
    </row>
    <row r="186" spans="1:12" ht="15" customHeight="1" x14ac:dyDescent="0.25">
      <c r="A186" s="52">
        <v>2898</v>
      </c>
      <c r="B186" s="53" t="s">
        <v>187</v>
      </c>
      <c r="C186" s="45">
        <v>1608</v>
      </c>
      <c r="D186" s="88">
        <v>77.751509930400005</v>
      </c>
      <c r="E186" s="88">
        <v>20.681270388696198</v>
      </c>
      <c r="F186" s="88">
        <v>0</v>
      </c>
      <c r="G186" s="88">
        <v>0</v>
      </c>
      <c r="H186" s="88">
        <v>0</v>
      </c>
      <c r="I186" s="89">
        <v>0</v>
      </c>
      <c r="J186" s="49">
        <v>0</v>
      </c>
      <c r="K186" s="49">
        <v>0</v>
      </c>
      <c r="L186" s="49">
        <v>0</v>
      </c>
    </row>
    <row r="187" spans="1:12" ht="15" customHeight="1" x14ac:dyDescent="0.25">
      <c r="A187" s="52">
        <v>3647</v>
      </c>
      <c r="B187" s="53" t="s">
        <v>232</v>
      </c>
      <c r="C187" s="45">
        <v>742</v>
      </c>
      <c r="D187" s="88">
        <v>751.46881577099896</v>
      </c>
      <c r="E187" s="88">
        <v>0.98739958921477788</v>
      </c>
      <c r="F187" s="88">
        <v>296800</v>
      </c>
      <c r="G187" s="88">
        <v>0</v>
      </c>
      <c r="H187" s="88">
        <v>296800</v>
      </c>
      <c r="I187" s="89">
        <v>293945</v>
      </c>
      <c r="J187" s="49">
        <v>279256</v>
      </c>
      <c r="K187" s="49">
        <v>14689</v>
      </c>
      <c r="L187" s="49">
        <v>-9</v>
      </c>
    </row>
    <row r="188" spans="1:12" ht="15" customHeight="1" x14ac:dyDescent="0.25">
      <c r="A188" s="52">
        <v>2912</v>
      </c>
      <c r="B188" s="53" t="s">
        <v>188</v>
      </c>
      <c r="C188" s="45">
        <v>1027</v>
      </c>
      <c r="D188" s="88">
        <v>145.83226143600001</v>
      </c>
      <c r="E188" s="88">
        <v>7.0423374765446498</v>
      </c>
      <c r="F188" s="88">
        <v>0</v>
      </c>
      <c r="G188" s="88">
        <v>0</v>
      </c>
      <c r="H188" s="88">
        <v>0</v>
      </c>
      <c r="I188" s="89">
        <v>0</v>
      </c>
      <c r="J188" s="49">
        <v>0</v>
      </c>
      <c r="K188" s="49">
        <v>0</v>
      </c>
      <c r="L188" s="49">
        <v>0</v>
      </c>
    </row>
    <row r="189" spans="1:12" ht="15" customHeight="1" x14ac:dyDescent="0.25">
      <c r="A189" s="52">
        <v>2940</v>
      </c>
      <c r="B189" s="53" t="s">
        <v>189</v>
      </c>
      <c r="C189" s="45">
        <v>231</v>
      </c>
      <c r="D189" s="88">
        <v>242.86758727700001</v>
      </c>
      <c r="E189" s="88">
        <v>0.95113556563863522</v>
      </c>
      <c r="F189" s="88">
        <v>92400</v>
      </c>
      <c r="G189" s="88">
        <v>0</v>
      </c>
      <c r="H189" s="88">
        <v>92400</v>
      </c>
      <c r="I189" s="89">
        <v>91511</v>
      </c>
      <c r="J189" s="49">
        <v>86938</v>
      </c>
      <c r="K189" s="49">
        <v>4573</v>
      </c>
      <c r="L189" s="49">
        <v>-3</v>
      </c>
    </row>
    <row r="190" spans="1:12" ht="15" customHeight="1" x14ac:dyDescent="0.25">
      <c r="A190" s="52">
        <v>2961</v>
      </c>
      <c r="B190" s="53" t="s">
        <v>190</v>
      </c>
      <c r="C190" s="45">
        <v>420</v>
      </c>
      <c r="D190" s="88">
        <v>86.8291813389</v>
      </c>
      <c r="E190" s="88">
        <v>4.8370834957053486</v>
      </c>
      <c r="F190" s="88">
        <v>168000</v>
      </c>
      <c r="G190" s="88">
        <v>0</v>
      </c>
      <c r="H190" s="88">
        <v>168000</v>
      </c>
      <c r="I190" s="89">
        <v>166384</v>
      </c>
      <c r="J190" s="49">
        <v>158070</v>
      </c>
      <c r="K190" s="49">
        <v>8314</v>
      </c>
      <c r="L190" s="49">
        <v>-5</v>
      </c>
    </row>
    <row r="191" spans="1:12" ht="15" customHeight="1" x14ac:dyDescent="0.25">
      <c r="A191" s="52">
        <v>3087</v>
      </c>
      <c r="B191" s="53" t="s">
        <v>191</v>
      </c>
      <c r="C191" s="45">
        <v>95</v>
      </c>
      <c r="D191" s="88">
        <v>15.526482457</v>
      </c>
      <c r="E191" s="88">
        <v>6.118578387802831</v>
      </c>
      <c r="F191" s="88">
        <v>38000</v>
      </c>
      <c r="G191" s="88">
        <v>0</v>
      </c>
      <c r="H191" s="88">
        <v>38000</v>
      </c>
      <c r="I191" s="89">
        <v>37634</v>
      </c>
      <c r="J191" s="49">
        <v>35754</v>
      </c>
      <c r="K191" s="49">
        <v>1880</v>
      </c>
      <c r="L191" s="49">
        <v>-2</v>
      </c>
    </row>
    <row r="192" spans="1:12" ht="15" customHeight="1" x14ac:dyDescent="0.25">
      <c r="A192" s="52">
        <v>3094</v>
      </c>
      <c r="B192" s="53" t="s">
        <v>192</v>
      </c>
      <c r="C192" s="45">
        <v>81</v>
      </c>
      <c r="D192" s="88">
        <v>16.8975698313</v>
      </c>
      <c r="E192" s="88">
        <v>4.7935887117898259</v>
      </c>
      <c r="F192" s="88">
        <v>32400</v>
      </c>
      <c r="G192" s="88">
        <v>0</v>
      </c>
      <c r="H192" s="88">
        <v>32400</v>
      </c>
      <c r="I192" s="89">
        <v>32088</v>
      </c>
      <c r="J192" s="49">
        <v>30485</v>
      </c>
      <c r="K192" s="49">
        <v>1603</v>
      </c>
      <c r="L192" s="49">
        <v>-1</v>
      </c>
    </row>
    <row r="193" spans="1:12" ht="15" customHeight="1" x14ac:dyDescent="0.25">
      <c r="A193" s="52">
        <v>3129</v>
      </c>
      <c r="B193" s="53" t="s">
        <v>194</v>
      </c>
      <c r="C193" s="45">
        <v>1236</v>
      </c>
      <c r="D193" s="88">
        <v>3.17159526907</v>
      </c>
      <c r="E193" s="88">
        <v>389.70924570789566</v>
      </c>
      <c r="F193" s="88">
        <v>0</v>
      </c>
      <c r="G193" s="88">
        <v>0</v>
      </c>
      <c r="H193" s="88">
        <v>0</v>
      </c>
      <c r="I193" s="89">
        <v>0</v>
      </c>
      <c r="J193" s="49">
        <v>0</v>
      </c>
      <c r="K193" s="49">
        <v>0</v>
      </c>
      <c r="L193" s="49">
        <v>0</v>
      </c>
    </row>
    <row r="194" spans="1:12" ht="15" customHeight="1" x14ac:dyDescent="0.25">
      <c r="A194" s="52">
        <v>3150</v>
      </c>
      <c r="B194" s="53" t="s">
        <v>195</v>
      </c>
      <c r="C194" s="45">
        <v>1523</v>
      </c>
      <c r="D194" s="88">
        <v>95.9974194732999</v>
      </c>
      <c r="E194" s="88">
        <v>15.86500979251424</v>
      </c>
      <c r="F194" s="88">
        <v>0</v>
      </c>
      <c r="G194" s="88">
        <v>0</v>
      </c>
      <c r="H194" s="88">
        <v>0</v>
      </c>
      <c r="I194" s="89">
        <v>0</v>
      </c>
      <c r="J194" s="49">
        <v>0</v>
      </c>
      <c r="K194" s="49">
        <v>0</v>
      </c>
      <c r="L194" s="49">
        <v>0</v>
      </c>
    </row>
    <row r="195" spans="1:12" ht="15" customHeight="1" x14ac:dyDescent="0.25">
      <c r="A195" s="52">
        <v>3171</v>
      </c>
      <c r="B195" s="53" t="s">
        <v>196</v>
      </c>
      <c r="C195" s="45">
        <v>1114</v>
      </c>
      <c r="D195" s="88">
        <v>74.025728229600006</v>
      </c>
      <c r="E195" s="88">
        <v>15.048821898040508</v>
      </c>
      <c r="F195" s="88">
        <v>0</v>
      </c>
      <c r="G195" s="88">
        <v>0</v>
      </c>
      <c r="H195" s="88">
        <v>0</v>
      </c>
      <c r="I195" s="89">
        <v>0</v>
      </c>
      <c r="J195" s="49">
        <v>0</v>
      </c>
      <c r="K195" s="49">
        <v>0</v>
      </c>
      <c r="L195" s="49">
        <v>0</v>
      </c>
    </row>
    <row r="196" spans="1:12" ht="15" customHeight="1" x14ac:dyDescent="0.25">
      <c r="A196" s="52">
        <v>3206</v>
      </c>
      <c r="B196" s="53" t="s">
        <v>197</v>
      </c>
      <c r="C196" s="45">
        <v>534</v>
      </c>
      <c r="D196" s="88">
        <v>112.71180252400001</v>
      </c>
      <c r="E196" s="88">
        <v>4.7377469620920492</v>
      </c>
      <c r="F196" s="88">
        <v>213600</v>
      </c>
      <c r="G196" s="88">
        <v>0</v>
      </c>
      <c r="H196" s="88">
        <v>213600</v>
      </c>
      <c r="I196" s="89">
        <v>211545</v>
      </c>
      <c r="J196" s="49">
        <v>200974</v>
      </c>
      <c r="K196" s="49">
        <v>10571</v>
      </c>
      <c r="L196" s="49">
        <v>-7</v>
      </c>
    </row>
    <row r="197" spans="1:12" ht="15" customHeight="1" x14ac:dyDescent="0.25">
      <c r="A197" s="52">
        <v>3213</v>
      </c>
      <c r="B197" s="53" t="s">
        <v>198</v>
      </c>
      <c r="C197" s="45">
        <v>515</v>
      </c>
      <c r="D197" s="88">
        <v>109.353869099999</v>
      </c>
      <c r="E197" s="88">
        <v>4.7094812852854488</v>
      </c>
      <c r="F197" s="88">
        <v>206000</v>
      </c>
      <c r="G197" s="88">
        <v>0</v>
      </c>
      <c r="H197" s="88">
        <v>206000</v>
      </c>
      <c r="I197" s="89">
        <v>204018</v>
      </c>
      <c r="J197" s="49">
        <v>193824</v>
      </c>
      <c r="K197" s="49">
        <v>10194</v>
      </c>
      <c r="L197" s="49">
        <v>-7</v>
      </c>
    </row>
    <row r="198" spans="1:12" ht="15" customHeight="1" x14ac:dyDescent="0.25">
      <c r="A198" s="52">
        <v>3220</v>
      </c>
      <c r="B198" s="53" t="s">
        <v>199</v>
      </c>
      <c r="C198" s="45">
        <v>1834</v>
      </c>
      <c r="D198" s="88">
        <v>171.554991371</v>
      </c>
      <c r="E198" s="88">
        <v>10.690449664818223</v>
      </c>
      <c r="F198" s="88">
        <v>0</v>
      </c>
      <c r="G198" s="88">
        <v>0</v>
      </c>
      <c r="H198" s="88">
        <v>0</v>
      </c>
      <c r="I198" s="89">
        <v>0</v>
      </c>
      <c r="J198" s="49">
        <v>0</v>
      </c>
      <c r="K198" s="49">
        <v>0</v>
      </c>
      <c r="L198" s="49">
        <v>0</v>
      </c>
    </row>
    <row r="199" spans="1:12" ht="15" customHeight="1" x14ac:dyDescent="0.25">
      <c r="A199" s="52">
        <v>3269</v>
      </c>
      <c r="B199" s="53" t="s">
        <v>200</v>
      </c>
      <c r="C199" s="45">
        <v>27530</v>
      </c>
      <c r="D199" s="88">
        <v>96.113192752900005</v>
      </c>
      <c r="E199" s="88">
        <v>286.43310258954375</v>
      </c>
      <c r="F199" s="88">
        <v>0</v>
      </c>
      <c r="G199" s="88">
        <v>0</v>
      </c>
      <c r="H199" s="88">
        <v>0</v>
      </c>
      <c r="I199" s="89">
        <v>0</v>
      </c>
      <c r="J199" s="49">
        <v>0</v>
      </c>
      <c r="K199" s="49">
        <v>0</v>
      </c>
      <c r="L199" s="49">
        <v>0</v>
      </c>
    </row>
    <row r="200" spans="1:12" ht="15" customHeight="1" x14ac:dyDescent="0.25">
      <c r="A200" s="52">
        <v>3276</v>
      </c>
      <c r="B200" s="53" t="s">
        <v>201</v>
      </c>
      <c r="C200" s="45">
        <v>688</v>
      </c>
      <c r="D200" s="88">
        <v>109.897696781999</v>
      </c>
      <c r="E200" s="88">
        <v>6.2603677797248691</v>
      </c>
      <c r="F200" s="88">
        <v>275200</v>
      </c>
      <c r="G200" s="88">
        <v>0</v>
      </c>
      <c r="H200" s="88">
        <v>275200</v>
      </c>
      <c r="I200" s="89">
        <v>272553</v>
      </c>
      <c r="J200" s="49">
        <v>258933</v>
      </c>
      <c r="K200" s="49">
        <v>13620</v>
      </c>
      <c r="L200" s="49">
        <v>-8</v>
      </c>
    </row>
    <row r="201" spans="1:12" ht="15" customHeight="1" x14ac:dyDescent="0.25">
      <c r="A201" s="52">
        <v>3290</v>
      </c>
      <c r="B201" s="53" t="s">
        <v>202</v>
      </c>
      <c r="C201" s="45">
        <v>5179</v>
      </c>
      <c r="D201" s="88">
        <v>92.636735794000003</v>
      </c>
      <c r="E201" s="88">
        <v>55.906546745307914</v>
      </c>
      <c r="F201" s="88">
        <v>0</v>
      </c>
      <c r="G201" s="88">
        <v>0</v>
      </c>
      <c r="H201" s="88">
        <v>0</v>
      </c>
      <c r="I201" s="89">
        <v>0</v>
      </c>
      <c r="J201" s="49">
        <v>0</v>
      </c>
      <c r="K201" s="49">
        <v>0</v>
      </c>
      <c r="L201" s="49">
        <v>0</v>
      </c>
    </row>
    <row r="202" spans="1:12" ht="15" customHeight="1" x14ac:dyDescent="0.25">
      <c r="A202" s="52">
        <v>3297</v>
      </c>
      <c r="B202" s="53" t="s">
        <v>203</v>
      </c>
      <c r="C202" s="45">
        <v>1261</v>
      </c>
      <c r="D202" s="88">
        <v>446.22404109799902</v>
      </c>
      <c r="E202" s="88">
        <v>2.8259346961609833</v>
      </c>
      <c r="F202" s="88">
        <v>0</v>
      </c>
      <c r="G202" s="88">
        <v>0</v>
      </c>
      <c r="H202" s="88">
        <v>0</v>
      </c>
      <c r="I202" s="89">
        <v>0</v>
      </c>
      <c r="J202" s="49">
        <v>0</v>
      </c>
      <c r="K202" s="49">
        <v>0</v>
      </c>
      <c r="L202" s="49">
        <v>0</v>
      </c>
    </row>
    <row r="203" spans="1:12" ht="15" customHeight="1" x14ac:dyDescent="0.25">
      <c r="A203" s="52">
        <v>1897</v>
      </c>
      <c r="B203" s="53" t="s">
        <v>117</v>
      </c>
      <c r="C203" s="45">
        <v>411</v>
      </c>
      <c r="D203" s="88">
        <v>6.2294741307299999</v>
      </c>
      <c r="E203" s="88">
        <v>65.976676582143057</v>
      </c>
      <c r="F203" s="88">
        <v>0</v>
      </c>
      <c r="G203" s="88">
        <v>0</v>
      </c>
      <c r="H203" s="88">
        <v>0</v>
      </c>
      <c r="I203" s="89">
        <v>0</v>
      </c>
      <c r="J203" s="49">
        <v>0</v>
      </c>
      <c r="K203" s="49">
        <v>0</v>
      </c>
      <c r="L203" s="49">
        <v>0</v>
      </c>
    </row>
    <row r="204" spans="1:12" ht="15" customHeight="1" x14ac:dyDescent="0.25">
      <c r="A204" s="52">
        <v>3304</v>
      </c>
      <c r="B204" s="53" t="s">
        <v>204</v>
      </c>
      <c r="C204" s="45">
        <v>677</v>
      </c>
      <c r="D204" s="88">
        <v>104.005047774999</v>
      </c>
      <c r="E204" s="88">
        <v>6.5092994473172006</v>
      </c>
      <c r="F204" s="88">
        <v>270800</v>
      </c>
      <c r="G204" s="88">
        <v>0</v>
      </c>
      <c r="H204" s="88">
        <v>270800</v>
      </c>
      <c r="I204" s="89">
        <v>268195</v>
      </c>
      <c r="J204" s="49">
        <v>254793</v>
      </c>
      <c r="K204" s="49">
        <v>13402</v>
      </c>
      <c r="L204" s="49">
        <v>-8</v>
      </c>
    </row>
    <row r="205" spans="1:12" ht="15" customHeight="1" x14ac:dyDescent="0.25">
      <c r="A205" s="52">
        <v>3311</v>
      </c>
      <c r="B205" s="53" t="s">
        <v>205</v>
      </c>
      <c r="C205" s="45">
        <v>2148</v>
      </c>
      <c r="D205" s="88">
        <v>97.390711305899899</v>
      </c>
      <c r="E205" s="88">
        <v>22.055491444694631</v>
      </c>
      <c r="F205" s="88">
        <v>0</v>
      </c>
      <c r="G205" s="88">
        <v>0</v>
      </c>
      <c r="H205" s="88">
        <v>0</v>
      </c>
      <c r="I205" s="89">
        <v>0</v>
      </c>
      <c r="J205" s="49">
        <v>0</v>
      </c>
      <c r="K205" s="49">
        <v>0</v>
      </c>
      <c r="L205" s="49">
        <v>0</v>
      </c>
    </row>
    <row r="206" spans="1:12" ht="15" customHeight="1" x14ac:dyDescent="0.25">
      <c r="A206" s="52">
        <v>3318</v>
      </c>
      <c r="B206" s="53" t="s">
        <v>206</v>
      </c>
      <c r="C206" s="45">
        <v>475</v>
      </c>
      <c r="D206" s="88">
        <v>127.099931612999</v>
      </c>
      <c r="E206" s="88">
        <v>3.7372168023371297</v>
      </c>
      <c r="F206" s="88">
        <v>190000</v>
      </c>
      <c r="G206" s="88">
        <v>0</v>
      </c>
      <c r="H206" s="88">
        <v>190000</v>
      </c>
      <c r="I206" s="89">
        <v>188172</v>
      </c>
      <c r="J206" s="49">
        <v>178769</v>
      </c>
      <c r="K206" s="49">
        <v>9403</v>
      </c>
      <c r="L206" s="49">
        <v>-6</v>
      </c>
    </row>
    <row r="207" spans="1:12" ht="15" customHeight="1" x14ac:dyDescent="0.25">
      <c r="A207" s="52">
        <v>3325</v>
      </c>
      <c r="B207" s="53" t="s">
        <v>207</v>
      </c>
      <c r="C207" s="45">
        <v>830</v>
      </c>
      <c r="D207" s="88">
        <v>177.79571071000001</v>
      </c>
      <c r="E207" s="88">
        <v>4.6682790978788056</v>
      </c>
      <c r="F207" s="88">
        <v>0</v>
      </c>
      <c r="G207" s="88">
        <v>0</v>
      </c>
      <c r="H207" s="88">
        <v>0</v>
      </c>
      <c r="I207" s="89">
        <v>0</v>
      </c>
      <c r="J207" s="49">
        <v>0</v>
      </c>
      <c r="K207" s="49">
        <v>0</v>
      </c>
      <c r="L207" s="49">
        <v>0</v>
      </c>
    </row>
    <row r="208" spans="1:12" ht="15" customHeight="1" x14ac:dyDescent="0.25">
      <c r="A208" s="52">
        <v>3332</v>
      </c>
      <c r="B208" s="53" t="s">
        <v>208</v>
      </c>
      <c r="C208" s="45">
        <v>1021</v>
      </c>
      <c r="D208" s="88">
        <v>55.8720123676</v>
      </c>
      <c r="E208" s="88">
        <v>18.273907753358007</v>
      </c>
      <c r="F208" s="88">
        <v>0</v>
      </c>
      <c r="G208" s="88">
        <v>0</v>
      </c>
      <c r="H208" s="88">
        <v>0</v>
      </c>
      <c r="I208" s="89">
        <v>0</v>
      </c>
      <c r="J208" s="49">
        <v>0</v>
      </c>
      <c r="K208" s="49">
        <v>0</v>
      </c>
      <c r="L208" s="49">
        <v>0</v>
      </c>
    </row>
    <row r="209" spans="1:12" ht="15" customHeight="1" x14ac:dyDescent="0.25">
      <c r="A209" s="52">
        <v>3339</v>
      </c>
      <c r="B209" s="53" t="s">
        <v>209</v>
      </c>
      <c r="C209" s="45">
        <v>3911</v>
      </c>
      <c r="D209" s="88">
        <v>188.94491391899899</v>
      </c>
      <c r="E209" s="88">
        <v>20.699154684188283</v>
      </c>
      <c r="F209" s="88">
        <v>0</v>
      </c>
      <c r="G209" s="88">
        <v>0</v>
      </c>
      <c r="H209" s="88">
        <v>0</v>
      </c>
      <c r="I209" s="89">
        <v>0</v>
      </c>
      <c r="J209" s="49">
        <v>0</v>
      </c>
      <c r="K209" s="49">
        <v>0</v>
      </c>
      <c r="L209" s="49">
        <v>0</v>
      </c>
    </row>
    <row r="210" spans="1:12" ht="15" customHeight="1" x14ac:dyDescent="0.25">
      <c r="A210" s="52">
        <v>3360</v>
      </c>
      <c r="B210" s="53" t="s">
        <v>210</v>
      </c>
      <c r="C210" s="45">
        <v>1452</v>
      </c>
      <c r="D210" s="88">
        <v>207.86116173400001</v>
      </c>
      <c r="E210" s="88">
        <v>6.9854319483604392</v>
      </c>
      <c r="F210" s="88">
        <v>0</v>
      </c>
      <c r="G210" s="88">
        <v>0</v>
      </c>
      <c r="H210" s="88">
        <v>0</v>
      </c>
      <c r="I210" s="89">
        <v>0</v>
      </c>
      <c r="J210" s="49">
        <v>0</v>
      </c>
      <c r="K210" s="49">
        <v>0</v>
      </c>
      <c r="L210" s="49">
        <v>0</v>
      </c>
    </row>
    <row r="211" spans="1:12" ht="15" customHeight="1" x14ac:dyDescent="0.25">
      <c r="A211" s="52">
        <v>3367</v>
      </c>
      <c r="B211" s="53" t="s">
        <v>211</v>
      </c>
      <c r="C211" s="45">
        <v>1080</v>
      </c>
      <c r="D211" s="88">
        <v>97.807756017399896</v>
      </c>
      <c r="E211" s="88">
        <v>11.042069095296176</v>
      </c>
      <c r="F211" s="88">
        <v>0</v>
      </c>
      <c r="G211" s="88">
        <v>0</v>
      </c>
      <c r="H211" s="88">
        <v>0</v>
      </c>
      <c r="I211" s="89">
        <v>0</v>
      </c>
      <c r="J211" s="49">
        <v>0</v>
      </c>
      <c r="K211" s="49">
        <v>0</v>
      </c>
      <c r="L211" s="49">
        <v>0</v>
      </c>
    </row>
    <row r="212" spans="1:12" ht="15" customHeight="1" x14ac:dyDescent="0.25">
      <c r="A212" s="52">
        <v>3381</v>
      </c>
      <c r="B212" s="53" t="s">
        <v>212</v>
      </c>
      <c r="C212" s="45">
        <v>2365</v>
      </c>
      <c r="D212" s="88">
        <v>23.2518262669</v>
      </c>
      <c r="E212" s="88">
        <v>101.71244068543045</v>
      </c>
      <c r="F212" s="88">
        <v>0</v>
      </c>
      <c r="G212" s="88">
        <v>0</v>
      </c>
      <c r="H212" s="88">
        <v>0</v>
      </c>
      <c r="I212" s="89">
        <v>0</v>
      </c>
      <c r="J212" s="49">
        <v>0</v>
      </c>
      <c r="K212" s="49">
        <v>0</v>
      </c>
      <c r="L212" s="49">
        <v>0</v>
      </c>
    </row>
    <row r="213" spans="1:12" ht="15" customHeight="1" x14ac:dyDescent="0.25">
      <c r="A213" s="52">
        <v>3409</v>
      </c>
      <c r="B213" s="53" t="s">
        <v>213</v>
      </c>
      <c r="C213" s="45">
        <v>2167</v>
      </c>
      <c r="D213" s="88">
        <v>350.44349332299902</v>
      </c>
      <c r="E213" s="88">
        <v>6.1835931934473258</v>
      </c>
      <c r="F213" s="88">
        <v>0</v>
      </c>
      <c r="G213" s="88">
        <v>0</v>
      </c>
      <c r="H213" s="88">
        <v>0</v>
      </c>
      <c r="I213" s="89">
        <v>0</v>
      </c>
      <c r="J213" s="49">
        <v>0</v>
      </c>
      <c r="K213" s="49">
        <v>0</v>
      </c>
      <c r="L213" s="49">
        <v>0</v>
      </c>
    </row>
    <row r="214" spans="1:12" ht="15" customHeight="1" x14ac:dyDescent="0.25">
      <c r="A214" s="52">
        <v>3427</v>
      </c>
      <c r="B214" s="53" t="s">
        <v>214</v>
      </c>
      <c r="C214" s="45">
        <v>287</v>
      </c>
      <c r="D214" s="88">
        <v>201.11918201399899</v>
      </c>
      <c r="E214" s="88">
        <v>1.4270145548823048</v>
      </c>
      <c r="F214" s="88">
        <v>114800</v>
      </c>
      <c r="G214" s="88">
        <v>0</v>
      </c>
      <c r="H214" s="88">
        <v>114800</v>
      </c>
      <c r="I214" s="89">
        <v>113696</v>
      </c>
      <c r="J214" s="49">
        <v>108014</v>
      </c>
      <c r="K214" s="49">
        <v>5682</v>
      </c>
      <c r="L214" s="49">
        <v>-3</v>
      </c>
    </row>
    <row r="215" spans="1:12" ht="15" customHeight="1" x14ac:dyDescent="0.25">
      <c r="A215" s="52">
        <v>3428</v>
      </c>
      <c r="B215" s="53" t="s">
        <v>215</v>
      </c>
      <c r="C215" s="45">
        <v>782</v>
      </c>
      <c r="D215" s="88">
        <v>190.19189203299899</v>
      </c>
      <c r="E215" s="88">
        <v>4.1116368928299014</v>
      </c>
      <c r="F215" s="88">
        <v>0</v>
      </c>
      <c r="G215" s="88">
        <v>0</v>
      </c>
      <c r="H215" s="88">
        <v>0</v>
      </c>
      <c r="I215" s="89">
        <v>0</v>
      </c>
      <c r="J215" s="49">
        <v>0</v>
      </c>
      <c r="K215" s="49">
        <v>0</v>
      </c>
      <c r="L215" s="49">
        <v>0</v>
      </c>
    </row>
    <row r="216" spans="1:12" ht="15" customHeight="1" x14ac:dyDescent="0.25">
      <c r="A216" s="52">
        <v>3430</v>
      </c>
      <c r="B216" s="53" t="s">
        <v>216</v>
      </c>
      <c r="C216" s="45">
        <v>3636</v>
      </c>
      <c r="D216" s="88">
        <v>9.1342364205299997</v>
      </c>
      <c r="E216" s="88">
        <v>398.06283006073397</v>
      </c>
      <c r="F216" s="88">
        <v>0</v>
      </c>
      <c r="G216" s="88">
        <v>0</v>
      </c>
      <c r="H216" s="88">
        <v>0</v>
      </c>
      <c r="I216" s="89">
        <v>0</v>
      </c>
      <c r="J216" s="49">
        <v>0</v>
      </c>
      <c r="K216" s="49">
        <v>0</v>
      </c>
      <c r="L216" s="49">
        <v>0</v>
      </c>
    </row>
    <row r="217" spans="1:12" ht="15" customHeight="1" x14ac:dyDescent="0.25">
      <c r="A217" s="52">
        <v>3434</v>
      </c>
      <c r="B217" s="53" t="s">
        <v>217</v>
      </c>
      <c r="C217" s="45">
        <v>980</v>
      </c>
      <c r="D217" s="88">
        <v>367.29399693599902</v>
      </c>
      <c r="E217" s="88">
        <v>2.6681623118680182</v>
      </c>
      <c r="F217" s="88">
        <v>0</v>
      </c>
      <c r="G217" s="88">
        <v>0</v>
      </c>
      <c r="H217" s="88">
        <v>0</v>
      </c>
      <c r="I217" s="89">
        <v>0</v>
      </c>
      <c r="J217" s="49">
        <v>0</v>
      </c>
      <c r="K217" s="49">
        <v>0</v>
      </c>
      <c r="L217" s="49">
        <v>0</v>
      </c>
    </row>
    <row r="218" spans="1:12" ht="15" customHeight="1" x14ac:dyDescent="0.25">
      <c r="A218" s="52">
        <v>3437</v>
      </c>
      <c r="B218" s="53" t="s">
        <v>218</v>
      </c>
      <c r="C218" s="45">
        <v>3818</v>
      </c>
      <c r="D218" s="88">
        <v>22.4876944624</v>
      </c>
      <c r="E218" s="88">
        <v>169.78174469525072</v>
      </c>
      <c r="F218" s="88">
        <v>0</v>
      </c>
      <c r="G218" s="88">
        <v>0</v>
      </c>
      <c r="H218" s="88">
        <v>0</v>
      </c>
      <c r="I218" s="89">
        <v>0</v>
      </c>
      <c r="J218" s="49">
        <v>0</v>
      </c>
      <c r="K218" s="49">
        <v>0</v>
      </c>
      <c r="L218" s="49">
        <v>0</v>
      </c>
    </row>
    <row r="219" spans="1:12" ht="15" customHeight="1" x14ac:dyDescent="0.25">
      <c r="A219" s="52">
        <v>3444</v>
      </c>
      <c r="B219" s="53" t="s">
        <v>219</v>
      </c>
      <c r="C219" s="45">
        <v>3557</v>
      </c>
      <c r="D219" s="88">
        <v>247.30219959600001</v>
      </c>
      <c r="E219" s="88">
        <v>14.383212142111221</v>
      </c>
      <c r="F219" s="88">
        <v>0</v>
      </c>
      <c r="G219" s="88">
        <v>0</v>
      </c>
      <c r="H219" s="88">
        <v>0</v>
      </c>
      <c r="I219" s="89">
        <v>0</v>
      </c>
      <c r="J219" s="49">
        <v>0</v>
      </c>
      <c r="K219" s="49">
        <v>0</v>
      </c>
      <c r="L219" s="49">
        <v>0</v>
      </c>
    </row>
    <row r="220" spans="1:12" ht="15" customHeight="1" x14ac:dyDescent="0.25">
      <c r="A220" s="52">
        <v>3479</v>
      </c>
      <c r="B220" s="53" t="s">
        <v>220</v>
      </c>
      <c r="C220" s="45">
        <v>3558</v>
      </c>
      <c r="D220" s="88">
        <v>46.7112532039</v>
      </c>
      <c r="E220" s="88">
        <v>76.170082281220758</v>
      </c>
      <c r="F220" s="88">
        <v>0</v>
      </c>
      <c r="G220" s="88">
        <v>0</v>
      </c>
      <c r="H220" s="88">
        <v>0</v>
      </c>
      <c r="I220" s="89">
        <v>0</v>
      </c>
      <c r="J220" s="49">
        <v>0</v>
      </c>
      <c r="K220" s="49">
        <v>0</v>
      </c>
      <c r="L220" s="49">
        <v>0</v>
      </c>
    </row>
    <row r="221" spans="1:12" ht="15" customHeight="1" x14ac:dyDescent="0.25">
      <c r="A221" s="52">
        <v>3484</v>
      </c>
      <c r="B221" s="53" t="s">
        <v>221</v>
      </c>
      <c r="C221" s="45">
        <v>161</v>
      </c>
      <c r="D221" s="88">
        <v>184.68195716599899</v>
      </c>
      <c r="E221" s="88">
        <v>0.87176897229482586</v>
      </c>
      <c r="F221" s="88">
        <v>64400</v>
      </c>
      <c r="G221" s="88">
        <v>0</v>
      </c>
      <c r="H221" s="88">
        <v>64400</v>
      </c>
      <c r="I221" s="89">
        <v>63780</v>
      </c>
      <c r="J221" s="49">
        <v>60594</v>
      </c>
      <c r="K221" s="49">
        <v>3186</v>
      </c>
      <c r="L221" s="49">
        <v>-3</v>
      </c>
    </row>
    <row r="222" spans="1:12" ht="15" customHeight="1" x14ac:dyDescent="0.25">
      <c r="A222" s="52">
        <v>3500</v>
      </c>
      <c r="B222" s="53" t="s">
        <v>222</v>
      </c>
      <c r="C222" s="45">
        <v>2541</v>
      </c>
      <c r="D222" s="88">
        <v>569.12784552400001</v>
      </c>
      <c r="E222" s="88">
        <v>4.4647261946223757</v>
      </c>
      <c r="F222" s="88">
        <v>0</v>
      </c>
      <c r="G222" s="88">
        <v>0</v>
      </c>
      <c r="H222" s="88">
        <v>0</v>
      </c>
      <c r="I222" s="89">
        <v>0</v>
      </c>
      <c r="J222" s="49">
        <v>0</v>
      </c>
      <c r="K222" s="49">
        <v>0</v>
      </c>
      <c r="L222" s="49">
        <v>0</v>
      </c>
    </row>
    <row r="223" spans="1:12" ht="15" customHeight="1" x14ac:dyDescent="0.25">
      <c r="A223" s="52">
        <v>3528</v>
      </c>
      <c r="B223" s="53" t="s">
        <v>225</v>
      </c>
      <c r="C223" s="45">
        <v>803</v>
      </c>
      <c r="D223" s="88">
        <v>12.800867685</v>
      </c>
      <c r="E223" s="88">
        <v>62.73012265730641</v>
      </c>
      <c r="F223" s="88">
        <v>0</v>
      </c>
      <c r="G223" s="88">
        <v>0</v>
      </c>
      <c r="H223" s="88">
        <v>0</v>
      </c>
      <c r="I223" s="89">
        <v>0</v>
      </c>
      <c r="J223" s="49">
        <v>0</v>
      </c>
      <c r="K223" s="49">
        <v>0</v>
      </c>
      <c r="L223" s="49">
        <v>0</v>
      </c>
    </row>
    <row r="224" spans="1:12" ht="15" customHeight="1" x14ac:dyDescent="0.25">
      <c r="A224" s="52">
        <v>3549</v>
      </c>
      <c r="B224" s="53" t="s">
        <v>227</v>
      </c>
      <c r="C224" s="45">
        <v>7480</v>
      </c>
      <c r="D224" s="88">
        <v>77.9107960276</v>
      </c>
      <c r="E224" s="88">
        <v>96.007233674652738</v>
      </c>
      <c r="F224" s="88">
        <v>0</v>
      </c>
      <c r="G224" s="88">
        <v>0</v>
      </c>
      <c r="H224" s="88">
        <v>0</v>
      </c>
      <c r="I224" s="89">
        <v>0</v>
      </c>
      <c r="J224" s="49">
        <v>0</v>
      </c>
      <c r="K224" s="49">
        <v>0</v>
      </c>
      <c r="L224" s="49">
        <v>0</v>
      </c>
    </row>
    <row r="225" spans="1:12" ht="15" customHeight="1" x14ac:dyDescent="0.25">
      <c r="A225" s="52">
        <v>3612</v>
      </c>
      <c r="B225" s="53" t="s">
        <v>228</v>
      </c>
      <c r="C225" s="45">
        <v>3551</v>
      </c>
      <c r="D225" s="88">
        <v>121.20239662900001</v>
      </c>
      <c r="E225" s="88">
        <v>29.29810052246405</v>
      </c>
      <c r="F225" s="88">
        <v>0</v>
      </c>
      <c r="G225" s="88">
        <v>0</v>
      </c>
      <c r="H225" s="88">
        <v>0</v>
      </c>
      <c r="I225" s="89">
        <v>0</v>
      </c>
      <c r="J225" s="49">
        <v>0</v>
      </c>
      <c r="K225" s="49">
        <v>0</v>
      </c>
      <c r="L225" s="49">
        <v>0</v>
      </c>
    </row>
    <row r="226" spans="1:12" ht="15" customHeight="1" x14ac:dyDescent="0.25">
      <c r="A226" s="52">
        <v>3619</v>
      </c>
      <c r="B226" s="53" t="s">
        <v>229</v>
      </c>
      <c r="C226" s="45">
        <v>74903</v>
      </c>
      <c r="D226" s="88">
        <v>96.559267765499897</v>
      </c>
      <c r="E226" s="88">
        <v>775.72046405640242</v>
      </c>
      <c r="F226" s="88">
        <v>0</v>
      </c>
      <c r="G226" s="88">
        <v>0</v>
      </c>
      <c r="H226" s="88">
        <v>0</v>
      </c>
      <c r="I226" s="89">
        <v>0</v>
      </c>
      <c r="J226" s="49">
        <v>0</v>
      </c>
      <c r="K226" s="49">
        <v>0</v>
      </c>
      <c r="L226" s="49">
        <v>0</v>
      </c>
    </row>
    <row r="227" spans="1:12" ht="15" customHeight="1" x14ac:dyDescent="0.25">
      <c r="A227" s="52">
        <v>3633</v>
      </c>
      <c r="B227" s="53" t="s">
        <v>230</v>
      </c>
      <c r="C227" s="45">
        <v>709</v>
      </c>
      <c r="D227" s="88">
        <v>133.522747651</v>
      </c>
      <c r="E227" s="88">
        <v>5.3099566364015729</v>
      </c>
      <c r="F227" s="88">
        <v>283600</v>
      </c>
      <c r="G227" s="88">
        <v>0</v>
      </c>
      <c r="H227" s="88">
        <v>283600</v>
      </c>
      <c r="I227" s="89">
        <v>280872</v>
      </c>
      <c r="J227" s="49">
        <v>266837</v>
      </c>
      <c r="K227" s="49">
        <v>14035</v>
      </c>
      <c r="L227" s="49">
        <v>-9</v>
      </c>
    </row>
    <row r="228" spans="1:12" ht="15" customHeight="1" x14ac:dyDescent="0.25">
      <c r="A228" s="52">
        <v>3640</v>
      </c>
      <c r="B228" s="53" t="s">
        <v>231</v>
      </c>
      <c r="C228" s="45">
        <v>599</v>
      </c>
      <c r="D228" s="88">
        <v>249.20925342300001</v>
      </c>
      <c r="E228" s="88">
        <v>2.4036025619934591</v>
      </c>
      <c r="F228" s="88">
        <v>239600</v>
      </c>
      <c r="G228" s="88">
        <v>0</v>
      </c>
      <c r="H228" s="88">
        <v>239600</v>
      </c>
      <c r="I228" s="89">
        <v>237295</v>
      </c>
      <c r="J228" s="49">
        <v>225438</v>
      </c>
      <c r="K228" s="49">
        <v>11857</v>
      </c>
      <c r="L228" s="49">
        <v>-8</v>
      </c>
    </row>
    <row r="229" spans="1:12" ht="15" customHeight="1" x14ac:dyDescent="0.25">
      <c r="A229" s="52">
        <v>3661</v>
      </c>
      <c r="B229" s="53" t="s">
        <v>234</v>
      </c>
      <c r="C229" s="45">
        <v>824</v>
      </c>
      <c r="D229" s="88">
        <v>101.018080523999</v>
      </c>
      <c r="E229" s="88">
        <v>8.15695562344645</v>
      </c>
      <c r="F229" s="88">
        <v>0</v>
      </c>
      <c r="G229" s="88">
        <v>0</v>
      </c>
      <c r="H229" s="88">
        <v>0</v>
      </c>
      <c r="I229" s="89">
        <v>0</v>
      </c>
      <c r="J229" s="49">
        <v>0</v>
      </c>
      <c r="K229" s="49">
        <v>0</v>
      </c>
      <c r="L229" s="49">
        <v>0</v>
      </c>
    </row>
    <row r="230" spans="1:12" ht="15" customHeight="1" x14ac:dyDescent="0.25">
      <c r="A230" s="52">
        <v>3668</v>
      </c>
      <c r="B230" s="53" t="s">
        <v>235</v>
      </c>
      <c r="C230" s="45">
        <v>927</v>
      </c>
      <c r="D230" s="88">
        <v>186.67537554800001</v>
      </c>
      <c r="E230" s="88">
        <v>4.9658397487012937</v>
      </c>
      <c r="F230" s="88">
        <v>0</v>
      </c>
      <c r="G230" s="88">
        <v>0</v>
      </c>
      <c r="H230" s="88">
        <v>0</v>
      </c>
      <c r="I230" s="89">
        <v>0</v>
      </c>
      <c r="J230" s="49">
        <v>0</v>
      </c>
      <c r="K230" s="49">
        <v>0</v>
      </c>
      <c r="L230" s="49">
        <v>0</v>
      </c>
    </row>
    <row r="231" spans="1:12" ht="15" customHeight="1" x14ac:dyDescent="0.25">
      <c r="A231" s="52">
        <v>3675</v>
      </c>
      <c r="B231" s="53" t="s">
        <v>236</v>
      </c>
      <c r="C231" s="45">
        <v>3226</v>
      </c>
      <c r="D231" s="88">
        <v>23.899286717100001</v>
      </c>
      <c r="E231" s="88">
        <v>134.9831079976035</v>
      </c>
      <c r="F231" s="88">
        <v>0</v>
      </c>
      <c r="G231" s="88">
        <v>0</v>
      </c>
      <c r="H231" s="88">
        <v>0</v>
      </c>
      <c r="I231" s="89">
        <v>0</v>
      </c>
      <c r="J231" s="49">
        <v>0</v>
      </c>
      <c r="K231" s="49">
        <v>0</v>
      </c>
      <c r="L231" s="49">
        <v>0</v>
      </c>
    </row>
    <row r="232" spans="1:12" ht="15" customHeight="1" x14ac:dyDescent="0.25">
      <c r="A232" s="52">
        <v>3682</v>
      </c>
      <c r="B232" s="53" t="s">
        <v>237</v>
      </c>
      <c r="C232" s="45">
        <v>2471</v>
      </c>
      <c r="D232" s="88">
        <v>159.89053174</v>
      </c>
      <c r="E232" s="88">
        <v>15.454323486884915</v>
      </c>
      <c r="F232" s="88">
        <v>0</v>
      </c>
      <c r="G232" s="88">
        <v>0</v>
      </c>
      <c r="H232" s="88">
        <v>0</v>
      </c>
      <c r="I232" s="89">
        <v>0</v>
      </c>
      <c r="J232" s="49">
        <v>0</v>
      </c>
      <c r="K232" s="49">
        <v>0</v>
      </c>
      <c r="L232" s="49">
        <v>0</v>
      </c>
    </row>
    <row r="233" spans="1:12" ht="15" customHeight="1" x14ac:dyDescent="0.25">
      <c r="A233" s="52">
        <v>3689</v>
      </c>
      <c r="B233" s="53" t="s">
        <v>238</v>
      </c>
      <c r="C233" s="45">
        <v>729</v>
      </c>
      <c r="D233" s="88">
        <v>177.93727795999899</v>
      </c>
      <c r="E233" s="88">
        <v>4.0969492641327365</v>
      </c>
      <c r="F233" s="88">
        <v>291600</v>
      </c>
      <c r="G233" s="88">
        <v>0</v>
      </c>
      <c r="H233" s="88">
        <v>291600</v>
      </c>
      <c r="I233" s="89">
        <v>288795</v>
      </c>
      <c r="J233" s="49">
        <v>274364</v>
      </c>
      <c r="K233" s="49">
        <v>14431</v>
      </c>
      <c r="L233" s="49">
        <v>-9</v>
      </c>
    </row>
    <row r="234" spans="1:12" ht="15" customHeight="1" x14ac:dyDescent="0.25">
      <c r="A234" s="52">
        <v>3696</v>
      </c>
      <c r="B234" s="53" t="s">
        <v>239</v>
      </c>
      <c r="C234" s="45">
        <v>357</v>
      </c>
      <c r="D234" s="88">
        <v>64.724429109200003</v>
      </c>
      <c r="E234" s="88">
        <v>5.5156917552364417</v>
      </c>
      <c r="F234" s="88">
        <v>142800</v>
      </c>
      <c r="G234" s="88">
        <v>0</v>
      </c>
      <c r="H234" s="88">
        <v>142800</v>
      </c>
      <c r="I234" s="89">
        <v>141426</v>
      </c>
      <c r="J234" s="49">
        <v>134359</v>
      </c>
      <c r="K234" s="49">
        <v>7067</v>
      </c>
      <c r="L234" s="49">
        <v>-5</v>
      </c>
    </row>
    <row r="235" spans="1:12" ht="15" customHeight="1" x14ac:dyDescent="0.25">
      <c r="A235" s="52">
        <v>3787</v>
      </c>
      <c r="B235" s="53" t="s">
        <v>240</v>
      </c>
      <c r="C235" s="45">
        <v>2050</v>
      </c>
      <c r="D235" s="88">
        <v>234.26574879500001</v>
      </c>
      <c r="E235" s="88">
        <v>8.750745725931548</v>
      </c>
      <c r="F235" s="88">
        <v>0</v>
      </c>
      <c r="G235" s="88">
        <v>0</v>
      </c>
      <c r="H235" s="88">
        <v>0</v>
      </c>
      <c r="I235" s="89">
        <v>0</v>
      </c>
      <c r="J235" s="49">
        <v>0</v>
      </c>
      <c r="K235" s="49">
        <v>0</v>
      </c>
      <c r="L235" s="49">
        <v>0</v>
      </c>
    </row>
    <row r="236" spans="1:12" ht="15" customHeight="1" x14ac:dyDescent="0.25">
      <c r="A236" s="52">
        <v>3794</v>
      </c>
      <c r="B236" s="53" t="s">
        <v>241</v>
      </c>
      <c r="C236" s="45">
        <v>2430</v>
      </c>
      <c r="D236" s="88">
        <v>143.96293128100001</v>
      </c>
      <c r="E236" s="88">
        <v>16.87934510903299</v>
      </c>
      <c r="F236" s="88">
        <v>0</v>
      </c>
      <c r="G236" s="88">
        <v>0</v>
      </c>
      <c r="H236" s="88">
        <v>0</v>
      </c>
      <c r="I236" s="89">
        <v>0</v>
      </c>
      <c r="J236" s="49">
        <v>0</v>
      </c>
      <c r="K236" s="49">
        <v>0</v>
      </c>
      <c r="L236" s="49">
        <v>0</v>
      </c>
    </row>
    <row r="237" spans="1:12" ht="15" customHeight="1" x14ac:dyDescent="0.25">
      <c r="A237" s="52">
        <v>3822</v>
      </c>
      <c r="B237" s="53" t="s">
        <v>242</v>
      </c>
      <c r="C237" s="45">
        <v>4813</v>
      </c>
      <c r="D237" s="88">
        <v>86.9078953442</v>
      </c>
      <c r="E237" s="88">
        <v>55.380468954380298</v>
      </c>
      <c r="F237" s="88">
        <v>0</v>
      </c>
      <c r="G237" s="88">
        <v>0</v>
      </c>
      <c r="H237" s="88">
        <v>0</v>
      </c>
      <c r="I237" s="89">
        <v>0</v>
      </c>
      <c r="J237" s="49">
        <v>0</v>
      </c>
      <c r="K237" s="49">
        <v>0</v>
      </c>
      <c r="L237" s="49">
        <v>0</v>
      </c>
    </row>
    <row r="238" spans="1:12" ht="15" customHeight="1" x14ac:dyDescent="0.25">
      <c r="A238" s="52">
        <v>3857</v>
      </c>
      <c r="B238" s="53" t="s">
        <v>244</v>
      </c>
      <c r="C238" s="45">
        <v>4940</v>
      </c>
      <c r="D238" s="88">
        <v>43.3288289431</v>
      </c>
      <c r="E238" s="88">
        <v>114.01185124313594</v>
      </c>
      <c r="F238" s="88">
        <v>0</v>
      </c>
      <c r="G238" s="88">
        <v>0</v>
      </c>
      <c r="H238" s="88">
        <v>0</v>
      </c>
      <c r="I238" s="89">
        <v>0</v>
      </c>
      <c r="J238" s="49">
        <v>0</v>
      </c>
      <c r="K238" s="49">
        <v>0</v>
      </c>
      <c r="L238" s="49">
        <v>0</v>
      </c>
    </row>
    <row r="239" spans="1:12" ht="15" customHeight="1" x14ac:dyDescent="0.25">
      <c r="A239" s="52">
        <v>3871</v>
      </c>
      <c r="B239" s="53" t="s">
        <v>246</v>
      </c>
      <c r="C239" s="45">
        <v>731</v>
      </c>
      <c r="D239" s="88">
        <v>229.235544282999</v>
      </c>
      <c r="E239" s="88">
        <v>3.1888597481093766</v>
      </c>
      <c r="F239" s="88">
        <v>292400</v>
      </c>
      <c r="G239" s="88">
        <v>0</v>
      </c>
      <c r="H239" s="88">
        <v>292400</v>
      </c>
      <c r="I239" s="89">
        <v>289587</v>
      </c>
      <c r="J239" s="49">
        <v>274740</v>
      </c>
      <c r="K239" s="49">
        <v>14847</v>
      </c>
      <c r="L239" s="49">
        <v>387</v>
      </c>
    </row>
    <row r="240" spans="1:12" ht="15" customHeight="1" x14ac:dyDescent="0.25">
      <c r="A240" s="52">
        <v>3892</v>
      </c>
      <c r="B240" s="53" t="s">
        <v>247</v>
      </c>
      <c r="C240" s="45">
        <v>6951</v>
      </c>
      <c r="D240" s="88">
        <v>58.898217410900003</v>
      </c>
      <c r="E240" s="88">
        <v>118.01715409325126</v>
      </c>
      <c r="F240" s="88">
        <v>0</v>
      </c>
      <c r="G240" s="88">
        <v>0</v>
      </c>
      <c r="H240" s="88">
        <v>0</v>
      </c>
      <c r="I240" s="89">
        <v>0</v>
      </c>
      <c r="J240" s="49">
        <v>0</v>
      </c>
      <c r="K240" s="49">
        <v>0</v>
      </c>
      <c r="L240" s="49">
        <v>0</v>
      </c>
    </row>
    <row r="241" spans="1:12" ht="15" customHeight="1" x14ac:dyDescent="0.25">
      <c r="A241" s="52">
        <v>3899</v>
      </c>
      <c r="B241" s="53" t="s">
        <v>248</v>
      </c>
      <c r="C241" s="45">
        <v>954</v>
      </c>
      <c r="D241" s="88">
        <v>273.00064407999901</v>
      </c>
      <c r="E241" s="88">
        <v>3.4944972500520683</v>
      </c>
      <c r="F241" s="88">
        <v>0</v>
      </c>
      <c r="G241" s="88">
        <v>0</v>
      </c>
      <c r="H241" s="88">
        <v>0</v>
      </c>
      <c r="I241" s="89">
        <v>0</v>
      </c>
      <c r="J241" s="49">
        <v>0</v>
      </c>
      <c r="K241" s="49">
        <v>0</v>
      </c>
      <c r="L241" s="49">
        <v>0</v>
      </c>
    </row>
    <row r="242" spans="1:12" ht="15" customHeight="1" x14ac:dyDescent="0.25">
      <c r="A242" s="52">
        <v>3906</v>
      </c>
      <c r="B242" s="53" t="s">
        <v>249</v>
      </c>
      <c r="C242" s="45">
        <v>1119</v>
      </c>
      <c r="D242" s="88">
        <v>162.66465185800001</v>
      </c>
      <c r="E242" s="88">
        <v>6.8791835670410064</v>
      </c>
      <c r="F242" s="88">
        <v>0</v>
      </c>
      <c r="G242" s="88">
        <v>0</v>
      </c>
      <c r="H242" s="88">
        <v>0</v>
      </c>
      <c r="I242" s="89">
        <v>0</v>
      </c>
      <c r="J242" s="49">
        <v>0</v>
      </c>
      <c r="K242" s="49">
        <v>0</v>
      </c>
      <c r="L242" s="49">
        <v>0</v>
      </c>
    </row>
    <row r="243" spans="1:12" ht="15" customHeight="1" x14ac:dyDescent="0.25">
      <c r="A243" s="52">
        <v>3920</v>
      </c>
      <c r="B243" s="53" t="s">
        <v>250</v>
      </c>
      <c r="C243" s="45">
        <v>294</v>
      </c>
      <c r="D243" s="88">
        <v>87.552090622500003</v>
      </c>
      <c r="E243" s="88">
        <v>3.3580009101969401</v>
      </c>
      <c r="F243" s="88">
        <v>117600</v>
      </c>
      <c r="G243" s="88">
        <v>0</v>
      </c>
      <c r="H243" s="88">
        <v>117600</v>
      </c>
      <c r="I243" s="89">
        <v>116469</v>
      </c>
      <c r="J243" s="49">
        <v>110648</v>
      </c>
      <c r="K243" s="49">
        <v>5821</v>
      </c>
      <c r="L243" s="49">
        <v>-3</v>
      </c>
    </row>
    <row r="244" spans="1:12" ht="15" customHeight="1" x14ac:dyDescent="0.25">
      <c r="A244" s="52">
        <v>3925</v>
      </c>
      <c r="B244" s="53" t="s">
        <v>251</v>
      </c>
      <c r="C244" s="45">
        <v>4498</v>
      </c>
      <c r="D244" s="88">
        <v>34.624497750700002</v>
      </c>
      <c r="E244" s="88">
        <v>129.90802155127474</v>
      </c>
      <c r="F244" s="88">
        <v>0</v>
      </c>
      <c r="G244" s="88">
        <v>0</v>
      </c>
      <c r="H244" s="88">
        <v>0</v>
      </c>
      <c r="I244" s="89">
        <v>0</v>
      </c>
      <c r="J244" s="49">
        <v>0</v>
      </c>
      <c r="K244" s="49">
        <v>0</v>
      </c>
      <c r="L244" s="49">
        <v>0</v>
      </c>
    </row>
    <row r="245" spans="1:12" ht="15" customHeight="1" x14ac:dyDescent="0.25">
      <c r="A245" s="52">
        <v>3934</v>
      </c>
      <c r="B245" s="53" t="s">
        <v>252</v>
      </c>
      <c r="C245" s="45">
        <v>950</v>
      </c>
      <c r="D245" s="88">
        <v>77.008051375500003</v>
      </c>
      <c r="E245" s="88">
        <v>12.336372405629279</v>
      </c>
      <c r="F245" s="88">
        <v>0</v>
      </c>
      <c r="G245" s="88">
        <v>0</v>
      </c>
      <c r="H245" s="88">
        <v>0</v>
      </c>
      <c r="I245" s="89">
        <v>0</v>
      </c>
      <c r="J245" s="49">
        <v>0</v>
      </c>
      <c r="K245" s="49">
        <v>0</v>
      </c>
      <c r="L245" s="49">
        <v>0</v>
      </c>
    </row>
    <row r="246" spans="1:12" ht="15" customHeight="1" x14ac:dyDescent="0.25">
      <c r="A246" s="52">
        <v>3941</v>
      </c>
      <c r="B246" s="53" t="s">
        <v>253</v>
      </c>
      <c r="C246" s="45">
        <v>1150</v>
      </c>
      <c r="D246" s="88">
        <v>129.937542772</v>
      </c>
      <c r="E246" s="88">
        <v>8.8504059370885013</v>
      </c>
      <c r="F246" s="88">
        <v>0</v>
      </c>
      <c r="G246" s="88">
        <v>0</v>
      </c>
      <c r="H246" s="88">
        <v>0</v>
      </c>
      <c r="I246" s="89">
        <v>0</v>
      </c>
      <c r="J246" s="49">
        <v>0</v>
      </c>
      <c r="K246" s="49">
        <v>0</v>
      </c>
      <c r="L246" s="49">
        <v>0</v>
      </c>
    </row>
    <row r="247" spans="1:12" ht="15" customHeight="1" x14ac:dyDescent="0.25">
      <c r="A247" s="52">
        <v>3948</v>
      </c>
      <c r="B247" s="53" t="s">
        <v>254</v>
      </c>
      <c r="C247" s="45">
        <v>607</v>
      </c>
      <c r="D247" s="88">
        <v>119.956465030999</v>
      </c>
      <c r="E247" s="88">
        <v>5.0601691192145406</v>
      </c>
      <c r="F247" s="88">
        <v>242800</v>
      </c>
      <c r="G247" s="88">
        <v>0</v>
      </c>
      <c r="H247" s="88">
        <v>242800</v>
      </c>
      <c r="I247" s="89">
        <v>240464</v>
      </c>
      <c r="J247" s="49">
        <v>228448</v>
      </c>
      <c r="K247" s="49">
        <v>12016</v>
      </c>
      <c r="L247" s="49">
        <v>-8</v>
      </c>
    </row>
    <row r="248" spans="1:12" ht="15" customHeight="1" x14ac:dyDescent="0.25">
      <c r="A248" s="52">
        <v>3955</v>
      </c>
      <c r="B248" s="53" t="s">
        <v>255</v>
      </c>
      <c r="C248" s="45">
        <v>2334</v>
      </c>
      <c r="D248" s="88">
        <v>152.569940551</v>
      </c>
      <c r="E248" s="88">
        <v>15.297902008553297</v>
      </c>
      <c r="F248" s="88">
        <v>0</v>
      </c>
      <c r="G248" s="88">
        <v>0</v>
      </c>
      <c r="H248" s="88">
        <v>0</v>
      </c>
      <c r="I248" s="89">
        <v>0</v>
      </c>
      <c r="J248" s="49">
        <v>0</v>
      </c>
      <c r="K248" s="49">
        <v>0</v>
      </c>
      <c r="L248" s="49">
        <v>0</v>
      </c>
    </row>
    <row r="249" spans="1:12" ht="15" customHeight="1" x14ac:dyDescent="0.25">
      <c r="A249" s="52">
        <v>3962</v>
      </c>
      <c r="B249" s="53" t="s">
        <v>256</v>
      </c>
      <c r="C249" s="45">
        <v>3598</v>
      </c>
      <c r="D249" s="88">
        <v>152.078794850999</v>
      </c>
      <c r="E249" s="88">
        <v>23.658788219128006</v>
      </c>
      <c r="F249" s="88">
        <v>0</v>
      </c>
      <c r="G249" s="88">
        <v>0</v>
      </c>
      <c r="H249" s="88">
        <v>0</v>
      </c>
      <c r="I249" s="89">
        <v>0</v>
      </c>
      <c r="J249" s="49">
        <v>0</v>
      </c>
      <c r="K249" s="49">
        <v>0</v>
      </c>
      <c r="L249" s="49">
        <v>0</v>
      </c>
    </row>
    <row r="250" spans="1:12" ht="15" customHeight="1" x14ac:dyDescent="0.25">
      <c r="A250" s="52">
        <v>3969</v>
      </c>
      <c r="B250" s="53" t="s">
        <v>257</v>
      </c>
      <c r="C250" s="45">
        <v>343</v>
      </c>
      <c r="D250" s="88">
        <v>71.288940305200001</v>
      </c>
      <c r="E250" s="88">
        <v>4.8114055073838804</v>
      </c>
      <c r="F250" s="88">
        <v>137200</v>
      </c>
      <c r="G250" s="88">
        <v>0</v>
      </c>
      <c r="H250" s="88">
        <v>137200</v>
      </c>
      <c r="I250" s="89">
        <v>135880</v>
      </c>
      <c r="J250" s="49">
        <v>129090</v>
      </c>
      <c r="K250" s="49">
        <v>6790</v>
      </c>
      <c r="L250" s="49">
        <v>-4</v>
      </c>
    </row>
    <row r="251" spans="1:12" ht="15" customHeight="1" x14ac:dyDescent="0.25">
      <c r="A251" s="52">
        <v>2177</v>
      </c>
      <c r="B251" s="53" t="s">
        <v>131</v>
      </c>
      <c r="C251" s="45">
        <v>1036</v>
      </c>
      <c r="D251" s="88">
        <v>16.484943324500001</v>
      </c>
      <c r="E251" s="88">
        <v>62.845226677867423</v>
      </c>
      <c r="F251" s="88">
        <v>0</v>
      </c>
      <c r="G251" s="88">
        <v>0</v>
      </c>
      <c r="H251" s="88">
        <v>0</v>
      </c>
      <c r="I251" s="89">
        <v>0</v>
      </c>
      <c r="J251" s="49">
        <v>0</v>
      </c>
      <c r="K251" s="49">
        <v>0</v>
      </c>
      <c r="L251" s="49">
        <v>0</v>
      </c>
    </row>
    <row r="252" spans="1:12" ht="15" customHeight="1" x14ac:dyDescent="0.25">
      <c r="A252" s="52">
        <v>3976</v>
      </c>
      <c r="B252" s="53" t="s">
        <v>258</v>
      </c>
      <c r="C252" s="45">
        <v>24</v>
      </c>
      <c r="D252" s="88">
        <v>1.24133537242</v>
      </c>
      <c r="E252" s="88">
        <v>19.334017650050267</v>
      </c>
      <c r="F252" s="88">
        <v>0</v>
      </c>
      <c r="G252" s="88">
        <v>0</v>
      </c>
      <c r="H252" s="88">
        <v>0</v>
      </c>
      <c r="I252" s="89">
        <v>0</v>
      </c>
      <c r="J252" s="49">
        <v>0</v>
      </c>
      <c r="K252" s="49">
        <v>0</v>
      </c>
      <c r="L252" s="49">
        <v>0</v>
      </c>
    </row>
    <row r="253" spans="1:12" ht="15" customHeight="1" x14ac:dyDescent="0.25">
      <c r="A253" s="52">
        <v>4690</v>
      </c>
      <c r="B253" s="53" t="s">
        <v>307</v>
      </c>
      <c r="C253" s="45">
        <v>198</v>
      </c>
      <c r="D253" s="88">
        <v>20.4255029497</v>
      </c>
      <c r="E253" s="88">
        <v>9.6937637466062068</v>
      </c>
      <c r="F253" s="88">
        <v>79200</v>
      </c>
      <c r="G253" s="88">
        <v>0</v>
      </c>
      <c r="H253" s="88">
        <v>79200</v>
      </c>
      <c r="I253" s="89">
        <v>78438</v>
      </c>
      <c r="J253" s="49">
        <v>74519</v>
      </c>
      <c r="K253" s="49">
        <v>3919</v>
      </c>
      <c r="L253" s="49">
        <v>-3</v>
      </c>
    </row>
    <row r="254" spans="1:12" ht="15" customHeight="1" x14ac:dyDescent="0.25">
      <c r="A254" s="52">
        <v>2016</v>
      </c>
      <c r="B254" s="53" t="s">
        <v>123</v>
      </c>
      <c r="C254" s="45">
        <v>473</v>
      </c>
      <c r="D254" s="88">
        <v>162.07970517300001</v>
      </c>
      <c r="E254" s="88">
        <v>2.9183172532003998</v>
      </c>
      <c r="F254" s="88">
        <v>189200</v>
      </c>
      <c r="G254" s="88">
        <v>0</v>
      </c>
      <c r="H254" s="88">
        <v>189200</v>
      </c>
      <c r="I254" s="89">
        <v>187380</v>
      </c>
      <c r="J254" s="49">
        <v>178017</v>
      </c>
      <c r="K254" s="49">
        <v>9363</v>
      </c>
      <c r="L254" s="49">
        <v>-6</v>
      </c>
    </row>
    <row r="255" spans="1:12" ht="15" customHeight="1" x14ac:dyDescent="0.25">
      <c r="A255" s="52">
        <v>3983</v>
      </c>
      <c r="B255" s="53" t="s">
        <v>259</v>
      </c>
      <c r="C255" s="45">
        <v>1379</v>
      </c>
      <c r="D255" s="88">
        <v>28.363718357900002</v>
      </c>
      <c r="E255" s="88">
        <v>48.618449196239254</v>
      </c>
      <c r="F255" s="88">
        <v>0</v>
      </c>
      <c r="G255" s="88">
        <v>0</v>
      </c>
      <c r="H255" s="88">
        <v>0</v>
      </c>
      <c r="I255" s="89">
        <v>0</v>
      </c>
      <c r="J255" s="49">
        <v>0</v>
      </c>
      <c r="K255" s="49">
        <v>0</v>
      </c>
      <c r="L255" s="49">
        <v>0</v>
      </c>
    </row>
    <row r="256" spans="1:12" ht="15" customHeight="1" x14ac:dyDescent="0.25">
      <c r="A256" s="52">
        <v>3514</v>
      </c>
      <c r="B256" s="53" t="s">
        <v>224</v>
      </c>
      <c r="C256" s="45">
        <v>270</v>
      </c>
      <c r="D256" s="88">
        <v>12.557724735600001</v>
      </c>
      <c r="E256" s="88">
        <v>21.500710175193973</v>
      </c>
      <c r="F256" s="88">
        <v>0</v>
      </c>
      <c r="G256" s="88">
        <v>0</v>
      </c>
      <c r="H256" s="88">
        <v>0</v>
      </c>
      <c r="I256" s="89">
        <v>0</v>
      </c>
      <c r="J256" s="49">
        <v>0</v>
      </c>
      <c r="K256" s="49">
        <v>0</v>
      </c>
      <c r="L256" s="49">
        <v>0</v>
      </c>
    </row>
    <row r="257" spans="1:12" ht="15" customHeight="1" x14ac:dyDescent="0.25">
      <c r="A257" s="52">
        <v>616</v>
      </c>
      <c r="B257" s="53" t="s">
        <v>41</v>
      </c>
      <c r="C257" s="45">
        <v>129</v>
      </c>
      <c r="D257" s="88">
        <v>267.06946730599901</v>
      </c>
      <c r="E257" s="88">
        <v>0.48302039653299728</v>
      </c>
      <c r="F257" s="88">
        <v>51600</v>
      </c>
      <c r="G257" s="88">
        <v>0</v>
      </c>
      <c r="H257" s="88">
        <v>51600</v>
      </c>
      <c r="I257" s="89">
        <v>51104</v>
      </c>
      <c r="J257" s="49">
        <v>48550</v>
      </c>
      <c r="K257" s="49">
        <v>2554</v>
      </c>
      <c r="L257" s="49">
        <v>-1</v>
      </c>
    </row>
    <row r="258" spans="1:12" ht="15" customHeight="1" x14ac:dyDescent="0.25">
      <c r="A258" s="52">
        <v>1945</v>
      </c>
      <c r="B258" s="53" t="s">
        <v>120</v>
      </c>
      <c r="C258" s="45">
        <v>783</v>
      </c>
      <c r="D258" s="88">
        <v>62.488241665300002</v>
      </c>
      <c r="E258" s="88">
        <v>12.530357378175411</v>
      </c>
      <c r="F258" s="88">
        <v>0</v>
      </c>
      <c r="G258" s="88">
        <v>0</v>
      </c>
      <c r="H258" s="88">
        <v>0</v>
      </c>
      <c r="I258" s="89">
        <v>0</v>
      </c>
      <c r="J258" s="49">
        <v>0</v>
      </c>
      <c r="K258" s="49">
        <v>0</v>
      </c>
      <c r="L258" s="49">
        <v>0</v>
      </c>
    </row>
    <row r="259" spans="1:12" ht="15" customHeight="1" x14ac:dyDescent="0.25">
      <c r="A259" s="52">
        <v>1526</v>
      </c>
      <c r="B259" s="53" t="s">
        <v>93</v>
      </c>
      <c r="C259" s="45">
        <v>1272</v>
      </c>
      <c r="D259" s="88">
        <v>476.12807369500001</v>
      </c>
      <c r="E259" s="88">
        <v>2.6715500939245662</v>
      </c>
      <c r="F259" s="88">
        <v>0</v>
      </c>
      <c r="G259" s="88">
        <v>0</v>
      </c>
      <c r="H259" s="88">
        <v>0</v>
      </c>
      <c r="I259" s="89">
        <v>0</v>
      </c>
      <c r="J259" s="49">
        <v>0</v>
      </c>
      <c r="K259" s="49">
        <v>0</v>
      </c>
      <c r="L259" s="49">
        <v>0</v>
      </c>
    </row>
    <row r="260" spans="1:12" ht="15" customHeight="1" x14ac:dyDescent="0.25">
      <c r="A260" s="52">
        <v>3654</v>
      </c>
      <c r="B260" s="53" t="s">
        <v>233</v>
      </c>
      <c r="C260" s="45">
        <v>325</v>
      </c>
      <c r="D260" s="88">
        <v>418.35872354899902</v>
      </c>
      <c r="E260" s="88">
        <v>0.77684528063136071</v>
      </c>
      <c r="F260" s="88">
        <v>130000</v>
      </c>
      <c r="G260" s="88">
        <v>0</v>
      </c>
      <c r="H260" s="88">
        <v>130000</v>
      </c>
      <c r="I260" s="89">
        <v>128749</v>
      </c>
      <c r="J260" s="49">
        <v>122316</v>
      </c>
      <c r="K260" s="49">
        <v>6433</v>
      </c>
      <c r="L260" s="49">
        <v>-5</v>
      </c>
    </row>
    <row r="261" spans="1:12" ht="15" customHeight="1" x14ac:dyDescent="0.25">
      <c r="A261" s="52">
        <v>3990</v>
      </c>
      <c r="B261" s="53" t="s">
        <v>260</v>
      </c>
      <c r="C261" s="45">
        <v>638</v>
      </c>
      <c r="D261" s="88">
        <v>147.79986469299899</v>
      </c>
      <c r="E261" s="88">
        <v>4.3166480654445474</v>
      </c>
      <c r="F261" s="88">
        <v>255200</v>
      </c>
      <c r="G261" s="88">
        <v>0</v>
      </c>
      <c r="H261" s="88">
        <v>255200</v>
      </c>
      <c r="I261" s="89">
        <v>252745</v>
      </c>
      <c r="J261" s="49">
        <v>240115</v>
      </c>
      <c r="K261" s="49">
        <v>12630</v>
      </c>
      <c r="L261" s="49">
        <v>-8</v>
      </c>
    </row>
    <row r="262" spans="1:12" ht="15" customHeight="1" x14ac:dyDescent="0.25">
      <c r="A262" s="54">
        <v>4011</v>
      </c>
      <c r="B262" s="55" t="s">
        <v>261</v>
      </c>
      <c r="C262" s="45">
        <v>91</v>
      </c>
      <c r="D262" s="88">
        <v>8.6837011574599998</v>
      </c>
      <c r="E262" s="88">
        <v>10.479402543905332</v>
      </c>
      <c r="F262" s="88">
        <v>0</v>
      </c>
      <c r="G262" s="88">
        <v>0</v>
      </c>
      <c r="H262" s="88">
        <v>0</v>
      </c>
      <c r="I262" s="89">
        <v>0</v>
      </c>
      <c r="J262" s="49">
        <v>0</v>
      </c>
      <c r="K262" s="49">
        <v>0</v>
      </c>
      <c r="L262" s="49">
        <v>0</v>
      </c>
    </row>
    <row r="263" spans="1:12" ht="15" customHeight="1" x14ac:dyDescent="0.25">
      <c r="A263" s="52">
        <v>4018</v>
      </c>
      <c r="B263" s="53" t="s">
        <v>262</v>
      </c>
      <c r="C263" s="45">
        <v>6271</v>
      </c>
      <c r="D263" s="88">
        <v>33.117164841600001</v>
      </c>
      <c r="E263" s="88">
        <v>189.35799697813223</v>
      </c>
      <c r="F263" s="88">
        <v>0</v>
      </c>
      <c r="G263" s="88">
        <v>0</v>
      </c>
      <c r="H263" s="88">
        <v>0</v>
      </c>
      <c r="I263" s="89">
        <v>0</v>
      </c>
      <c r="J263" s="49">
        <v>0</v>
      </c>
      <c r="K263" s="49">
        <v>0</v>
      </c>
      <c r="L263" s="49">
        <v>0</v>
      </c>
    </row>
    <row r="264" spans="1:12" ht="15" customHeight="1" x14ac:dyDescent="0.25">
      <c r="A264" s="52">
        <v>4025</v>
      </c>
      <c r="B264" s="53" t="s">
        <v>263</v>
      </c>
      <c r="C264" s="45">
        <v>504</v>
      </c>
      <c r="D264" s="88">
        <v>61.774422373199897</v>
      </c>
      <c r="E264" s="88">
        <v>8.1587165146631051</v>
      </c>
      <c r="F264" s="88">
        <v>201600</v>
      </c>
      <c r="G264" s="88">
        <v>0</v>
      </c>
      <c r="H264" s="88">
        <v>201600</v>
      </c>
      <c r="I264" s="89">
        <v>199661</v>
      </c>
      <c r="J264" s="49">
        <v>189684</v>
      </c>
      <c r="K264" s="49">
        <v>9977</v>
      </c>
      <c r="L264" s="49">
        <v>-6</v>
      </c>
    </row>
    <row r="265" spans="1:12" s="56" customFormat="1" x14ac:dyDescent="0.25">
      <c r="A265" s="52">
        <v>4060</v>
      </c>
      <c r="B265" s="53" t="s">
        <v>264</v>
      </c>
      <c r="C265" s="45">
        <v>5537</v>
      </c>
      <c r="D265" s="88">
        <v>120.753285798999</v>
      </c>
      <c r="E265" s="88">
        <v>45.853824708477617</v>
      </c>
      <c r="F265" s="88">
        <v>0</v>
      </c>
      <c r="G265" s="88">
        <v>0</v>
      </c>
      <c r="H265" s="88">
        <v>0</v>
      </c>
      <c r="I265" s="89">
        <v>0</v>
      </c>
      <c r="J265" s="49">
        <v>0</v>
      </c>
      <c r="K265" s="49">
        <v>0</v>
      </c>
      <c r="L265" s="49">
        <v>0</v>
      </c>
    </row>
    <row r="266" spans="1:12" ht="15" customHeight="1" x14ac:dyDescent="0.25">
      <c r="A266" s="52">
        <v>4067</v>
      </c>
      <c r="B266" s="53" t="s">
        <v>265</v>
      </c>
      <c r="C266" s="45">
        <v>1053</v>
      </c>
      <c r="D266" s="88">
        <v>98.961599796200005</v>
      </c>
      <c r="E266" s="88">
        <v>10.640490878972571</v>
      </c>
      <c r="F266" s="88">
        <v>0</v>
      </c>
      <c r="G266" s="88">
        <v>0</v>
      </c>
      <c r="H266" s="88">
        <v>0</v>
      </c>
      <c r="I266" s="89">
        <v>0</v>
      </c>
      <c r="J266" s="49">
        <v>0</v>
      </c>
      <c r="K266" s="49">
        <v>0</v>
      </c>
      <c r="L266" s="49">
        <v>0</v>
      </c>
    </row>
    <row r="267" spans="1:12" ht="15" customHeight="1" x14ac:dyDescent="0.25">
      <c r="A267" s="52">
        <v>4074</v>
      </c>
      <c r="B267" s="53" t="s">
        <v>266</v>
      </c>
      <c r="C267" s="45">
        <v>1731</v>
      </c>
      <c r="D267" s="88">
        <v>178.48527125800001</v>
      </c>
      <c r="E267" s="88">
        <v>9.698279235029112</v>
      </c>
      <c r="F267" s="88">
        <v>0</v>
      </c>
      <c r="G267" s="88">
        <v>0</v>
      </c>
      <c r="H267" s="88">
        <v>0</v>
      </c>
      <c r="I267" s="89">
        <v>0</v>
      </c>
      <c r="J267" s="49">
        <v>0</v>
      </c>
      <c r="K267" s="49">
        <v>0</v>
      </c>
      <c r="L267" s="49">
        <v>0</v>
      </c>
    </row>
    <row r="268" spans="1:12" ht="15" customHeight="1" x14ac:dyDescent="0.25">
      <c r="A268" s="52">
        <v>4088</v>
      </c>
      <c r="B268" s="53" t="s">
        <v>267</v>
      </c>
      <c r="C268" s="45">
        <v>1284</v>
      </c>
      <c r="D268" s="88">
        <v>97.581078658400003</v>
      </c>
      <c r="E268" s="88">
        <v>13.158288652402289</v>
      </c>
      <c r="F268" s="88">
        <v>0</v>
      </c>
      <c r="G268" s="88">
        <v>0</v>
      </c>
      <c r="H268" s="88">
        <v>0</v>
      </c>
      <c r="I268" s="89">
        <v>0</v>
      </c>
      <c r="J268" s="49">
        <v>0</v>
      </c>
      <c r="K268" s="49">
        <v>0</v>
      </c>
      <c r="L268" s="49">
        <v>0</v>
      </c>
    </row>
    <row r="269" spans="1:12" ht="15" customHeight="1" x14ac:dyDescent="0.25">
      <c r="A269" s="52">
        <v>4095</v>
      </c>
      <c r="B269" s="53" t="s">
        <v>268</v>
      </c>
      <c r="C269" s="45">
        <v>2947</v>
      </c>
      <c r="D269" s="88">
        <v>14.192260141</v>
      </c>
      <c r="E269" s="88">
        <v>207.64839220262147</v>
      </c>
      <c r="F269" s="88">
        <v>0</v>
      </c>
      <c r="G269" s="88">
        <v>0</v>
      </c>
      <c r="H269" s="88">
        <v>0</v>
      </c>
      <c r="I269" s="89">
        <v>0</v>
      </c>
      <c r="J269" s="49">
        <v>0</v>
      </c>
      <c r="K269" s="49">
        <v>0</v>
      </c>
      <c r="L269" s="49">
        <v>0</v>
      </c>
    </row>
    <row r="270" spans="1:12" ht="15" customHeight="1" x14ac:dyDescent="0.25">
      <c r="A270" s="52">
        <v>4137</v>
      </c>
      <c r="B270" s="53" t="s">
        <v>269</v>
      </c>
      <c r="C270" s="45">
        <v>959</v>
      </c>
      <c r="D270" s="88">
        <v>40.839769946499899</v>
      </c>
      <c r="E270" s="88">
        <v>23.482012784506132</v>
      </c>
      <c r="F270" s="88">
        <v>0</v>
      </c>
      <c r="G270" s="88">
        <v>0</v>
      </c>
      <c r="H270" s="88">
        <v>0</v>
      </c>
      <c r="I270" s="89">
        <v>0</v>
      </c>
      <c r="J270" s="49">
        <v>0</v>
      </c>
      <c r="K270" s="49">
        <v>0</v>
      </c>
      <c r="L270" s="49">
        <v>0</v>
      </c>
    </row>
    <row r="271" spans="1:12" ht="15" customHeight="1" x14ac:dyDescent="0.25">
      <c r="A271" s="52">
        <v>4144</v>
      </c>
      <c r="B271" s="53" t="s">
        <v>270</v>
      </c>
      <c r="C271" s="45">
        <v>3932</v>
      </c>
      <c r="D271" s="88">
        <v>88.666583450700003</v>
      </c>
      <c r="E271" s="88">
        <v>44.345906281437507</v>
      </c>
      <c r="F271" s="88">
        <v>0</v>
      </c>
      <c r="G271" s="88">
        <v>0</v>
      </c>
      <c r="H271" s="88">
        <v>0</v>
      </c>
      <c r="I271" s="89">
        <v>0</v>
      </c>
      <c r="J271" s="49">
        <v>0</v>
      </c>
      <c r="K271" s="49">
        <v>0</v>
      </c>
      <c r="L271" s="49">
        <v>0</v>
      </c>
    </row>
    <row r="272" spans="1:12" ht="15" customHeight="1" x14ac:dyDescent="0.25">
      <c r="A272" s="52">
        <v>4165</v>
      </c>
      <c r="B272" s="53" t="s">
        <v>272</v>
      </c>
      <c r="C272" s="45">
        <v>1642</v>
      </c>
      <c r="D272" s="88">
        <v>112.975930281</v>
      </c>
      <c r="E272" s="88">
        <v>14.534069300566292</v>
      </c>
      <c r="F272" s="88">
        <v>0</v>
      </c>
      <c r="G272" s="88">
        <v>0</v>
      </c>
      <c r="H272" s="88">
        <v>0</v>
      </c>
      <c r="I272" s="89">
        <v>0</v>
      </c>
      <c r="J272" s="49">
        <v>0</v>
      </c>
      <c r="K272" s="49">
        <v>0</v>
      </c>
      <c r="L272" s="49">
        <v>0</v>
      </c>
    </row>
    <row r="273" spans="1:12" ht="15" customHeight="1" x14ac:dyDescent="0.25">
      <c r="A273" s="52">
        <v>4179</v>
      </c>
      <c r="B273" s="53" t="s">
        <v>273</v>
      </c>
      <c r="C273" s="45">
        <v>9824</v>
      </c>
      <c r="D273" s="88">
        <v>105.375057904</v>
      </c>
      <c r="E273" s="88">
        <v>93.228893017074057</v>
      </c>
      <c r="F273" s="88">
        <v>0</v>
      </c>
      <c r="G273" s="88">
        <v>0</v>
      </c>
      <c r="H273" s="88">
        <v>0</v>
      </c>
      <c r="I273" s="89">
        <v>0</v>
      </c>
      <c r="J273" s="49">
        <v>0</v>
      </c>
      <c r="K273" s="49">
        <v>0</v>
      </c>
      <c r="L273" s="49">
        <v>0</v>
      </c>
    </row>
    <row r="274" spans="1:12" ht="15" customHeight="1" x14ac:dyDescent="0.25">
      <c r="A274" s="52">
        <v>4186</v>
      </c>
      <c r="B274" s="53" t="s">
        <v>274</v>
      </c>
      <c r="C274" s="45">
        <v>909</v>
      </c>
      <c r="D274" s="88">
        <v>288.18467779399901</v>
      </c>
      <c r="E274" s="88">
        <v>3.1542273758557489</v>
      </c>
      <c r="F274" s="88">
        <v>0</v>
      </c>
      <c r="G274" s="88">
        <v>0</v>
      </c>
      <c r="H274" s="88">
        <v>0</v>
      </c>
      <c r="I274" s="89">
        <v>0</v>
      </c>
      <c r="J274" s="49">
        <v>0</v>
      </c>
      <c r="K274" s="49">
        <v>0</v>
      </c>
      <c r="L274" s="49">
        <v>0</v>
      </c>
    </row>
    <row r="275" spans="1:12" ht="15" customHeight="1" x14ac:dyDescent="0.25">
      <c r="A275" s="52">
        <v>4207</v>
      </c>
      <c r="B275" s="53" t="s">
        <v>275</v>
      </c>
      <c r="C275" s="45">
        <v>506</v>
      </c>
      <c r="D275" s="88">
        <v>157.897268870999</v>
      </c>
      <c r="E275" s="88">
        <v>3.2046152768696623</v>
      </c>
      <c r="F275" s="88">
        <v>202400</v>
      </c>
      <c r="G275" s="88">
        <v>0</v>
      </c>
      <c r="H275" s="88">
        <v>202400</v>
      </c>
      <c r="I275" s="89">
        <v>200453</v>
      </c>
      <c r="J275" s="49">
        <v>190436</v>
      </c>
      <c r="K275" s="49">
        <v>10017</v>
      </c>
      <c r="L275" s="49">
        <v>-6</v>
      </c>
    </row>
    <row r="276" spans="1:12" ht="15" customHeight="1" x14ac:dyDescent="0.25">
      <c r="A276" s="52">
        <v>4221</v>
      </c>
      <c r="B276" s="53" t="s">
        <v>276</v>
      </c>
      <c r="C276" s="45">
        <v>975</v>
      </c>
      <c r="D276" s="88">
        <v>80.500330327300006</v>
      </c>
      <c r="E276" s="88">
        <v>12.111751542333101</v>
      </c>
      <c r="F276" s="88">
        <v>0</v>
      </c>
      <c r="G276" s="88">
        <v>0</v>
      </c>
      <c r="H276" s="88">
        <v>0</v>
      </c>
      <c r="I276" s="89">
        <v>0</v>
      </c>
      <c r="J276" s="49">
        <v>0</v>
      </c>
      <c r="K276" s="49">
        <v>0</v>
      </c>
      <c r="L276" s="49">
        <v>0</v>
      </c>
    </row>
    <row r="277" spans="1:12" ht="15" customHeight="1" x14ac:dyDescent="0.25">
      <c r="A277" s="52">
        <v>4228</v>
      </c>
      <c r="B277" s="53" t="s">
        <v>277</v>
      </c>
      <c r="C277" s="45">
        <v>857</v>
      </c>
      <c r="D277" s="88">
        <v>92.390760303299899</v>
      </c>
      <c r="E277" s="88">
        <v>9.2758193263768476</v>
      </c>
      <c r="F277" s="88">
        <v>0</v>
      </c>
      <c r="G277" s="88">
        <v>0</v>
      </c>
      <c r="H277" s="88">
        <v>0</v>
      </c>
      <c r="I277" s="89">
        <v>0</v>
      </c>
      <c r="J277" s="49">
        <v>0</v>
      </c>
      <c r="K277" s="49">
        <v>0</v>
      </c>
      <c r="L277" s="49">
        <v>0</v>
      </c>
    </row>
    <row r="278" spans="1:12" ht="15" customHeight="1" x14ac:dyDescent="0.25">
      <c r="A278" s="52">
        <v>4235</v>
      </c>
      <c r="B278" s="53" t="s">
        <v>278</v>
      </c>
      <c r="C278" s="45">
        <v>171</v>
      </c>
      <c r="D278" s="88">
        <v>36.925212449100002</v>
      </c>
      <c r="E278" s="88">
        <v>4.6309821571295489</v>
      </c>
      <c r="F278" s="88">
        <v>68400</v>
      </c>
      <c r="G278" s="88">
        <v>0</v>
      </c>
      <c r="H278" s="88">
        <v>68400</v>
      </c>
      <c r="I278" s="89">
        <v>67742</v>
      </c>
      <c r="J278" s="49">
        <v>64357</v>
      </c>
      <c r="K278" s="49">
        <v>3385</v>
      </c>
      <c r="L278" s="49">
        <v>-2</v>
      </c>
    </row>
    <row r="279" spans="1:12" ht="15" customHeight="1" x14ac:dyDescent="0.25">
      <c r="A279" s="52">
        <v>4151</v>
      </c>
      <c r="B279" s="53" t="s">
        <v>271</v>
      </c>
      <c r="C279" s="45">
        <v>820</v>
      </c>
      <c r="D279" s="88">
        <v>124.595664235</v>
      </c>
      <c r="E279" s="88">
        <v>6.5812884022464635</v>
      </c>
      <c r="F279" s="88">
        <v>0</v>
      </c>
      <c r="G279" s="88">
        <v>0</v>
      </c>
      <c r="H279" s="88">
        <v>0</v>
      </c>
      <c r="I279" s="89">
        <v>0</v>
      </c>
      <c r="J279" s="49">
        <v>0</v>
      </c>
      <c r="K279" s="49">
        <v>0</v>
      </c>
      <c r="L279" s="49">
        <v>0</v>
      </c>
    </row>
    <row r="280" spans="1:12" ht="15" customHeight="1" x14ac:dyDescent="0.25">
      <c r="A280" s="52">
        <v>490</v>
      </c>
      <c r="B280" s="53" t="s">
        <v>37</v>
      </c>
      <c r="C280" s="45">
        <v>425</v>
      </c>
      <c r="D280" s="88">
        <v>114.823900319</v>
      </c>
      <c r="E280" s="88">
        <v>3.701320011071553</v>
      </c>
      <c r="F280" s="88">
        <v>170000</v>
      </c>
      <c r="G280" s="88">
        <v>0</v>
      </c>
      <c r="H280" s="88">
        <v>170000</v>
      </c>
      <c r="I280" s="89">
        <v>168365</v>
      </c>
      <c r="J280" s="49">
        <v>159952</v>
      </c>
      <c r="K280" s="49">
        <v>8413</v>
      </c>
      <c r="L280" s="49">
        <v>-5</v>
      </c>
    </row>
    <row r="281" spans="1:12" ht="15" customHeight="1" x14ac:dyDescent="0.25">
      <c r="A281" s="52">
        <v>4270</v>
      </c>
      <c r="B281" s="53" t="s">
        <v>280</v>
      </c>
      <c r="C281" s="45">
        <v>266</v>
      </c>
      <c r="D281" s="88">
        <v>81.148546449600005</v>
      </c>
      <c r="E281" s="88">
        <v>3.2779391823759667</v>
      </c>
      <c r="F281" s="88">
        <v>106400</v>
      </c>
      <c r="G281" s="88">
        <v>0</v>
      </c>
      <c r="H281" s="88">
        <v>106400</v>
      </c>
      <c r="I281" s="89">
        <v>105376</v>
      </c>
      <c r="J281" s="49">
        <v>100111</v>
      </c>
      <c r="K281" s="49">
        <v>5265</v>
      </c>
      <c r="L281" s="49">
        <v>-4</v>
      </c>
    </row>
    <row r="282" spans="1:12" ht="15" customHeight="1" x14ac:dyDescent="0.25">
      <c r="A282" s="52">
        <v>4305</v>
      </c>
      <c r="B282" s="53" t="s">
        <v>281</v>
      </c>
      <c r="C282" s="45">
        <v>989</v>
      </c>
      <c r="D282" s="88">
        <v>88.227258909300005</v>
      </c>
      <c r="E282" s="88">
        <v>11.209687484643704</v>
      </c>
      <c r="F282" s="88">
        <v>0</v>
      </c>
      <c r="G282" s="88">
        <v>0</v>
      </c>
      <c r="H282" s="88">
        <v>0</v>
      </c>
      <c r="I282" s="89">
        <v>0</v>
      </c>
      <c r="J282" s="49">
        <v>0</v>
      </c>
      <c r="K282" s="49">
        <v>0</v>
      </c>
      <c r="L282" s="49">
        <v>0</v>
      </c>
    </row>
    <row r="283" spans="1:12" ht="15" customHeight="1" x14ac:dyDescent="0.25">
      <c r="A283" s="52">
        <v>4312</v>
      </c>
      <c r="B283" s="53" t="s">
        <v>282</v>
      </c>
      <c r="C283" s="45">
        <v>2816</v>
      </c>
      <c r="D283" s="88">
        <v>15.8187487359</v>
      </c>
      <c r="E283" s="88">
        <v>178.01660845710279</v>
      </c>
      <c r="F283" s="88">
        <v>0</v>
      </c>
      <c r="G283" s="88">
        <v>0</v>
      </c>
      <c r="H283" s="88">
        <v>0</v>
      </c>
      <c r="I283" s="89">
        <v>0</v>
      </c>
      <c r="J283" s="49">
        <v>0</v>
      </c>
      <c r="K283" s="49">
        <v>0</v>
      </c>
      <c r="L283" s="49">
        <v>0</v>
      </c>
    </row>
    <row r="284" spans="1:12" ht="15" customHeight="1" x14ac:dyDescent="0.25">
      <c r="A284" s="52">
        <v>4330</v>
      </c>
      <c r="B284" s="53" t="s">
        <v>283</v>
      </c>
      <c r="C284" s="45">
        <v>123</v>
      </c>
      <c r="D284" s="88">
        <v>108.28290176</v>
      </c>
      <c r="E284" s="88">
        <v>1.1359134083109375</v>
      </c>
      <c r="F284" s="88">
        <v>49200</v>
      </c>
      <c r="G284" s="88">
        <v>0</v>
      </c>
      <c r="H284" s="88">
        <v>49200</v>
      </c>
      <c r="I284" s="89">
        <v>48727</v>
      </c>
      <c r="J284" s="49">
        <v>46292</v>
      </c>
      <c r="K284" s="49">
        <v>2435</v>
      </c>
      <c r="L284" s="49">
        <v>-1</v>
      </c>
    </row>
    <row r="285" spans="1:12" ht="15" customHeight="1" x14ac:dyDescent="0.25">
      <c r="A285" s="52">
        <v>4347</v>
      </c>
      <c r="B285" s="53" t="s">
        <v>284</v>
      </c>
      <c r="C285" s="45">
        <v>766</v>
      </c>
      <c r="D285" s="88">
        <v>586.33001882400004</v>
      </c>
      <c r="E285" s="88">
        <v>1.3064314897885723</v>
      </c>
      <c r="F285" s="88">
        <v>0</v>
      </c>
      <c r="G285" s="88">
        <v>0</v>
      </c>
      <c r="H285" s="88">
        <v>0</v>
      </c>
      <c r="I285" s="89">
        <v>0</v>
      </c>
      <c r="J285" s="49">
        <v>0</v>
      </c>
      <c r="K285" s="49">
        <v>0</v>
      </c>
      <c r="L285" s="49">
        <v>0</v>
      </c>
    </row>
    <row r="286" spans="1:12" ht="15" customHeight="1" x14ac:dyDescent="0.25">
      <c r="A286" s="52">
        <v>4368</v>
      </c>
      <c r="B286" s="53" t="s">
        <v>285</v>
      </c>
      <c r="C286" s="45">
        <v>574</v>
      </c>
      <c r="D286" s="88">
        <v>367.12042330000003</v>
      </c>
      <c r="E286" s="88">
        <v>1.5635196615878384</v>
      </c>
      <c r="F286" s="88">
        <v>229600</v>
      </c>
      <c r="G286" s="88">
        <v>0</v>
      </c>
      <c r="H286" s="88">
        <v>229600</v>
      </c>
      <c r="I286" s="89">
        <v>227391</v>
      </c>
      <c r="J286" s="49">
        <v>216405</v>
      </c>
      <c r="K286" s="49">
        <v>10986</v>
      </c>
      <c r="L286" s="49">
        <v>-404</v>
      </c>
    </row>
    <row r="287" spans="1:12" ht="15" customHeight="1" x14ac:dyDescent="0.25">
      <c r="A287" s="52">
        <v>4389</v>
      </c>
      <c r="B287" s="53" t="s">
        <v>287</v>
      </c>
      <c r="C287" s="45">
        <v>1536</v>
      </c>
      <c r="D287" s="88">
        <v>146.467221754999</v>
      </c>
      <c r="E287" s="88">
        <v>10.48698802090561</v>
      </c>
      <c r="F287" s="88">
        <v>0</v>
      </c>
      <c r="G287" s="88">
        <v>0</v>
      </c>
      <c r="H287" s="88">
        <v>0</v>
      </c>
      <c r="I287" s="89">
        <v>0</v>
      </c>
      <c r="J287" s="49">
        <v>0</v>
      </c>
      <c r="K287" s="49">
        <v>0</v>
      </c>
      <c r="L287" s="49">
        <v>0</v>
      </c>
    </row>
    <row r="288" spans="1:12" ht="15" customHeight="1" x14ac:dyDescent="0.25">
      <c r="A288" s="52">
        <v>4459</v>
      </c>
      <c r="B288" s="53" t="s">
        <v>288</v>
      </c>
      <c r="C288" s="45">
        <v>253</v>
      </c>
      <c r="D288" s="88">
        <v>82.849912377799896</v>
      </c>
      <c r="E288" s="88">
        <v>3.0537147564659679</v>
      </c>
      <c r="F288" s="88">
        <v>101200</v>
      </c>
      <c r="G288" s="88">
        <v>0</v>
      </c>
      <c r="H288" s="88">
        <v>101200</v>
      </c>
      <c r="I288" s="89">
        <v>100226</v>
      </c>
      <c r="J288" s="49">
        <v>95219</v>
      </c>
      <c r="K288" s="49">
        <v>5007</v>
      </c>
      <c r="L288" s="49">
        <v>-4</v>
      </c>
    </row>
    <row r="289" spans="1:12" ht="15" customHeight="1" x14ac:dyDescent="0.25">
      <c r="A289" s="52">
        <v>4473</v>
      </c>
      <c r="B289" s="53" t="s">
        <v>289</v>
      </c>
      <c r="C289" s="45">
        <v>2237</v>
      </c>
      <c r="D289" s="88">
        <v>125.651221647</v>
      </c>
      <c r="E289" s="88">
        <v>17.803249110339308</v>
      </c>
      <c r="F289" s="88">
        <v>0</v>
      </c>
      <c r="G289" s="88">
        <v>0</v>
      </c>
      <c r="H289" s="88">
        <v>0</v>
      </c>
      <c r="I289" s="89">
        <v>0</v>
      </c>
      <c r="J289" s="49">
        <v>0</v>
      </c>
      <c r="K289" s="49">
        <v>0</v>
      </c>
      <c r="L289" s="49">
        <v>0</v>
      </c>
    </row>
    <row r="290" spans="1:12" ht="15" customHeight="1" x14ac:dyDescent="0.25">
      <c r="A290" s="52">
        <v>4508</v>
      </c>
      <c r="B290" s="53" t="s">
        <v>291</v>
      </c>
      <c r="C290" s="45">
        <v>472</v>
      </c>
      <c r="D290" s="88">
        <v>60.940404376899899</v>
      </c>
      <c r="E290" s="88">
        <v>7.7452718738262352</v>
      </c>
      <c r="F290" s="88">
        <v>188800</v>
      </c>
      <c r="G290" s="88">
        <v>0</v>
      </c>
      <c r="H290" s="88">
        <v>188800</v>
      </c>
      <c r="I290" s="89">
        <v>186984</v>
      </c>
      <c r="J290" s="49">
        <v>177641</v>
      </c>
      <c r="K290" s="49">
        <v>9343</v>
      </c>
      <c r="L290" s="49">
        <v>-6</v>
      </c>
    </row>
    <row r="291" spans="1:12" ht="15" customHeight="1" x14ac:dyDescent="0.25">
      <c r="A291" s="52">
        <v>4515</v>
      </c>
      <c r="B291" s="53" t="s">
        <v>292</v>
      </c>
      <c r="C291" s="45">
        <v>2666</v>
      </c>
      <c r="D291" s="88">
        <v>31.121234120699899</v>
      </c>
      <c r="E291" s="88">
        <v>85.664983260633079</v>
      </c>
      <c r="F291" s="88">
        <v>0</v>
      </c>
      <c r="G291" s="88">
        <v>0</v>
      </c>
      <c r="H291" s="88">
        <v>0</v>
      </c>
      <c r="I291" s="89">
        <v>0</v>
      </c>
      <c r="J291" s="49">
        <v>0</v>
      </c>
      <c r="K291" s="49">
        <v>0</v>
      </c>
      <c r="L291" s="49">
        <v>0</v>
      </c>
    </row>
    <row r="292" spans="1:12" ht="15" customHeight="1" x14ac:dyDescent="0.25">
      <c r="A292" s="52">
        <v>4501</v>
      </c>
      <c r="B292" s="53" t="s">
        <v>290</v>
      </c>
      <c r="C292" s="45">
        <v>2232</v>
      </c>
      <c r="D292" s="88">
        <v>210.92254127499899</v>
      </c>
      <c r="E292" s="88">
        <v>10.582083766428443</v>
      </c>
      <c r="F292" s="88">
        <v>0</v>
      </c>
      <c r="G292" s="88">
        <v>0</v>
      </c>
      <c r="H292" s="88">
        <v>0</v>
      </c>
      <c r="I292" s="89">
        <v>0</v>
      </c>
      <c r="J292" s="49">
        <v>0</v>
      </c>
      <c r="K292" s="49">
        <v>0</v>
      </c>
      <c r="L292" s="49">
        <v>0</v>
      </c>
    </row>
    <row r="293" spans="1:12" ht="15" customHeight="1" x14ac:dyDescent="0.25">
      <c r="A293" s="52">
        <v>4529</v>
      </c>
      <c r="B293" s="53" t="s">
        <v>294</v>
      </c>
      <c r="C293" s="45">
        <v>321</v>
      </c>
      <c r="D293" s="88">
        <v>64.964773229800002</v>
      </c>
      <c r="E293" s="88">
        <v>4.9411393904897682</v>
      </c>
      <c r="F293" s="88">
        <v>128400</v>
      </c>
      <c r="G293" s="88">
        <v>0</v>
      </c>
      <c r="H293" s="88">
        <v>128400</v>
      </c>
      <c r="I293" s="89">
        <v>127165</v>
      </c>
      <c r="J293" s="49">
        <v>120811</v>
      </c>
      <c r="K293" s="49">
        <v>6354</v>
      </c>
      <c r="L293" s="49">
        <v>-4</v>
      </c>
    </row>
    <row r="294" spans="1:12" ht="15" customHeight="1" x14ac:dyDescent="0.25">
      <c r="A294" s="52">
        <v>4536</v>
      </c>
      <c r="B294" s="53" t="s">
        <v>295</v>
      </c>
      <c r="C294" s="45">
        <v>1068</v>
      </c>
      <c r="D294" s="88">
        <v>99.659668023099897</v>
      </c>
      <c r="E294" s="88">
        <v>10.716471579580725</v>
      </c>
      <c r="F294" s="88">
        <v>0</v>
      </c>
      <c r="G294" s="88">
        <v>0</v>
      </c>
      <c r="H294" s="88">
        <v>0</v>
      </c>
      <c r="I294" s="89">
        <v>0</v>
      </c>
      <c r="J294" s="49">
        <v>0</v>
      </c>
      <c r="K294" s="49">
        <v>0</v>
      </c>
      <c r="L294" s="49">
        <v>0</v>
      </c>
    </row>
    <row r="295" spans="1:12" ht="15" customHeight="1" x14ac:dyDescent="0.25">
      <c r="A295" s="52">
        <v>4543</v>
      </c>
      <c r="B295" s="53" t="s">
        <v>296</v>
      </c>
      <c r="C295" s="45">
        <v>1083</v>
      </c>
      <c r="D295" s="88">
        <v>90.937102206500001</v>
      </c>
      <c r="E295" s="88">
        <v>11.909330446232202</v>
      </c>
      <c r="F295" s="88">
        <v>0</v>
      </c>
      <c r="G295" s="88">
        <v>0</v>
      </c>
      <c r="H295" s="88">
        <v>0</v>
      </c>
      <c r="I295" s="89">
        <v>0</v>
      </c>
      <c r="J295" s="49">
        <v>0</v>
      </c>
      <c r="K295" s="49">
        <v>0</v>
      </c>
      <c r="L295" s="49">
        <v>0</v>
      </c>
    </row>
    <row r="296" spans="1:12" ht="15" customHeight="1" x14ac:dyDescent="0.25">
      <c r="A296" s="52">
        <v>4557</v>
      </c>
      <c r="B296" s="53" t="s">
        <v>297</v>
      </c>
      <c r="C296" s="45">
        <v>321</v>
      </c>
      <c r="D296" s="88">
        <v>88.6356440343</v>
      </c>
      <c r="E296" s="88">
        <v>3.621567863553631</v>
      </c>
      <c r="F296" s="88">
        <v>128400</v>
      </c>
      <c r="G296" s="88">
        <v>0</v>
      </c>
      <c r="H296" s="88">
        <v>128400</v>
      </c>
      <c r="I296" s="89">
        <v>127165</v>
      </c>
      <c r="J296" s="49">
        <v>120811</v>
      </c>
      <c r="K296" s="49">
        <v>6354</v>
      </c>
      <c r="L296" s="49">
        <v>-4</v>
      </c>
    </row>
    <row r="297" spans="1:12" ht="15" customHeight="1" x14ac:dyDescent="0.25">
      <c r="A297" s="52">
        <v>4571</v>
      </c>
      <c r="B297" s="53" t="s">
        <v>298</v>
      </c>
      <c r="C297" s="45">
        <v>416</v>
      </c>
      <c r="D297" s="88">
        <v>418.53116746000001</v>
      </c>
      <c r="E297" s="88">
        <v>0.99395226053208585</v>
      </c>
      <c r="F297" s="88">
        <v>166400</v>
      </c>
      <c r="G297" s="88">
        <v>0</v>
      </c>
      <c r="H297" s="88">
        <v>166400</v>
      </c>
      <c r="I297" s="89">
        <v>164799</v>
      </c>
      <c r="J297" s="49">
        <v>156564</v>
      </c>
      <c r="K297" s="49">
        <v>8235</v>
      </c>
      <c r="L297" s="49">
        <v>-5</v>
      </c>
    </row>
    <row r="298" spans="1:12" ht="15" customHeight="1" x14ac:dyDescent="0.25">
      <c r="A298" s="52">
        <v>4578</v>
      </c>
      <c r="B298" s="53" t="s">
        <v>299</v>
      </c>
      <c r="C298" s="45">
        <v>1408</v>
      </c>
      <c r="D298" s="88">
        <v>73.010726856399899</v>
      </c>
      <c r="E298" s="88">
        <v>19.284837456409722</v>
      </c>
      <c r="F298" s="88">
        <v>0</v>
      </c>
      <c r="G298" s="88">
        <v>0</v>
      </c>
      <c r="H298" s="88">
        <v>0</v>
      </c>
      <c r="I298" s="89">
        <v>0</v>
      </c>
      <c r="J298" s="49">
        <v>0</v>
      </c>
      <c r="K298" s="49">
        <v>0</v>
      </c>
      <c r="L298" s="49">
        <v>0</v>
      </c>
    </row>
    <row r="299" spans="1:12" ht="15" customHeight="1" x14ac:dyDescent="0.25">
      <c r="A299" s="52">
        <v>4606</v>
      </c>
      <c r="B299" s="53" t="s">
        <v>300</v>
      </c>
      <c r="C299" s="45">
        <v>383</v>
      </c>
      <c r="D299" s="88">
        <v>90.600211999600006</v>
      </c>
      <c r="E299" s="88">
        <v>4.2273631766081401</v>
      </c>
      <c r="F299" s="88">
        <v>153200</v>
      </c>
      <c r="G299" s="88">
        <v>0</v>
      </c>
      <c r="H299" s="88">
        <v>153200</v>
      </c>
      <c r="I299" s="89">
        <v>151726</v>
      </c>
      <c r="J299" s="49">
        <v>144144</v>
      </c>
      <c r="K299" s="49">
        <v>7582</v>
      </c>
      <c r="L299" s="49">
        <v>-5</v>
      </c>
    </row>
    <row r="300" spans="1:12" ht="15" customHeight="1" x14ac:dyDescent="0.25">
      <c r="A300" s="52">
        <v>4613</v>
      </c>
      <c r="B300" s="53" t="s">
        <v>301</v>
      </c>
      <c r="C300" s="45">
        <v>4088</v>
      </c>
      <c r="D300" s="88">
        <v>183.955001611</v>
      </c>
      <c r="E300" s="88">
        <v>22.222826040058859</v>
      </c>
      <c r="F300" s="88">
        <v>0</v>
      </c>
      <c r="G300" s="88">
        <v>0</v>
      </c>
      <c r="H300" s="88">
        <v>0</v>
      </c>
      <c r="I300" s="89">
        <v>0</v>
      </c>
      <c r="J300" s="49">
        <v>0</v>
      </c>
      <c r="K300" s="49">
        <v>0</v>
      </c>
      <c r="L300" s="49">
        <v>0</v>
      </c>
    </row>
    <row r="301" spans="1:12" ht="15" customHeight="1" x14ac:dyDescent="0.25">
      <c r="A301" s="52">
        <v>4620</v>
      </c>
      <c r="B301" s="53" t="s">
        <v>302</v>
      </c>
      <c r="C301" s="45">
        <v>18992</v>
      </c>
      <c r="D301" s="88">
        <v>100.980337179</v>
      </c>
      <c r="E301" s="88">
        <v>188.07621890125358</v>
      </c>
      <c r="F301" s="88">
        <v>0</v>
      </c>
      <c r="G301" s="88">
        <v>0</v>
      </c>
      <c r="H301" s="88">
        <v>0</v>
      </c>
      <c r="I301" s="89">
        <v>0</v>
      </c>
      <c r="J301" s="49">
        <v>0</v>
      </c>
      <c r="K301" s="49">
        <v>0</v>
      </c>
      <c r="L301" s="49">
        <v>0</v>
      </c>
    </row>
    <row r="302" spans="1:12" ht="15" customHeight="1" x14ac:dyDescent="0.25">
      <c r="A302" s="52">
        <v>4627</v>
      </c>
      <c r="B302" s="53" t="s">
        <v>303</v>
      </c>
      <c r="C302" s="45">
        <v>592</v>
      </c>
      <c r="D302" s="88">
        <v>17.403535998799899</v>
      </c>
      <c r="E302" s="88">
        <v>34.016075815904465</v>
      </c>
      <c r="F302" s="88">
        <v>0</v>
      </c>
      <c r="G302" s="88">
        <v>0</v>
      </c>
      <c r="H302" s="88">
        <v>0</v>
      </c>
      <c r="I302" s="89">
        <v>0</v>
      </c>
      <c r="J302" s="49">
        <v>0</v>
      </c>
      <c r="K302" s="49">
        <v>0</v>
      </c>
      <c r="L302" s="49">
        <v>0</v>
      </c>
    </row>
    <row r="303" spans="1:12" ht="15" customHeight="1" x14ac:dyDescent="0.25">
      <c r="A303" s="52">
        <v>4634</v>
      </c>
      <c r="B303" s="53" t="s">
        <v>304</v>
      </c>
      <c r="C303" s="45">
        <v>523</v>
      </c>
      <c r="D303" s="88">
        <v>60.136054307899897</v>
      </c>
      <c r="E303" s="88">
        <v>8.6969457178253045</v>
      </c>
      <c r="F303" s="88">
        <v>209200</v>
      </c>
      <c r="G303" s="88">
        <v>0</v>
      </c>
      <c r="H303" s="88">
        <v>209200</v>
      </c>
      <c r="I303" s="89">
        <v>207187</v>
      </c>
      <c r="J303" s="49">
        <v>196834</v>
      </c>
      <c r="K303" s="49">
        <v>10353</v>
      </c>
      <c r="L303" s="49">
        <v>-7</v>
      </c>
    </row>
    <row r="304" spans="1:12" ht="15" customHeight="1" x14ac:dyDescent="0.25">
      <c r="A304" s="52">
        <v>4641</v>
      </c>
      <c r="B304" s="53" t="s">
        <v>305</v>
      </c>
      <c r="C304" s="45">
        <v>819</v>
      </c>
      <c r="D304" s="88">
        <v>91.431961623000007</v>
      </c>
      <c r="E304" s="88">
        <v>8.9574803543750932</v>
      </c>
      <c r="F304" s="88">
        <v>0</v>
      </c>
      <c r="G304" s="88">
        <v>0</v>
      </c>
      <c r="H304" s="88">
        <v>0</v>
      </c>
      <c r="I304" s="89">
        <v>0</v>
      </c>
      <c r="J304" s="49">
        <v>0</v>
      </c>
      <c r="K304" s="49">
        <v>0</v>
      </c>
      <c r="L304" s="49">
        <v>0</v>
      </c>
    </row>
    <row r="305" spans="1:12" ht="15" customHeight="1" x14ac:dyDescent="0.25">
      <c r="A305" s="52">
        <v>4686</v>
      </c>
      <c r="B305" s="53" t="s">
        <v>306</v>
      </c>
      <c r="C305" s="45">
        <v>338</v>
      </c>
      <c r="D305" s="88">
        <v>30.9609689575</v>
      </c>
      <c r="E305" s="88">
        <v>10.91697099221834</v>
      </c>
      <c r="F305" s="88">
        <v>0</v>
      </c>
      <c r="G305" s="88">
        <v>0</v>
      </c>
      <c r="H305" s="88">
        <v>0</v>
      </c>
      <c r="I305" s="89">
        <v>0</v>
      </c>
      <c r="J305" s="49">
        <v>0</v>
      </c>
      <c r="K305" s="49">
        <v>0</v>
      </c>
      <c r="L305" s="49">
        <v>0</v>
      </c>
    </row>
    <row r="306" spans="1:12" ht="15" customHeight="1" x14ac:dyDescent="0.25">
      <c r="A306" s="52">
        <v>4753</v>
      </c>
      <c r="B306" s="53" t="s">
        <v>308</v>
      </c>
      <c r="C306" s="45">
        <v>2810</v>
      </c>
      <c r="D306" s="88">
        <v>241.040673800999</v>
      </c>
      <c r="E306" s="88">
        <v>11.657783542041997</v>
      </c>
      <c r="F306" s="88">
        <v>0</v>
      </c>
      <c r="G306" s="88">
        <v>0</v>
      </c>
      <c r="H306" s="88">
        <v>0</v>
      </c>
      <c r="I306" s="89">
        <v>0</v>
      </c>
      <c r="J306" s="49">
        <v>0</v>
      </c>
      <c r="K306" s="49">
        <v>0</v>
      </c>
      <c r="L306" s="49">
        <v>0</v>
      </c>
    </row>
    <row r="307" spans="1:12" ht="15" customHeight="1" x14ac:dyDescent="0.25">
      <c r="A307" s="52">
        <v>4760</v>
      </c>
      <c r="B307" s="53" t="s">
        <v>309</v>
      </c>
      <c r="C307" s="45">
        <v>631</v>
      </c>
      <c r="D307" s="88">
        <v>111.528038891999</v>
      </c>
      <c r="E307" s="88">
        <v>5.657770066333228</v>
      </c>
      <c r="F307" s="88">
        <v>252400</v>
      </c>
      <c r="G307" s="88">
        <v>0</v>
      </c>
      <c r="H307" s="88">
        <v>252400</v>
      </c>
      <c r="I307" s="89">
        <v>249972</v>
      </c>
      <c r="J307" s="49">
        <v>237481</v>
      </c>
      <c r="K307" s="49">
        <v>12491</v>
      </c>
      <c r="L307" s="49">
        <v>-8</v>
      </c>
    </row>
    <row r="308" spans="1:12" ht="15" customHeight="1" x14ac:dyDescent="0.25">
      <c r="A308" s="52">
        <v>4781</v>
      </c>
      <c r="B308" s="53" t="s">
        <v>310</v>
      </c>
      <c r="C308" s="45">
        <v>2481</v>
      </c>
      <c r="D308" s="88">
        <v>384.447834774</v>
      </c>
      <c r="E308" s="88">
        <v>6.4534112969018826</v>
      </c>
      <c r="F308" s="88">
        <v>0</v>
      </c>
      <c r="G308" s="88">
        <v>0</v>
      </c>
      <c r="H308" s="88">
        <v>0</v>
      </c>
      <c r="I308" s="89">
        <v>0</v>
      </c>
      <c r="J308" s="49">
        <v>0</v>
      </c>
      <c r="K308" s="49">
        <v>0</v>
      </c>
      <c r="L308" s="49">
        <v>0</v>
      </c>
    </row>
    <row r="309" spans="1:12" ht="15" customHeight="1" x14ac:dyDescent="0.25">
      <c r="A309" s="52">
        <v>4795</v>
      </c>
      <c r="B309" s="53" t="s">
        <v>311</v>
      </c>
      <c r="C309" s="45">
        <v>492</v>
      </c>
      <c r="D309" s="88">
        <v>282.56387554999901</v>
      </c>
      <c r="E309" s="88">
        <v>1.7411992210339773</v>
      </c>
      <c r="F309" s="88">
        <v>196800</v>
      </c>
      <c r="G309" s="88">
        <v>0</v>
      </c>
      <c r="H309" s="88">
        <v>196800</v>
      </c>
      <c r="I309" s="89">
        <v>194907</v>
      </c>
      <c r="J309" s="49">
        <v>185167</v>
      </c>
      <c r="K309" s="49">
        <v>9740</v>
      </c>
      <c r="L309" s="49">
        <v>-6</v>
      </c>
    </row>
    <row r="310" spans="1:12" ht="15" customHeight="1" x14ac:dyDescent="0.25">
      <c r="A310" s="52">
        <v>4802</v>
      </c>
      <c r="B310" s="53" t="s">
        <v>312</v>
      </c>
      <c r="C310" s="45">
        <v>2288</v>
      </c>
      <c r="D310" s="88">
        <v>236.08240436400001</v>
      </c>
      <c r="E310" s="88">
        <v>9.6915312522498827</v>
      </c>
      <c r="F310" s="88">
        <v>0</v>
      </c>
      <c r="G310" s="88">
        <v>0</v>
      </c>
      <c r="H310" s="88">
        <v>0</v>
      </c>
      <c r="I310" s="89">
        <v>0</v>
      </c>
      <c r="J310" s="49">
        <v>0</v>
      </c>
      <c r="K310" s="49">
        <v>0</v>
      </c>
      <c r="L310" s="49">
        <v>0</v>
      </c>
    </row>
    <row r="311" spans="1:12" ht="15" customHeight="1" x14ac:dyDescent="0.25">
      <c r="A311" s="52">
        <v>4851</v>
      </c>
      <c r="B311" s="53" t="s">
        <v>313</v>
      </c>
      <c r="C311" s="45">
        <v>1429</v>
      </c>
      <c r="D311" s="88">
        <v>261.26901532800002</v>
      </c>
      <c r="E311" s="88">
        <v>5.4694583596375468</v>
      </c>
      <c r="F311" s="88">
        <v>0</v>
      </c>
      <c r="G311" s="88">
        <v>0</v>
      </c>
      <c r="H311" s="88">
        <v>0</v>
      </c>
      <c r="I311" s="89">
        <v>0</v>
      </c>
      <c r="J311" s="49">
        <v>0</v>
      </c>
      <c r="K311" s="49">
        <v>0</v>
      </c>
      <c r="L311" s="49">
        <v>0</v>
      </c>
    </row>
    <row r="312" spans="1:12" ht="15" customHeight="1" x14ac:dyDescent="0.25">
      <c r="A312" s="52">
        <v>3122</v>
      </c>
      <c r="B312" s="53" t="s">
        <v>193</v>
      </c>
      <c r="C312" s="45">
        <v>421</v>
      </c>
      <c r="D312" s="88">
        <v>6.4851071791299999</v>
      </c>
      <c r="E312" s="88">
        <v>64.917971032897967</v>
      </c>
      <c r="F312" s="88">
        <v>0</v>
      </c>
      <c r="G312" s="88">
        <v>0</v>
      </c>
      <c r="H312" s="88">
        <v>0</v>
      </c>
      <c r="I312" s="89">
        <v>0</v>
      </c>
      <c r="J312" s="49">
        <v>0</v>
      </c>
      <c r="K312" s="49">
        <v>0</v>
      </c>
      <c r="L312" s="49">
        <v>0</v>
      </c>
    </row>
    <row r="313" spans="1:12" ht="15" customHeight="1" x14ac:dyDescent="0.25">
      <c r="A313" s="52">
        <v>4865</v>
      </c>
      <c r="B313" s="53" t="s">
        <v>314</v>
      </c>
      <c r="C313" s="45">
        <v>421</v>
      </c>
      <c r="D313" s="88">
        <v>75.458679543599899</v>
      </c>
      <c r="E313" s="88">
        <v>5.5792123920846892</v>
      </c>
      <c r="F313" s="88">
        <v>168400</v>
      </c>
      <c r="G313" s="88">
        <v>0</v>
      </c>
      <c r="H313" s="88">
        <v>168400</v>
      </c>
      <c r="I313" s="89">
        <v>166780</v>
      </c>
      <c r="J313" s="49">
        <v>158446</v>
      </c>
      <c r="K313" s="49">
        <v>8334</v>
      </c>
      <c r="L313" s="49">
        <v>-5</v>
      </c>
    </row>
    <row r="314" spans="1:12" ht="15" customHeight="1" x14ac:dyDescent="0.25">
      <c r="A314" s="52">
        <v>4872</v>
      </c>
      <c r="B314" s="53" t="s">
        <v>315</v>
      </c>
      <c r="C314" s="45">
        <v>1615</v>
      </c>
      <c r="D314" s="88">
        <v>112.339004547</v>
      </c>
      <c r="E314" s="88">
        <v>14.376128812182253</v>
      </c>
      <c r="F314" s="88">
        <v>0</v>
      </c>
      <c r="G314" s="88">
        <v>0</v>
      </c>
      <c r="H314" s="88">
        <v>0</v>
      </c>
      <c r="I314" s="89">
        <v>0</v>
      </c>
      <c r="J314" s="49">
        <v>0</v>
      </c>
      <c r="K314" s="49">
        <v>0</v>
      </c>
      <c r="L314" s="49">
        <v>0</v>
      </c>
    </row>
    <row r="315" spans="1:12" ht="15" customHeight="1" x14ac:dyDescent="0.25">
      <c r="A315" s="52">
        <v>4893</v>
      </c>
      <c r="B315" s="53" t="s">
        <v>316</v>
      </c>
      <c r="C315" s="45">
        <v>3456</v>
      </c>
      <c r="D315" s="88">
        <v>143.026657884</v>
      </c>
      <c r="E315" s="88">
        <v>24.1633276700274</v>
      </c>
      <c r="F315" s="88">
        <v>0</v>
      </c>
      <c r="G315" s="88">
        <v>0</v>
      </c>
      <c r="H315" s="88">
        <v>0</v>
      </c>
      <c r="I315" s="89">
        <v>0</v>
      </c>
      <c r="J315" s="49">
        <v>0</v>
      </c>
      <c r="K315" s="49">
        <v>0</v>
      </c>
      <c r="L315" s="49">
        <v>0</v>
      </c>
    </row>
    <row r="316" spans="1:12" ht="15" customHeight="1" x14ac:dyDescent="0.25">
      <c r="A316" s="52">
        <v>4904</v>
      </c>
      <c r="B316" s="53" t="s">
        <v>317</v>
      </c>
      <c r="C316" s="45">
        <v>563</v>
      </c>
      <c r="D316" s="88">
        <v>209.81595795600001</v>
      </c>
      <c r="E316" s="88">
        <v>2.6833040035880655</v>
      </c>
      <c r="F316" s="88">
        <v>225200</v>
      </c>
      <c r="G316" s="88">
        <v>0</v>
      </c>
      <c r="H316" s="88">
        <v>225200</v>
      </c>
      <c r="I316" s="89">
        <v>223034</v>
      </c>
      <c r="J316" s="49">
        <v>211889</v>
      </c>
      <c r="K316" s="49">
        <v>11145</v>
      </c>
      <c r="L316" s="49">
        <v>-7</v>
      </c>
    </row>
    <row r="317" spans="1:12" s="71" customFormat="1" ht="15" customHeight="1" x14ac:dyDescent="0.25">
      <c r="A317" s="52">
        <v>5523</v>
      </c>
      <c r="B317" s="53" t="s">
        <v>347</v>
      </c>
      <c r="C317" s="45">
        <v>1245</v>
      </c>
      <c r="D317" s="88">
        <v>298.68753676400001</v>
      </c>
      <c r="E317" s="88">
        <v>4.1682355195948588</v>
      </c>
      <c r="F317" s="88">
        <v>0</v>
      </c>
      <c r="G317" s="88">
        <v>0</v>
      </c>
      <c r="H317" s="88">
        <v>0</v>
      </c>
      <c r="I317" s="89">
        <v>0</v>
      </c>
      <c r="J317" s="49">
        <v>0</v>
      </c>
      <c r="K317" s="49">
        <v>0</v>
      </c>
      <c r="L317" s="49">
        <v>0</v>
      </c>
    </row>
    <row r="318" spans="1:12" ht="15" customHeight="1" x14ac:dyDescent="0.25">
      <c r="A318" s="52">
        <v>3850</v>
      </c>
      <c r="B318" s="53" t="s">
        <v>243</v>
      </c>
      <c r="C318" s="45">
        <v>746</v>
      </c>
      <c r="D318" s="88">
        <v>198.662975074999</v>
      </c>
      <c r="E318" s="88">
        <v>3.7551033337659976</v>
      </c>
      <c r="F318" s="88">
        <v>0</v>
      </c>
      <c r="G318" s="88">
        <v>1</v>
      </c>
      <c r="H318" s="88">
        <v>1</v>
      </c>
      <c r="I318" s="89">
        <v>143535</v>
      </c>
      <c r="J318" s="49">
        <v>136362</v>
      </c>
      <c r="K318" s="49">
        <v>7173</v>
      </c>
      <c r="L318" s="49">
        <v>-4</v>
      </c>
    </row>
    <row r="319" spans="1:12" ht="15" customHeight="1" x14ac:dyDescent="0.25">
      <c r="A319" s="52">
        <v>4956</v>
      </c>
      <c r="B319" s="53" t="s">
        <v>318</v>
      </c>
      <c r="C319" s="45">
        <v>902</v>
      </c>
      <c r="D319" s="88">
        <v>129.10322377700001</v>
      </c>
      <c r="E319" s="88">
        <v>6.9866574482913339</v>
      </c>
      <c r="F319" s="88">
        <v>0</v>
      </c>
      <c r="G319" s="88">
        <v>0</v>
      </c>
      <c r="H319" s="88">
        <v>0</v>
      </c>
      <c r="I319" s="89">
        <v>0</v>
      </c>
      <c r="J319" s="49">
        <v>0</v>
      </c>
      <c r="K319" s="49">
        <v>0</v>
      </c>
      <c r="L319" s="49">
        <v>0</v>
      </c>
    </row>
    <row r="320" spans="1:12" ht="15" customHeight="1" x14ac:dyDescent="0.25">
      <c r="A320" s="52">
        <v>4963</v>
      </c>
      <c r="B320" s="53" t="s">
        <v>319</v>
      </c>
      <c r="C320" s="45">
        <v>518</v>
      </c>
      <c r="D320" s="88">
        <v>154.65967400700001</v>
      </c>
      <c r="E320" s="88">
        <v>3.3492893562969424</v>
      </c>
      <c r="F320" s="88">
        <v>207200</v>
      </c>
      <c r="G320" s="88">
        <v>0</v>
      </c>
      <c r="H320" s="88">
        <v>207200</v>
      </c>
      <c r="I320" s="89">
        <v>205207</v>
      </c>
      <c r="J320" s="49">
        <v>194952</v>
      </c>
      <c r="K320" s="49">
        <v>10255</v>
      </c>
      <c r="L320" s="49">
        <v>-6</v>
      </c>
    </row>
    <row r="321" spans="1:12" ht="15" customHeight="1" x14ac:dyDescent="0.25">
      <c r="A321" s="52">
        <v>1673</v>
      </c>
      <c r="B321" s="53" t="s">
        <v>105</v>
      </c>
      <c r="C321" s="45">
        <v>580</v>
      </c>
      <c r="D321" s="88">
        <v>118.77163448</v>
      </c>
      <c r="E321" s="88">
        <v>4.8833208580426364</v>
      </c>
      <c r="F321" s="88">
        <v>232000</v>
      </c>
      <c r="G321" s="88">
        <v>0</v>
      </c>
      <c r="H321" s="88">
        <v>232000</v>
      </c>
      <c r="I321" s="89">
        <v>229768</v>
      </c>
      <c r="J321" s="49">
        <v>218286</v>
      </c>
      <c r="K321" s="49">
        <v>11482</v>
      </c>
      <c r="L321" s="49">
        <v>-7</v>
      </c>
    </row>
    <row r="322" spans="1:12" ht="15" customHeight="1" x14ac:dyDescent="0.25">
      <c r="A322" s="52">
        <v>2422</v>
      </c>
      <c r="B322" s="53" t="s">
        <v>146</v>
      </c>
      <c r="C322" s="45">
        <v>1628</v>
      </c>
      <c r="D322" s="88">
        <v>85.232685938000003</v>
      </c>
      <c r="E322" s="88">
        <v>19.100653488548282</v>
      </c>
      <c r="F322" s="88">
        <v>0</v>
      </c>
      <c r="G322" s="88">
        <v>0</v>
      </c>
      <c r="H322" s="88">
        <v>0</v>
      </c>
      <c r="I322" s="89">
        <v>0</v>
      </c>
      <c r="J322" s="49">
        <v>0</v>
      </c>
      <c r="K322" s="49">
        <v>0</v>
      </c>
      <c r="L322" s="49">
        <v>0</v>
      </c>
    </row>
    <row r="323" spans="1:12" ht="15" customHeight="1" x14ac:dyDescent="0.25">
      <c r="A323" s="52">
        <v>5019</v>
      </c>
      <c r="B323" s="53" t="s">
        <v>321</v>
      </c>
      <c r="C323" s="45">
        <v>1140</v>
      </c>
      <c r="D323" s="88">
        <v>149.495298837999</v>
      </c>
      <c r="E323" s="88">
        <v>7.6256578558725394</v>
      </c>
      <c r="F323" s="88">
        <v>0</v>
      </c>
      <c r="G323" s="88">
        <v>0</v>
      </c>
      <c r="H323" s="88">
        <v>0</v>
      </c>
      <c r="I323" s="89">
        <v>0</v>
      </c>
      <c r="J323" s="49">
        <v>0</v>
      </c>
      <c r="K323" s="49">
        <v>0</v>
      </c>
      <c r="L323" s="49">
        <v>0</v>
      </c>
    </row>
    <row r="324" spans="1:12" ht="15" customHeight="1" x14ac:dyDescent="0.25">
      <c r="A324" s="52">
        <v>5026</v>
      </c>
      <c r="B324" s="53" t="s">
        <v>322</v>
      </c>
      <c r="C324" s="45">
        <v>821</v>
      </c>
      <c r="D324" s="88">
        <v>2.5643026735899999</v>
      </c>
      <c r="E324" s="88">
        <v>320.16501345787219</v>
      </c>
      <c r="F324" s="88">
        <v>0</v>
      </c>
      <c r="G324" s="88">
        <v>0</v>
      </c>
      <c r="H324" s="88">
        <v>0</v>
      </c>
      <c r="I324" s="89">
        <v>0</v>
      </c>
      <c r="J324" s="49">
        <v>0</v>
      </c>
      <c r="K324" s="49">
        <v>0</v>
      </c>
      <c r="L324" s="49">
        <v>0</v>
      </c>
    </row>
    <row r="325" spans="1:12" ht="15" customHeight="1" x14ac:dyDescent="0.25">
      <c r="A325" s="52">
        <v>5068</v>
      </c>
      <c r="B325" s="53" t="s">
        <v>324</v>
      </c>
      <c r="C325" s="45">
        <v>1113</v>
      </c>
      <c r="D325" s="88">
        <v>17.9759240646999</v>
      </c>
      <c r="E325" s="88">
        <v>61.916149400388619</v>
      </c>
      <c r="F325" s="88">
        <v>0</v>
      </c>
      <c r="G325" s="88">
        <v>0</v>
      </c>
      <c r="H325" s="88">
        <v>0</v>
      </c>
      <c r="I325" s="89">
        <v>0</v>
      </c>
      <c r="J325" s="49">
        <v>0</v>
      </c>
      <c r="K325" s="49">
        <v>0</v>
      </c>
      <c r="L325" s="49">
        <v>0</v>
      </c>
    </row>
    <row r="326" spans="1:12" ht="15" customHeight="1" x14ac:dyDescent="0.25">
      <c r="A326" s="52">
        <v>5100</v>
      </c>
      <c r="B326" s="53" t="s">
        <v>325</v>
      </c>
      <c r="C326" s="45">
        <v>2747</v>
      </c>
      <c r="D326" s="88">
        <v>235.69945780800001</v>
      </c>
      <c r="E326" s="88">
        <v>11.654672545906733</v>
      </c>
      <c r="F326" s="88">
        <v>0</v>
      </c>
      <c r="G326" s="88">
        <v>0</v>
      </c>
      <c r="H326" s="88">
        <v>0</v>
      </c>
      <c r="I326" s="89">
        <v>0</v>
      </c>
      <c r="J326" s="49">
        <v>0</v>
      </c>
      <c r="K326" s="49">
        <v>0</v>
      </c>
      <c r="L326" s="49">
        <v>0</v>
      </c>
    </row>
    <row r="327" spans="1:12" ht="15" customHeight="1" x14ac:dyDescent="0.25">
      <c r="A327" s="52">
        <v>5124</v>
      </c>
      <c r="B327" s="53" t="s">
        <v>326</v>
      </c>
      <c r="C327" s="45">
        <v>266</v>
      </c>
      <c r="D327" s="88">
        <v>120.42718025000001</v>
      </c>
      <c r="E327" s="88">
        <v>2.2088036890658658</v>
      </c>
      <c r="F327" s="88">
        <v>106400</v>
      </c>
      <c r="G327" s="88">
        <v>0</v>
      </c>
      <c r="H327" s="88">
        <v>106400</v>
      </c>
      <c r="I327" s="89">
        <v>105376</v>
      </c>
      <c r="J327" s="49">
        <v>100111</v>
      </c>
      <c r="K327" s="49">
        <v>5265</v>
      </c>
      <c r="L327" s="49">
        <v>-4</v>
      </c>
    </row>
    <row r="328" spans="1:12" ht="15" customHeight="1" x14ac:dyDescent="0.25">
      <c r="A328" s="52">
        <v>5130</v>
      </c>
      <c r="B328" s="53" t="s">
        <v>327</v>
      </c>
      <c r="C328" s="45">
        <v>549</v>
      </c>
      <c r="D328" s="88">
        <v>117.315975421</v>
      </c>
      <c r="E328" s="88">
        <v>4.6796695678475082</v>
      </c>
      <c r="F328" s="88">
        <v>219600</v>
      </c>
      <c r="G328" s="88">
        <v>0</v>
      </c>
      <c r="H328" s="88">
        <v>219600</v>
      </c>
      <c r="I328" s="89">
        <v>217487</v>
      </c>
      <c r="J328" s="49">
        <v>206619</v>
      </c>
      <c r="K328" s="49">
        <v>10868</v>
      </c>
      <c r="L328" s="49">
        <v>-7</v>
      </c>
    </row>
    <row r="329" spans="1:12" ht="15" customHeight="1" x14ac:dyDescent="0.25">
      <c r="A329" s="52">
        <v>5138</v>
      </c>
      <c r="B329" s="53" t="s">
        <v>328</v>
      </c>
      <c r="C329" s="45">
        <v>2214</v>
      </c>
      <c r="D329" s="88">
        <v>166.893243939</v>
      </c>
      <c r="E329" s="88">
        <v>13.265965402465445</v>
      </c>
      <c r="F329" s="88">
        <v>0</v>
      </c>
      <c r="G329" s="88">
        <v>0</v>
      </c>
      <c r="H329" s="88">
        <v>0</v>
      </c>
      <c r="I329" s="89">
        <v>0</v>
      </c>
      <c r="J329" s="49">
        <v>0</v>
      </c>
      <c r="K329" s="49">
        <v>0</v>
      </c>
      <c r="L329" s="49">
        <v>0</v>
      </c>
    </row>
    <row r="330" spans="1:12" ht="15" customHeight="1" x14ac:dyDescent="0.25">
      <c r="A330" s="52">
        <v>5258</v>
      </c>
      <c r="B330" s="53" t="s">
        <v>329</v>
      </c>
      <c r="C330" s="45">
        <v>239</v>
      </c>
      <c r="D330" s="88">
        <v>19.4596587312999</v>
      </c>
      <c r="E330" s="88">
        <v>12.281818674218593</v>
      </c>
      <c r="F330" s="88">
        <v>0</v>
      </c>
      <c r="G330" s="88">
        <v>0</v>
      </c>
      <c r="H330" s="88">
        <v>0</v>
      </c>
      <c r="I330" s="89">
        <v>0</v>
      </c>
      <c r="J330" s="49">
        <v>0</v>
      </c>
      <c r="K330" s="49">
        <v>0</v>
      </c>
      <c r="L330" s="49">
        <v>0</v>
      </c>
    </row>
    <row r="331" spans="1:12" ht="15" customHeight="1" x14ac:dyDescent="0.25">
      <c r="A331" s="52">
        <v>5264</v>
      </c>
      <c r="B331" s="53" t="s">
        <v>330</v>
      </c>
      <c r="C331" s="45">
        <v>2419</v>
      </c>
      <c r="D331" s="88">
        <v>167.240441769</v>
      </c>
      <c r="E331" s="88">
        <v>14.464204796476389</v>
      </c>
      <c r="F331" s="88">
        <v>0</v>
      </c>
      <c r="G331" s="88">
        <v>0</v>
      </c>
      <c r="H331" s="88">
        <v>0</v>
      </c>
      <c r="I331" s="89">
        <v>0</v>
      </c>
      <c r="J331" s="49">
        <v>0</v>
      </c>
      <c r="K331" s="49">
        <v>0</v>
      </c>
      <c r="L331" s="49">
        <v>0</v>
      </c>
    </row>
    <row r="332" spans="1:12" ht="15" customHeight="1" x14ac:dyDescent="0.25">
      <c r="A332" s="52">
        <v>5271</v>
      </c>
      <c r="B332" s="53" t="s">
        <v>331</v>
      </c>
      <c r="C332" s="45">
        <v>10128</v>
      </c>
      <c r="D332" s="88">
        <v>51.1000477868999</v>
      </c>
      <c r="E332" s="88">
        <v>198.19942326152642</v>
      </c>
      <c r="F332" s="88">
        <v>0</v>
      </c>
      <c r="G332" s="88">
        <v>0</v>
      </c>
      <c r="H332" s="88">
        <v>0</v>
      </c>
      <c r="I332" s="89">
        <v>0</v>
      </c>
      <c r="J332" s="49">
        <v>0</v>
      </c>
      <c r="K332" s="49">
        <v>0</v>
      </c>
      <c r="L332" s="49">
        <v>0</v>
      </c>
    </row>
    <row r="333" spans="1:12" ht="15" customHeight="1" x14ac:dyDescent="0.25">
      <c r="A333" s="52">
        <v>5278</v>
      </c>
      <c r="B333" s="53" t="s">
        <v>332</v>
      </c>
      <c r="C333" s="45">
        <v>1632</v>
      </c>
      <c r="D333" s="88">
        <v>55.4755886588</v>
      </c>
      <c r="E333" s="88">
        <v>29.418344887470042</v>
      </c>
      <c r="F333" s="88">
        <v>0</v>
      </c>
      <c r="G333" s="88">
        <v>0</v>
      </c>
      <c r="H333" s="88">
        <v>0</v>
      </c>
      <c r="I333" s="89">
        <v>0</v>
      </c>
      <c r="J333" s="49">
        <v>0</v>
      </c>
      <c r="K333" s="49">
        <v>0</v>
      </c>
      <c r="L333" s="49">
        <v>0</v>
      </c>
    </row>
    <row r="334" spans="1:12" ht="15" customHeight="1" x14ac:dyDescent="0.25">
      <c r="A334" s="52">
        <v>5306</v>
      </c>
      <c r="B334" s="53" t="s">
        <v>333</v>
      </c>
      <c r="C334" s="45">
        <v>623</v>
      </c>
      <c r="D334" s="88">
        <v>156.043031794999</v>
      </c>
      <c r="E334" s="88">
        <v>3.9924884362568918</v>
      </c>
      <c r="F334" s="88">
        <v>249200</v>
      </c>
      <c r="G334" s="88">
        <v>0</v>
      </c>
      <c r="H334" s="88">
        <v>249200</v>
      </c>
      <c r="I334" s="89">
        <v>246803</v>
      </c>
      <c r="J334" s="49">
        <v>234470</v>
      </c>
      <c r="K334" s="49">
        <v>12333</v>
      </c>
      <c r="L334" s="49">
        <v>-8</v>
      </c>
    </row>
    <row r="335" spans="1:12" ht="15" customHeight="1" x14ac:dyDescent="0.25">
      <c r="A335" s="52">
        <v>5348</v>
      </c>
      <c r="B335" s="53" t="s">
        <v>334</v>
      </c>
      <c r="C335" s="45">
        <v>709</v>
      </c>
      <c r="D335" s="88">
        <v>109.151868487</v>
      </c>
      <c r="E335" s="88">
        <v>6.4955369965512038</v>
      </c>
      <c r="F335" s="88">
        <v>283600</v>
      </c>
      <c r="G335" s="88">
        <v>0</v>
      </c>
      <c r="H335" s="88">
        <v>283600</v>
      </c>
      <c r="I335" s="89">
        <v>280872</v>
      </c>
      <c r="J335" s="49">
        <v>266837</v>
      </c>
      <c r="K335" s="49">
        <v>14035</v>
      </c>
      <c r="L335" s="49">
        <v>-9</v>
      </c>
    </row>
    <row r="336" spans="1:12" ht="15" customHeight="1" x14ac:dyDescent="0.25">
      <c r="A336" s="52">
        <v>5355</v>
      </c>
      <c r="B336" s="53" t="s">
        <v>335</v>
      </c>
      <c r="C336" s="45">
        <v>1857</v>
      </c>
      <c r="D336" s="88">
        <v>1.63123319693</v>
      </c>
      <c r="E336" s="88">
        <v>1138.4025309777264</v>
      </c>
      <c r="F336" s="88">
        <v>0</v>
      </c>
      <c r="G336" s="88">
        <v>0</v>
      </c>
      <c r="H336" s="88">
        <v>0</v>
      </c>
      <c r="I336" s="89">
        <v>0</v>
      </c>
      <c r="J336" s="49">
        <v>0</v>
      </c>
      <c r="K336" s="49">
        <v>0</v>
      </c>
      <c r="L336" s="49">
        <v>0</v>
      </c>
    </row>
    <row r="337" spans="1:12" ht="15" customHeight="1" x14ac:dyDescent="0.25">
      <c r="A337" s="52">
        <v>5362</v>
      </c>
      <c r="B337" s="53" t="s">
        <v>336</v>
      </c>
      <c r="C337" s="45">
        <v>347</v>
      </c>
      <c r="D337" s="88">
        <v>95.6648594645999</v>
      </c>
      <c r="E337" s="88">
        <v>3.6272462212564571</v>
      </c>
      <c r="F337" s="88">
        <v>138800</v>
      </c>
      <c r="G337" s="88">
        <v>0</v>
      </c>
      <c r="H337" s="88">
        <v>138800</v>
      </c>
      <c r="I337" s="89">
        <v>137465</v>
      </c>
      <c r="J337" s="49">
        <v>130596</v>
      </c>
      <c r="K337" s="49">
        <v>6869</v>
      </c>
      <c r="L337" s="49">
        <v>-4</v>
      </c>
    </row>
    <row r="338" spans="1:12" ht="15" customHeight="1" x14ac:dyDescent="0.25">
      <c r="A338" s="52">
        <v>5369</v>
      </c>
      <c r="B338" s="53" t="s">
        <v>337</v>
      </c>
      <c r="C338" s="45">
        <v>442</v>
      </c>
      <c r="D338" s="88">
        <v>5.2438942495900003</v>
      </c>
      <c r="E338" s="88">
        <v>84.288503726893097</v>
      </c>
      <c r="F338" s="88">
        <v>0</v>
      </c>
      <c r="G338" s="88">
        <v>0</v>
      </c>
      <c r="H338" s="88">
        <v>0</v>
      </c>
      <c r="I338" s="89">
        <v>0</v>
      </c>
      <c r="J338" s="49">
        <v>0</v>
      </c>
      <c r="K338" s="49">
        <v>0</v>
      </c>
      <c r="L338" s="49">
        <v>0</v>
      </c>
    </row>
    <row r="339" spans="1:12" ht="15" customHeight="1" x14ac:dyDescent="0.25">
      <c r="A339" s="52">
        <v>5376</v>
      </c>
      <c r="B339" s="53" t="s">
        <v>338</v>
      </c>
      <c r="C339" s="45">
        <v>456</v>
      </c>
      <c r="D339" s="88">
        <v>110.404025618999</v>
      </c>
      <c r="E339" s="88">
        <v>4.1302841761734523</v>
      </c>
      <c r="F339" s="88">
        <v>182400</v>
      </c>
      <c r="G339" s="88">
        <v>0</v>
      </c>
      <c r="H339" s="88">
        <v>182400</v>
      </c>
      <c r="I339" s="89">
        <v>180645</v>
      </c>
      <c r="J339" s="49">
        <v>171618</v>
      </c>
      <c r="K339" s="49">
        <v>9027</v>
      </c>
      <c r="L339" s="49">
        <v>-6</v>
      </c>
    </row>
    <row r="340" spans="1:12" ht="15" customHeight="1" x14ac:dyDescent="0.25">
      <c r="A340" s="52">
        <v>5390</v>
      </c>
      <c r="B340" s="53" t="s">
        <v>339</v>
      </c>
      <c r="C340" s="45">
        <v>2886</v>
      </c>
      <c r="D340" s="88">
        <v>78.673469544300005</v>
      </c>
      <c r="E340" s="88">
        <v>36.6832684094977</v>
      </c>
      <c r="F340" s="88">
        <v>0</v>
      </c>
      <c r="G340" s="88">
        <v>0</v>
      </c>
      <c r="H340" s="88">
        <v>0</v>
      </c>
      <c r="I340" s="89">
        <v>0</v>
      </c>
      <c r="J340" s="49">
        <v>0</v>
      </c>
      <c r="K340" s="49">
        <v>0</v>
      </c>
      <c r="L340" s="49">
        <v>0</v>
      </c>
    </row>
    <row r="341" spans="1:12" ht="15" customHeight="1" x14ac:dyDescent="0.25">
      <c r="A341" s="52">
        <v>5397</v>
      </c>
      <c r="B341" s="53" t="s">
        <v>340</v>
      </c>
      <c r="C341" s="45">
        <v>310</v>
      </c>
      <c r="D341" s="88">
        <v>159.001966506999</v>
      </c>
      <c r="E341" s="88">
        <v>1.9496614212400596</v>
      </c>
      <c r="F341" s="88">
        <v>124000</v>
      </c>
      <c r="G341" s="88">
        <v>0</v>
      </c>
      <c r="H341" s="88">
        <v>124000</v>
      </c>
      <c r="I341" s="89">
        <v>122807</v>
      </c>
      <c r="J341" s="49">
        <v>116670</v>
      </c>
      <c r="K341" s="49">
        <v>6137</v>
      </c>
      <c r="L341" s="49">
        <v>-4</v>
      </c>
    </row>
    <row r="342" spans="1:12" ht="15" customHeight="1" x14ac:dyDescent="0.25">
      <c r="A342" s="52">
        <v>5432</v>
      </c>
      <c r="B342" s="53" t="s">
        <v>341</v>
      </c>
      <c r="C342" s="45">
        <v>1560</v>
      </c>
      <c r="D342" s="88">
        <v>59.447743791100002</v>
      </c>
      <c r="E342" s="88">
        <v>26.241534169603753</v>
      </c>
      <c r="F342" s="88">
        <v>0</v>
      </c>
      <c r="G342" s="88">
        <v>0</v>
      </c>
      <c r="H342" s="88">
        <v>0</v>
      </c>
      <c r="I342" s="89">
        <v>0</v>
      </c>
      <c r="J342" s="49">
        <v>0</v>
      </c>
      <c r="K342" s="49">
        <v>0</v>
      </c>
      <c r="L342" s="49">
        <v>0</v>
      </c>
    </row>
    <row r="343" spans="1:12" ht="15" customHeight="1" x14ac:dyDescent="0.25">
      <c r="A343" s="52">
        <v>5439</v>
      </c>
      <c r="B343" s="53" t="s">
        <v>342</v>
      </c>
      <c r="C343" s="45">
        <v>2953</v>
      </c>
      <c r="D343" s="88">
        <v>4.8170211735799997</v>
      </c>
      <c r="E343" s="88">
        <v>613.0344654070384</v>
      </c>
      <c r="F343" s="88">
        <v>0</v>
      </c>
      <c r="G343" s="88">
        <v>0</v>
      </c>
      <c r="H343" s="88">
        <v>0</v>
      </c>
      <c r="I343" s="89">
        <v>0</v>
      </c>
      <c r="J343" s="49">
        <v>0</v>
      </c>
      <c r="K343" s="49">
        <v>0</v>
      </c>
      <c r="L343" s="49">
        <v>0</v>
      </c>
    </row>
    <row r="344" spans="1:12" ht="15" customHeight="1" x14ac:dyDescent="0.25">
      <c r="A344" s="52">
        <v>4522</v>
      </c>
      <c r="B344" s="53" t="s">
        <v>293</v>
      </c>
      <c r="C344" s="45">
        <v>206</v>
      </c>
      <c r="D344" s="88">
        <v>290.83696784799901</v>
      </c>
      <c r="E344" s="88">
        <v>0.70830060402659123</v>
      </c>
      <c r="F344" s="88">
        <v>82400</v>
      </c>
      <c r="G344" s="88">
        <v>0</v>
      </c>
      <c r="H344" s="88">
        <v>82400</v>
      </c>
      <c r="I344" s="89">
        <v>81607</v>
      </c>
      <c r="J344" s="49">
        <v>77530</v>
      </c>
      <c r="K344" s="49">
        <v>4077</v>
      </c>
      <c r="L344" s="49">
        <v>-3</v>
      </c>
    </row>
    <row r="345" spans="1:12" ht="15" customHeight="1" x14ac:dyDescent="0.25">
      <c r="A345" s="52">
        <v>5457</v>
      </c>
      <c r="B345" s="53" t="s">
        <v>343</v>
      </c>
      <c r="C345" s="45">
        <v>1059</v>
      </c>
      <c r="D345" s="88">
        <v>196.59116997199899</v>
      </c>
      <c r="E345" s="88">
        <v>5.3868136608110948</v>
      </c>
      <c r="F345" s="88">
        <v>0</v>
      </c>
      <c r="G345" s="88">
        <v>0</v>
      </c>
      <c r="H345" s="88">
        <v>0</v>
      </c>
      <c r="I345" s="89">
        <v>0</v>
      </c>
      <c r="J345" s="49">
        <v>0</v>
      </c>
      <c r="K345" s="49">
        <v>0</v>
      </c>
      <c r="L345" s="49">
        <v>0</v>
      </c>
    </row>
    <row r="346" spans="1:12" ht="15" customHeight="1" x14ac:dyDescent="0.25">
      <c r="A346" s="52">
        <v>2485</v>
      </c>
      <c r="B346" s="53" t="s">
        <v>152</v>
      </c>
      <c r="C346" s="45">
        <v>566</v>
      </c>
      <c r="D346" s="88">
        <v>56.924143461900002</v>
      </c>
      <c r="E346" s="88">
        <v>9.9430569452280029</v>
      </c>
      <c r="F346" s="88">
        <v>226400</v>
      </c>
      <c r="G346" s="88">
        <v>0</v>
      </c>
      <c r="H346" s="88">
        <v>226400</v>
      </c>
      <c r="I346" s="89">
        <v>224222</v>
      </c>
      <c r="J346" s="49">
        <v>213018</v>
      </c>
      <c r="K346" s="49">
        <v>11204</v>
      </c>
      <c r="L346" s="49">
        <v>-7</v>
      </c>
    </row>
    <row r="347" spans="1:12" ht="15" customHeight="1" x14ac:dyDescent="0.25">
      <c r="A347" s="52">
        <v>5460</v>
      </c>
      <c r="B347" s="53" t="s">
        <v>344</v>
      </c>
      <c r="C347" s="45">
        <v>3198</v>
      </c>
      <c r="D347" s="88">
        <v>289.449848304</v>
      </c>
      <c r="E347" s="88">
        <v>11.048546125480232</v>
      </c>
      <c r="F347" s="88">
        <v>0</v>
      </c>
      <c r="G347" s="88">
        <v>0</v>
      </c>
      <c r="H347" s="88">
        <v>0</v>
      </c>
      <c r="I347" s="89">
        <v>0</v>
      </c>
      <c r="J347" s="49">
        <v>0</v>
      </c>
      <c r="K347" s="49">
        <v>0</v>
      </c>
      <c r="L347" s="49">
        <v>0</v>
      </c>
    </row>
    <row r="348" spans="1:12" ht="15" customHeight="1" x14ac:dyDescent="0.25">
      <c r="A348" s="52">
        <v>5467</v>
      </c>
      <c r="B348" s="53" t="s">
        <v>345</v>
      </c>
      <c r="C348" s="45">
        <v>730</v>
      </c>
      <c r="D348" s="88">
        <v>80.197080193399898</v>
      </c>
      <c r="E348" s="88">
        <v>9.1025757825542115</v>
      </c>
      <c r="F348" s="88">
        <v>292000</v>
      </c>
      <c r="G348" s="88">
        <v>0</v>
      </c>
      <c r="H348" s="88">
        <v>292000</v>
      </c>
      <c r="I348" s="89">
        <v>289191</v>
      </c>
      <c r="J348" s="49">
        <v>274740</v>
      </c>
      <c r="K348" s="49">
        <v>14451</v>
      </c>
      <c r="L348" s="49">
        <v>-9</v>
      </c>
    </row>
    <row r="349" spans="1:12" ht="15" customHeight="1" x14ac:dyDescent="0.25">
      <c r="A349" s="52">
        <v>5474</v>
      </c>
      <c r="B349" s="53" t="s">
        <v>346</v>
      </c>
      <c r="C349" s="45">
        <v>1241</v>
      </c>
      <c r="D349" s="88">
        <v>523.08756988200003</v>
      </c>
      <c r="E349" s="88">
        <v>2.3724517106761862</v>
      </c>
      <c r="F349" s="88">
        <v>0</v>
      </c>
      <c r="G349" s="88">
        <v>0</v>
      </c>
      <c r="H349" s="88">
        <v>0</v>
      </c>
      <c r="I349" s="89">
        <v>0</v>
      </c>
      <c r="J349" s="49">
        <v>0</v>
      </c>
      <c r="K349" s="49">
        <v>0</v>
      </c>
      <c r="L349" s="49">
        <v>0</v>
      </c>
    </row>
    <row r="350" spans="1:12" ht="15" customHeight="1" x14ac:dyDescent="0.25">
      <c r="A350" s="52">
        <v>5586</v>
      </c>
      <c r="B350" s="53" t="s">
        <v>348</v>
      </c>
      <c r="C350" s="45">
        <v>772</v>
      </c>
      <c r="D350" s="88">
        <v>109.27758714700001</v>
      </c>
      <c r="E350" s="88">
        <v>7.064577651787892</v>
      </c>
      <c r="F350" s="88">
        <v>0</v>
      </c>
      <c r="G350" s="88">
        <v>0</v>
      </c>
      <c r="H350" s="88">
        <v>0</v>
      </c>
      <c r="I350" s="89">
        <v>0</v>
      </c>
      <c r="J350" s="49">
        <v>0</v>
      </c>
      <c r="K350" s="49">
        <v>0</v>
      </c>
      <c r="L350" s="49">
        <v>0</v>
      </c>
    </row>
    <row r="351" spans="1:12" ht="15" customHeight="1" x14ac:dyDescent="0.25">
      <c r="A351" s="52">
        <v>5593</v>
      </c>
      <c r="B351" s="53" t="s">
        <v>349</v>
      </c>
      <c r="C351" s="45">
        <v>1106</v>
      </c>
      <c r="D351" s="88">
        <v>186.81233134600001</v>
      </c>
      <c r="E351" s="88">
        <v>5.9203800521687642</v>
      </c>
      <c r="F351" s="88">
        <v>0</v>
      </c>
      <c r="G351" s="88">
        <v>0</v>
      </c>
      <c r="H351" s="88">
        <v>0</v>
      </c>
      <c r="I351" s="89">
        <v>0</v>
      </c>
      <c r="J351" s="49">
        <v>0</v>
      </c>
      <c r="K351" s="49">
        <v>0</v>
      </c>
      <c r="L351" s="49">
        <v>0</v>
      </c>
    </row>
    <row r="352" spans="1:12" ht="15" customHeight="1" x14ac:dyDescent="0.25">
      <c r="A352" s="52">
        <v>5607</v>
      </c>
      <c r="B352" s="53" t="s">
        <v>350</v>
      </c>
      <c r="C352" s="45">
        <v>7396</v>
      </c>
      <c r="D352" s="88">
        <v>384.48999494499901</v>
      </c>
      <c r="E352" s="88">
        <v>19.235871146810965</v>
      </c>
      <c r="F352" s="88">
        <v>0</v>
      </c>
      <c r="G352" s="88">
        <v>0</v>
      </c>
      <c r="H352" s="88">
        <v>0</v>
      </c>
      <c r="I352" s="89">
        <v>0</v>
      </c>
      <c r="J352" s="49">
        <v>0</v>
      </c>
      <c r="K352" s="49">
        <v>0</v>
      </c>
      <c r="L352" s="49">
        <v>0</v>
      </c>
    </row>
    <row r="353" spans="1:12" ht="15" customHeight="1" x14ac:dyDescent="0.25">
      <c r="A353" s="52">
        <v>5614</v>
      </c>
      <c r="B353" s="53" t="s">
        <v>351</v>
      </c>
      <c r="C353" s="45">
        <v>239</v>
      </c>
      <c r="D353" s="88">
        <v>27.292849353400001</v>
      </c>
      <c r="E353" s="88">
        <v>8.7568724285735531</v>
      </c>
      <c r="F353" s="88">
        <v>95600</v>
      </c>
      <c r="G353" s="88">
        <v>0</v>
      </c>
      <c r="H353" s="88">
        <v>95600</v>
      </c>
      <c r="I353" s="89">
        <v>94680</v>
      </c>
      <c r="J353" s="49">
        <v>89949</v>
      </c>
      <c r="K353" s="49">
        <v>4731</v>
      </c>
      <c r="L353" s="49">
        <v>-3</v>
      </c>
    </row>
    <row r="354" spans="1:12" ht="15" customHeight="1" x14ac:dyDescent="0.25">
      <c r="A354" s="52">
        <v>3542</v>
      </c>
      <c r="B354" s="53" t="s">
        <v>226</v>
      </c>
      <c r="C354" s="45">
        <v>293</v>
      </c>
      <c r="D354" s="88">
        <v>11.177487231800001</v>
      </c>
      <c r="E354" s="88">
        <v>26.213405027778848</v>
      </c>
      <c r="F354" s="88">
        <v>0</v>
      </c>
      <c r="G354" s="88">
        <v>0</v>
      </c>
      <c r="H354" s="88">
        <v>0</v>
      </c>
      <c r="I354" s="89">
        <v>0</v>
      </c>
      <c r="J354" s="49">
        <v>0</v>
      </c>
      <c r="K354" s="49">
        <v>0</v>
      </c>
      <c r="L354" s="49">
        <v>0</v>
      </c>
    </row>
    <row r="355" spans="1:12" ht="15" customHeight="1" x14ac:dyDescent="0.25">
      <c r="A355" s="52">
        <v>5621</v>
      </c>
      <c r="B355" s="53" t="s">
        <v>352</v>
      </c>
      <c r="C355" s="45">
        <v>2996</v>
      </c>
      <c r="D355" s="88">
        <v>112.687963726999</v>
      </c>
      <c r="E355" s="88">
        <v>26.586690369684849</v>
      </c>
      <c r="F355" s="88">
        <v>0</v>
      </c>
      <c r="G355" s="88">
        <v>0</v>
      </c>
      <c r="H355" s="88">
        <v>0</v>
      </c>
      <c r="I355" s="89">
        <v>0</v>
      </c>
      <c r="J355" s="49">
        <v>0</v>
      </c>
      <c r="K355" s="49">
        <v>0</v>
      </c>
      <c r="L355" s="49">
        <v>0</v>
      </c>
    </row>
    <row r="356" spans="1:12" ht="15" customHeight="1" x14ac:dyDescent="0.25">
      <c r="A356" s="52">
        <v>5628</v>
      </c>
      <c r="B356" s="53" t="s">
        <v>353</v>
      </c>
      <c r="C356" s="45">
        <v>889</v>
      </c>
      <c r="D356" s="88">
        <v>115.866313073</v>
      </c>
      <c r="E356" s="88">
        <v>7.6726356127332505</v>
      </c>
      <c r="F356" s="88">
        <v>0</v>
      </c>
      <c r="G356" s="88">
        <v>0</v>
      </c>
      <c r="H356" s="88">
        <v>0</v>
      </c>
      <c r="I356" s="89">
        <v>0</v>
      </c>
      <c r="J356" s="49">
        <v>0</v>
      </c>
      <c r="K356" s="49">
        <v>0</v>
      </c>
      <c r="L356" s="49">
        <v>0</v>
      </c>
    </row>
    <row r="357" spans="1:12" ht="15" customHeight="1" x14ac:dyDescent="0.25">
      <c r="A357" s="52">
        <v>5642</v>
      </c>
      <c r="B357" s="53" t="s">
        <v>354</v>
      </c>
      <c r="C357" s="45">
        <v>1092</v>
      </c>
      <c r="D357" s="88">
        <v>8.9022448725699999</v>
      </c>
      <c r="E357" s="88">
        <v>122.66568889435067</v>
      </c>
      <c r="F357" s="88">
        <v>0</v>
      </c>
      <c r="G357" s="88">
        <v>0</v>
      </c>
      <c r="H357" s="88">
        <v>0</v>
      </c>
      <c r="I357" s="89">
        <v>0</v>
      </c>
      <c r="J357" s="49">
        <v>0</v>
      </c>
      <c r="K357" s="49">
        <v>0</v>
      </c>
      <c r="L357" s="49">
        <v>0</v>
      </c>
    </row>
    <row r="358" spans="1:12" ht="15" customHeight="1" x14ac:dyDescent="0.25">
      <c r="A358" s="52">
        <v>5656</v>
      </c>
      <c r="B358" s="53" t="s">
        <v>355</v>
      </c>
      <c r="C358" s="45">
        <v>8515</v>
      </c>
      <c r="D358" s="88">
        <v>80.255177246499898</v>
      </c>
      <c r="E358" s="88">
        <v>106.09907413009118</v>
      </c>
      <c r="F358" s="88">
        <v>0</v>
      </c>
      <c r="G358" s="88">
        <v>0</v>
      </c>
      <c r="H358" s="88">
        <v>0</v>
      </c>
      <c r="I358" s="89">
        <v>0</v>
      </c>
      <c r="J358" s="49">
        <v>0</v>
      </c>
      <c r="K358" s="49">
        <v>0</v>
      </c>
      <c r="L358" s="49">
        <v>0</v>
      </c>
    </row>
    <row r="359" spans="1:12" ht="15" customHeight="1" x14ac:dyDescent="0.25">
      <c r="A359" s="52">
        <v>5663</v>
      </c>
      <c r="B359" s="53" t="s">
        <v>356</v>
      </c>
      <c r="C359" s="45">
        <v>4598</v>
      </c>
      <c r="D359" s="88">
        <v>405.29919017499901</v>
      </c>
      <c r="E359" s="88">
        <v>11.344705618618896</v>
      </c>
      <c r="F359" s="88">
        <v>0</v>
      </c>
      <c r="G359" s="88">
        <v>0</v>
      </c>
      <c r="H359" s="88">
        <v>0</v>
      </c>
      <c r="I359" s="89">
        <v>0</v>
      </c>
      <c r="J359" s="49">
        <v>0</v>
      </c>
      <c r="K359" s="49">
        <v>0</v>
      </c>
      <c r="L359" s="49">
        <v>0</v>
      </c>
    </row>
    <row r="360" spans="1:12" ht="15" customHeight="1" x14ac:dyDescent="0.25">
      <c r="A360" s="52">
        <v>5670</v>
      </c>
      <c r="B360" s="53" t="s">
        <v>357</v>
      </c>
      <c r="C360" s="45">
        <v>403</v>
      </c>
      <c r="D360" s="88">
        <v>302.45898989199901</v>
      </c>
      <c r="E360" s="88">
        <v>1.3324120408651163</v>
      </c>
      <c r="F360" s="88">
        <v>161200</v>
      </c>
      <c r="G360" s="88">
        <v>0</v>
      </c>
      <c r="H360" s="88">
        <v>161200</v>
      </c>
      <c r="I360" s="89">
        <v>159649</v>
      </c>
      <c r="J360" s="49">
        <v>151671</v>
      </c>
      <c r="K360" s="49">
        <v>7978</v>
      </c>
      <c r="L360" s="49">
        <v>-5</v>
      </c>
    </row>
    <row r="361" spans="1:12" ht="15" customHeight="1" x14ac:dyDescent="0.25">
      <c r="A361" s="52">
        <v>3510</v>
      </c>
      <c r="B361" s="53" t="s">
        <v>223</v>
      </c>
      <c r="C361" s="45">
        <v>423</v>
      </c>
      <c r="D361" s="88">
        <v>5.9648237285299999</v>
      </c>
      <c r="E361" s="88">
        <v>70.915758663038673</v>
      </c>
      <c r="F361" s="88">
        <v>0</v>
      </c>
      <c r="G361" s="88">
        <v>0</v>
      </c>
      <c r="H361" s="88">
        <v>0</v>
      </c>
      <c r="I361" s="89">
        <v>0</v>
      </c>
      <c r="J361" s="49">
        <v>0</v>
      </c>
      <c r="K361" s="49">
        <v>0</v>
      </c>
      <c r="L361" s="49">
        <v>0</v>
      </c>
    </row>
    <row r="362" spans="1:12" ht="15" customHeight="1" x14ac:dyDescent="0.25">
      <c r="A362" s="52">
        <v>5726</v>
      </c>
      <c r="B362" s="53" t="s">
        <v>358</v>
      </c>
      <c r="C362" s="45">
        <v>583</v>
      </c>
      <c r="D362" s="88">
        <v>156.12060381699899</v>
      </c>
      <c r="E362" s="88">
        <v>3.7342925004529146</v>
      </c>
      <c r="F362" s="88">
        <v>233200</v>
      </c>
      <c r="G362" s="88">
        <v>0</v>
      </c>
      <c r="H362" s="88">
        <v>233200</v>
      </c>
      <c r="I362" s="89">
        <v>230957</v>
      </c>
      <c r="J362" s="49">
        <v>219416</v>
      </c>
      <c r="K362" s="49">
        <v>11541</v>
      </c>
      <c r="L362" s="49">
        <v>-7</v>
      </c>
    </row>
    <row r="363" spans="1:12" ht="15" customHeight="1" x14ac:dyDescent="0.25">
      <c r="A363" s="52">
        <v>5733</v>
      </c>
      <c r="B363" s="53" t="s">
        <v>359</v>
      </c>
      <c r="C363" s="45">
        <v>491</v>
      </c>
      <c r="D363" s="88">
        <v>303.86080180900001</v>
      </c>
      <c r="E363" s="88">
        <v>1.6158714683726512</v>
      </c>
      <c r="F363" s="88">
        <v>196400</v>
      </c>
      <c r="G363" s="88">
        <v>0</v>
      </c>
      <c r="H363" s="88">
        <v>196400</v>
      </c>
      <c r="I363" s="89">
        <v>194511</v>
      </c>
      <c r="J363" s="49">
        <v>184791</v>
      </c>
      <c r="K363" s="49">
        <v>9720</v>
      </c>
      <c r="L363" s="49">
        <v>-6</v>
      </c>
    </row>
    <row r="364" spans="1:12" ht="15" customHeight="1" x14ac:dyDescent="0.25">
      <c r="A364" s="52">
        <v>5740</v>
      </c>
      <c r="B364" s="53" t="s">
        <v>360</v>
      </c>
      <c r="C364" s="45">
        <v>253</v>
      </c>
      <c r="D364" s="88">
        <v>97.162841061199899</v>
      </c>
      <c r="E364" s="88">
        <v>2.6038761036294011</v>
      </c>
      <c r="F364" s="88">
        <v>101200</v>
      </c>
      <c r="G364" s="88">
        <v>0</v>
      </c>
      <c r="H364" s="88">
        <v>101200</v>
      </c>
      <c r="I364" s="89">
        <v>100226</v>
      </c>
      <c r="J364" s="49">
        <v>95219</v>
      </c>
      <c r="K364" s="49">
        <v>5007</v>
      </c>
      <c r="L364" s="49">
        <v>-4</v>
      </c>
    </row>
    <row r="365" spans="1:12" ht="15" customHeight="1" x14ac:dyDescent="0.25">
      <c r="A365" s="52">
        <v>5747</v>
      </c>
      <c r="B365" s="53" t="s">
        <v>361</v>
      </c>
      <c r="C365" s="45">
        <v>3246</v>
      </c>
      <c r="D365" s="88">
        <v>465.85299678400003</v>
      </c>
      <c r="E365" s="88">
        <v>6.9678633011028115</v>
      </c>
      <c r="F365" s="88">
        <v>0</v>
      </c>
      <c r="G365" s="88">
        <v>0</v>
      </c>
      <c r="H365" s="88">
        <v>0</v>
      </c>
      <c r="I365" s="89">
        <v>0</v>
      </c>
      <c r="J365" s="49">
        <v>0</v>
      </c>
      <c r="K365" s="49">
        <v>0</v>
      </c>
      <c r="L365" s="49">
        <v>0</v>
      </c>
    </row>
    <row r="366" spans="1:12" ht="15" customHeight="1" x14ac:dyDescent="0.25">
      <c r="A366" s="52">
        <v>5754</v>
      </c>
      <c r="B366" s="53" t="s">
        <v>362</v>
      </c>
      <c r="C366" s="45">
        <v>1165</v>
      </c>
      <c r="D366" s="88">
        <v>424.449135501</v>
      </c>
      <c r="E366" s="88">
        <v>2.7447340624805094</v>
      </c>
      <c r="F366" s="88">
        <v>0</v>
      </c>
      <c r="G366" s="88">
        <v>0</v>
      </c>
      <c r="H366" s="88">
        <v>0</v>
      </c>
      <c r="I366" s="89">
        <v>0</v>
      </c>
      <c r="J366" s="49">
        <v>0</v>
      </c>
      <c r="K366" s="49">
        <v>0</v>
      </c>
      <c r="L366" s="49">
        <v>0</v>
      </c>
    </row>
    <row r="367" spans="1:12" ht="15" customHeight="1" x14ac:dyDescent="0.25">
      <c r="A367" s="52">
        <v>126</v>
      </c>
      <c r="B367" s="53" t="s">
        <v>9</v>
      </c>
      <c r="C367" s="45">
        <v>935</v>
      </c>
      <c r="D367" s="88">
        <v>99.486624656199893</v>
      </c>
      <c r="E367" s="88">
        <v>9.3982482894672401</v>
      </c>
      <c r="F367" s="88">
        <v>0</v>
      </c>
      <c r="G367" s="88">
        <v>0</v>
      </c>
      <c r="H367" s="88">
        <v>0</v>
      </c>
      <c r="I367" s="89">
        <v>0</v>
      </c>
      <c r="J367" s="49">
        <v>0</v>
      </c>
      <c r="K367" s="49">
        <v>0</v>
      </c>
      <c r="L367" s="49">
        <v>0</v>
      </c>
    </row>
    <row r="368" spans="1:12" ht="15" customHeight="1" x14ac:dyDescent="0.25">
      <c r="A368" s="52">
        <v>5780</v>
      </c>
      <c r="B368" s="53" t="s">
        <v>364</v>
      </c>
      <c r="C368" s="45">
        <v>456</v>
      </c>
      <c r="D368" s="88">
        <v>10.767762416</v>
      </c>
      <c r="E368" s="88">
        <v>42.348631255312796</v>
      </c>
      <c r="F368" s="88">
        <v>0</v>
      </c>
      <c r="G368" s="88">
        <v>0</v>
      </c>
      <c r="H368" s="88">
        <v>0</v>
      </c>
      <c r="I368" s="89">
        <v>0</v>
      </c>
      <c r="J368" s="49">
        <v>0</v>
      </c>
      <c r="K368" s="49">
        <v>0</v>
      </c>
      <c r="L368" s="49">
        <v>0</v>
      </c>
    </row>
    <row r="369" spans="1:12" ht="15" customHeight="1" x14ac:dyDescent="0.25">
      <c r="A369" s="52">
        <v>4375</v>
      </c>
      <c r="B369" s="53" t="s">
        <v>286</v>
      </c>
      <c r="C369" s="45">
        <v>637</v>
      </c>
      <c r="D369" s="88">
        <v>219.504117325999</v>
      </c>
      <c r="E369" s="88">
        <v>2.9019956789874346</v>
      </c>
      <c r="F369" s="88">
        <v>254800</v>
      </c>
      <c r="G369" s="88">
        <v>0</v>
      </c>
      <c r="H369" s="88">
        <v>254800</v>
      </c>
      <c r="I369" s="89">
        <v>252349</v>
      </c>
      <c r="J369" s="49">
        <v>239739</v>
      </c>
      <c r="K369" s="49">
        <v>12610</v>
      </c>
      <c r="L369" s="49">
        <v>-8</v>
      </c>
    </row>
    <row r="370" spans="1:12" ht="15" customHeight="1" x14ac:dyDescent="0.25">
      <c r="A370" s="52">
        <v>5810</v>
      </c>
      <c r="B370" s="53" t="s">
        <v>365</v>
      </c>
      <c r="C370" s="45">
        <v>492</v>
      </c>
      <c r="D370" s="88">
        <v>112.994763774999</v>
      </c>
      <c r="E370" s="88">
        <v>4.3541840662607676</v>
      </c>
      <c r="F370" s="88">
        <v>196800</v>
      </c>
      <c r="G370" s="88">
        <v>0</v>
      </c>
      <c r="H370" s="88">
        <v>196800</v>
      </c>
      <c r="I370" s="89">
        <v>194907</v>
      </c>
      <c r="J370" s="49">
        <v>185167</v>
      </c>
      <c r="K370" s="49">
        <v>9740</v>
      </c>
      <c r="L370" s="49">
        <v>-6</v>
      </c>
    </row>
    <row r="371" spans="1:12" ht="15" customHeight="1" x14ac:dyDescent="0.25">
      <c r="A371" s="52">
        <v>5817</v>
      </c>
      <c r="B371" s="53" t="s">
        <v>366</v>
      </c>
      <c r="C371" s="45">
        <v>431</v>
      </c>
      <c r="D371" s="88">
        <v>4.2526394847400004</v>
      </c>
      <c r="E371" s="88">
        <v>101.34882148994359</v>
      </c>
      <c r="F371" s="88">
        <v>0</v>
      </c>
      <c r="G371" s="88">
        <v>0</v>
      </c>
      <c r="H371" s="88">
        <v>0</v>
      </c>
      <c r="I371" s="89">
        <v>0</v>
      </c>
      <c r="J371" s="49">
        <v>0</v>
      </c>
      <c r="K371" s="49">
        <v>0</v>
      </c>
      <c r="L371" s="49">
        <v>0</v>
      </c>
    </row>
    <row r="372" spans="1:12" ht="15" customHeight="1" x14ac:dyDescent="0.25">
      <c r="A372" s="52">
        <v>5824</v>
      </c>
      <c r="B372" s="53" t="s">
        <v>367</v>
      </c>
      <c r="C372" s="45">
        <v>1702</v>
      </c>
      <c r="D372" s="88">
        <v>28.939211909800001</v>
      </c>
      <c r="E372" s="88">
        <v>58.812935380027859</v>
      </c>
      <c r="F372" s="88">
        <v>0</v>
      </c>
      <c r="G372" s="88">
        <v>0</v>
      </c>
      <c r="H372" s="88">
        <v>0</v>
      </c>
      <c r="I372" s="89">
        <v>0</v>
      </c>
      <c r="J372" s="49">
        <v>0</v>
      </c>
      <c r="K372" s="49">
        <v>0</v>
      </c>
      <c r="L372" s="49">
        <v>0</v>
      </c>
    </row>
    <row r="373" spans="1:12" ht="15" customHeight="1" x14ac:dyDescent="0.25">
      <c r="A373" s="52">
        <v>5859</v>
      </c>
      <c r="B373" s="53" t="s">
        <v>369</v>
      </c>
      <c r="C373" s="45">
        <v>577</v>
      </c>
      <c r="D373" s="88">
        <v>10.8452357331999</v>
      </c>
      <c r="E373" s="88">
        <v>53.203085132918126</v>
      </c>
      <c r="F373" s="88">
        <v>0</v>
      </c>
      <c r="G373" s="88">
        <v>0</v>
      </c>
      <c r="H373" s="88">
        <v>0</v>
      </c>
      <c r="I373" s="89">
        <v>0</v>
      </c>
      <c r="J373" s="49">
        <v>0</v>
      </c>
      <c r="K373" s="49">
        <v>0</v>
      </c>
      <c r="L373" s="49">
        <v>0</v>
      </c>
    </row>
    <row r="374" spans="1:12" ht="15" customHeight="1" x14ac:dyDescent="0.25">
      <c r="A374" s="52">
        <v>5852</v>
      </c>
      <c r="B374" s="53" t="s">
        <v>368</v>
      </c>
      <c r="C374" s="45">
        <v>721</v>
      </c>
      <c r="D374" s="88">
        <v>83.590767530199898</v>
      </c>
      <c r="E374" s="88">
        <v>8.6253544656054881</v>
      </c>
      <c r="F374" s="88">
        <v>288400</v>
      </c>
      <c r="G374" s="88">
        <v>0</v>
      </c>
      <c r="H374" s="88">
        <v>288400</v>
      </c>
      <c r="I374" s="89">
        <v>285626</v>
      </c>
      <c r="J374" s="49">
        <v>271353</v>
      </c>
      <c r="K374" s="49">
        <v>14273</v>
      </c>
      <c r="L374" s="49">
        <v>-9</v>
      </c>
    </row>
    <row r="375" spans="1:12" ht="15" customHeight="1" x14ac:dyDescent="0.25">
      <c r="A375" s="52">
        <v>238</v>
      </c>
      <c r="B375" s="53" t="s">
        <v>20</v>
      </c>
      <c r="C375" s="45">
        <v>1078</v>
      </c>
      <c r="D375" s="88">
        <v>147.03542132800001</v>
      </c>
      <c r="E375" s="88">
        <v>7.3315667086453002</v>
      </c>
      <c r="F375" s="88">
        <v>0</v>
      </c>
      <c r="G375" s="88">
        <v>0</v>
      </c>
      <c r="H375" s="88">
        <v>0</v>
      </c>
      <c r="I375" s="89">
        <v>0</v>
      </c>
      <c r="J375" s="49">
        <v>0</v>
      </c>
      <c r="K375" s="49">
        <v>0</v>
      </c>
      <c r="L375" s="49">
        <v>0</v>
      </c>
    </row>
    <row r="376" spans="1:12" ht="15" customHeight="1" x14ac:dyDescent="0.25">
      <c r="A376" s="52">
        <v>5866</v>
      </c>
      <c r="B376" s="53" t="s">
        <v>370</v>
      </c>
      <c r="C376" s="45">
        <v>936</v>
      </c>
      <c r="D376" s="88">
        <v>118.167090975999</v>
      </c>
      <c r="E376" s="88">
        <v>7.9209870723661258</v>
      </c>
      <c r="F376" s="88">
        <v>0</v>
      </c>
      <c r="G376" s="88">
        <v>0</v>
      </c>
      <c r="H376" s="88">
        <v>0</v>
      </c>
      <c r="I376" s="89">
        <v>0</v>
      </c>
      <c r="J376" s="49">
        <v>0</v>
      </c>
      <c r="K376" s="49">
        <v>0</v>
      </c>
      <c r="L376" s="49">
        <v>0</v>
      </c>
    </row>
    <row r="377" spans="1:12" ht="15" customHeight="1" x14ac:dyDescent="0.25">
      <c r="A377" s="52">
        <v>5901</v>
      </c>
      <c r="B377" s="53" t="s">
        <v>371</v>
      </c>
      <c r="C377" s="45">
        <v>5660</v>
      </c>
      <c r="D377" s="88">
        <v>53.8399983816999</v>
      </c>
      <c r="E377" s="88">
        <v>105.12630330843066</v>
      </c>
      <c r="F377" s="88">
        <v>0</v>
      </c>
      <c r="G377" s="88">
        <v>0</v>
      </c>
      <c r="H377" s="88">
        <v>0</v>
      </c>
      <c r="I377" s="89">
        <v>0</v>
      </c>
      <c r="J377" s="49">
        <v>0</v>
      </c>
      <c r="K377" s="49">
        <v>0</v>
      </c>
      <c r="L377" s="49">
        <v>0</v>
      </c>
    </row>
    <row r="378" spans="1:12" ht="15" customHeight="1" x14ac:dyDescent="0.25">
      <c r="A378" s="52">
        <v>5985</v>
      </c>
      <c r="B378" s="53" t="s">
        <v>373</v>
      </c>
      <c r="C378" s="45">
        <v>1129</v>
      </c>
      <c r="D378" s="88">
        <v>188.395786025999</v>
      </c>
      <c r="E378" s="88">
        <v>5.9927030419045346</v>
      </c>
      <c r="F378" s="88">
        <v>0</v>
      </c>
      <c r="G378" s="88">
        <v>0</v>
      </c>
      <c r="H378" s="88">
        <v>0</v>
      </c>
      <c r="I378" s="89">
        <v>0</v>
      </c>
      <c r="J378" s="49">
        <v>0</v>
      </c>
      <c r="K378" s="49">
        <v>0</v>
      </c>
      <c r="L378" s="49">
        <v>0</v>
      </c>
    </row>
    <row r="379" spans="1:12" ht="15" customHeight="1" x14ac:dyDescent="0.25">
      <c r="A379" s="52">
        <v>5992</v>
      </c>
      <c r="B379" s="53" t="s">
        <v>374</v>
      </c>
      <c r="C379" s="45">
        <v>389</v>
      </c>
      <c r="D379" s="88">
        <v>350.25721015499897</v>
      </c>
      <c r="E379" s="88">
        <v>1.1106123977515159</v>
      </c>
      <c r="F379" s="88">
        <v>155600</v>
      </c>
      <c r="G379" s="88">
        <v>0</v>
      </c>
      <c r="H379" s="88">
        <v>155600</v>
      </c>
      <c r="I379" s="89">
        <v>154103</v>
      </c>
      <c r="J379" s="49">
        <v>146403</v>
      </c>
      <c r="K379" s="49">
        <v>7700</v>
      </c>
      <c r="L379" s="49">
        <v>-5</v>
      </c>
    </row>
    <row r="380" spans="1:12" ht="15" customHeight="1" x14ac:dyDescent="0.25">
      <c r="A380" s="52">
        <v>6022</v>
      </c>
      <c r="B380" s="53" t="s">
        <v>376</v>
      </c>
      <c r="C380" s="45">
        <v>424</v>
      </c>
      <c r="D380" s="88">
        <v>27.3868267137</v>
      </c>
      <c r="E380" s="88">
        <v>15.481895892228289</v>
      </c>
      <c r="F380" s="88">
        <v>0</v>
      </c>
      <c r="G380" s="88">
        <v>0</v>
      </c>
      <c r="H380" s="88">
        <v>0</v>
      </c>
      <c r="I380" s="89">
        <v>0</v>
      </c>
      <c r="J380" s="49">
        <v>0</v>
      </c>
      <c r="K380" s="49">
        <v>0</v>
      </c>
      <c r="L380" s="49">
        <v>0</v>
      </c>
    </row>
    <row r="381" spans="1:12" ht="15" customHeight="1" x14ac:dyDescent="0.25">
      <c r="A381" s="52">
        <v>6027</v>
      </c>
      <c r="B381" s="53" t="s">
        <v>377</v>
      </c>
      <c r="C381" s="45">
        <v>509</v>
      </c>
      <c r="D381" s="88">
        <v>185.856894076999</v>
      </c>
      <c r="E381" s="88">
        <v>2.7386662331133405</v>
      </c>
      <c r="F381" s="88">
        <v>203600</v>
      </c>
      <c r="G381" s="88">
        <v>0</v>
      </c>
      <c r="H381" s="88">
        <v>203600</v>
      </c>
      <c r="I381" s="89">
        <v>201641</v>
      </c>
      <c r="J381" s="49">
        <v>191566</v>
      </c>
      <c r="K381" s="49">
        <v>10075</v>
      </c>
      <c r="L381" s="49">
        <v>-7</v>
      </c>
    </row>
    <row r="382" spans="1:12" ht="15" customHeight="1" x14ac:dyDescent="0.25">
      <c r="A382" s="52">
        <v>6069</v>
      </c>
      <c r="B382" s="53" t="s">
        <v>378</v>
      </c>
      <c r="C382" s="45">
        <v>72</v>
      </c>
      <c r="D382" s="88">
        <v>25.397403927300001</v>
      </c>
      <c r="E382" s="88">
        <v>2.8349354211989461</v>
      </c>
      <c r="F382" s="88">
        <v>28800</v>
      </c>
      <c r="G382" s="88">
        <v>0</v>
      </c>
      <c r="H382" s="88">
        <v>28800</v>
      </c>
      <c r="I382" s="89">
        <v>28523</v>
      </c>
      <c r="J382" s="49">
        <v>27098</v>
      </c>
      <c r="K382" s="49">
        <v>1425</v>
      </c>
      <c r="L382" s="49">
        <v>-1</v>
      </c>
    </row>
    <row r="383" spans="1:12" ht="15" customHeight="1" x14ac:dyDescent="0.25">
      <c r="A383" s="52">
        <v>6104</v>
      </c>
      <c r="B383" s="53" t="s">
        <v>380</v>
      </c>
      <c r="C383" s="45">
        <v>158</v>
      </c>
      <c r="D383" s="88">
        <v>9.4383036293</v>
      </c>
      <c r="E383" s="88">
        <v>16.740296371639211</v>
      </c>
      <c r="F383" s="88">
        <v>0</v>
      </c>
      <c r="G383" s="88">
        <v>0</v>
      </c>
      <c r="H383" s="88">
        <v>0</v>
      </c>
      <c r="I383" s="89">
        <v>0</v>
      </c>
      <c r="J383" s="49">
        <v>0</v>
      </c>
      <c r="K383" s="49">
        <v>0</v>
      </c>
      <c r="L383" s="49">
        <v>0</v>
      </c>
    </row>
    <row r="384" spans="1:12" ht="15" customHeight="1" x14ac:dyDescent="0.25">
      <c r="A384" s="52">
        <v>6113</v>
      </c>
      <c r="B384" s="53" t="s">
        <v>381</v>
      </c>
      <c r="C384" s="45">
        <v>1399</v>
      </c>
      <c r="D384" s="88">
        <v>48.172091931399898</v>
      </c>
      <c r="E384" s="88">
        <v>29.041711578402374</v>
      </c>
      <c r="F384" s="88">
        <v>0</v>
      </c>
      <c r="G384" s="88">
        <v>0</v>
      </c>
      <c r="H384" s="88">
        <v>0</v>
      </c>
      <c r="I384" s="89">
        <v>0</v>
      </c>
      <c r="J384" s="49">
        <v>0</v>
      </c>
      <c r="K384" s="49">
        <v>0</v>
      </c>
      <c r="L384" s="49">
        <v>0</v>
      </c>
    </row>
    <row r="385" spans="1:12" ht="15" customHeight="1" x14ac:dyDescent="0.25">
      <c r="A385" s="52">
        <v>6083</v>
      </c>
      <c r="B385" s="53" t="s">
        <v>379</v>
      </c>
      <c r="C385" s="45">
        <v>1094</v>
      </c>
      <c r="D385" s="88">
        <v>86.720547898999897</v>
      </c>
      <c r="E385" s="88">
        <v>12.615233949791691</v>
      </c>
      <c r="F385" s="88">
        <v>0</v>
      </c>
      <c r="G385" s="88">
        <v>0</v>
      </c>
      <c r="H385" s="88">
        <v>0</v>
      </c>
      <c r="I385" s="89">
        <v>0</v>
      </c>
      <c r="J385" s="49">
        <v>0</v>
      </c>
      <c r="K385" s="49">
        <v>0</v>
      </c>
      <c r="L385" s="49">
        <v>0</v>
      </c>
    </row>
    <row r="386" spans="1:12" ht="15" customHeight="1" x14ac:dyDescent="0.25">
      <c r="A386" s="52">
        <v>6118</v>
      </c>
      <c r="B386" s="53" t="s">
        <v>382</v>
      </c>
      <c r="C386" s="45">
        <v>817</v>
      </c>
      <c r="D386" s="88">
        <v>83.749933117400005</v>
      </c>
      <c r="E386" s="88">
        <v>9.7552316711075555</v>
      </c>
      <c r="F386" s="88">
        <v>0</v>
      </c>
      <c r="G386" s="88">
        <v>0</v>
      </c>
      <c r="H386" s="88">
        <v>0</v>
      </c>
      <c r="I386" s="89">
        <v>0</v>
      </c>
      <c r="J386" s="49">
        <v>0</v>
      </c>
      <c r="K386" s="49">
        <v>0</v>
      </c>
      <c r="L386" s="49">
        <v>0</v>
      </c>
    </row>
    <row r="387" spans="1:12" ht="15" customHeight="1" x14ac:dyDescent="0.25">
      <c r="A387" s="52">
        <v>6125</v>
      </c>
      <c r="B387" s="53" t="s">
        <v>383</v>
      </c>
      <c r="C387" s="45">
        <v>3784</v>
      </c>
      <c r="D387" s="88">
        <v>164.222830157</v>
      </c>
      <c r="E387" s="88">
        <v>23.041863280412517</v>
      </c>
      <c r="F387" s="88">
        <v>0</v>
      </c>
      <c r="G387" s="88">
        <v>0</v>
      </c>
      <c r="H387" s="88">
        <v>0</v>
      </c>
      <c r="I387" s="89">
        <v>0</v>
      </c>
      <c r="J387" s="49">
        <v>0</v>
      </c>
      <c r="K387" s="49">
        <v>0</v>
      </c>
      <c r="L387" s="49">
        <v>0</v>
      </c>
    </row>
    <row r="388" spans="1:12" ht="15" customHeight="1" x14ac:dyDescent="0.25">
      <c r="A388" s="52">
        <v>6174</v>
      </c>
      <c r="B388" s="53" t="s">
        <v>384</v>
      </c>
      <c r="C388" s="45">
        <v>12282</v>
      </c>
      <c r="D388" s="88">
        <v>70.546207067500006</v>
      </c>
      <c r="E388" s="88">
        <v>174.09865831976396</v>
      </c>
      <c r="F388" s="88">
        <v>0</v>
      </c>
      <c r="G388" s="88">
        <v>0</v>
      </c>
      <c r="H388" s="88">
        <v>0</v>
      </c>
      <c r="I388" s="89">
        <v>0</v>
      </c>
      <c r="J388" s="49">
        <v>0</v>
      </c>
      <c r="K388" s="49">
        <v>0</v>
      </c>
      <c r="L388" s="49">
        <v>0</v>
      </c>
    </row>
    <row r="389" spans="1:12" ht="15" customHeight="1" x14ac:dyDescent="0.25">
      <c r="A389" s="52">
        <v>6181</v>
      </c>
      <c r="B389" s="53" t="s">
        <v>385</v>
      </c>
      <c r="C389" s="45">
        <v>4278</v>
      </c>
      <c r="D389" s="88">
        <v>56.817689040600001</v>
      </c>
      <c r="E389" s="88">
        <v>75.293453011492346</v>
      </c>
      <c r="F389" s="88">
        <v>0</v>
      </c>
      <c r="G389" s="88">
        <v>0</v>
      </c>
      <c r="H389" s="88">
        <v>0</v>
      </c>
      <c r="I389" s="89">
        <v>0</v>
      </c>
      <c r="J389" s="49">
        <v>0</v>
      </c>
      <c r="K389" s="49">
        <v>0</v>
      </c>
      <c r="L389" s="49">
        <v>0</v>
      </c>
    </row>
    <row r="390" spans="1:12" ht="15" customHeight="1" x14ac:dyDescent="0.25">
      <c r="A390" s="52">
        <v>6195</v>
      </c>
      <c r="B390" s="53" t="s">
        <v>386</v>
      </c>
      <c r="C390" s="45">
        <v>2136</v>
      </c>
      <c r="D390" s="88">
        <v>158.76987337700001</v>
      </c>
      <c r="E390" s="88">
        <v>13.453433920225251</v>
      </c>
      <c r="F390" s="88">
        <v>0</v>
      </c>
      <c r="G390" s="88">
        <v>0</v>
      </c>
      <c r="H390" s="88">
        <v>0</v>
      </c>
      <c r="I390" s="89">
        <v>0</v>
      </c>
      <c r="J390" s="49">
        <v>0</v>
      </c>
      <c r="K390" s="49">
        <v>0</v>
      </c>
      <c r="L390" s="49">
        <v>0</v>
      </c>
    </row>
    <row r="391" spans="1:12" ht="15" customHeight="1" x14ac:dyDescent="0.25">
      <c r="A391" s="52">
        <v>6216</v>
      </c>
      <c r="B391" s="53" t="s">
        <v>387</v>
      </c>
      <c r="C391" s="45">
        <v>2087</v>
      </c>
      <c r="D391" s="88">
        <v>176.677992128</v>
      </c>
      <c r="E391" s="88">
        <v>11.812450293684606</v>
      </c>
      <c r="F391" s="88">
        <v>0</v>
      </c>
      <c r="G391" s="88">
        <v>0</v>
      </c>
      <c r="H391" s="88">
        <v>0</v>
      </c>
      <c r="I391" s="89">
        <v>0</v>
      </c>
      <c r="J391" s="49">
        <v>0</v>
      </c>
      <c r="K391" s="49">
        <v>0</v>
      </c>
      <c r="L391" s="49">
        <v>0</v>
      </c>
    </row>
    <row r="392" spans="1:12" ht="15" customHeight="1" x14ac:dyDescent="0.25">
      <c r="A392" s="52">
        <v>6223</v>
      </c>
      <c r="B392" s="53" t="s">
        <v>388</v>
      </c>
      <c r="C392" s="45">
        <v>8336</v>
      </c>
      <c r="D392" s="88">
        <v>258.52915374000003</v>
      </c>
      <c r="E392" s="88">
        <v>32.243945719109981</v>
      </c>
      <c r="F392" s="88">
        <v>0</v>
      </c>
      <c r="G392" s="88">
        <v>0</v>
      </c>
      <c r="H392" s="88">
        <v>0</v>
      </c>
      <c r="I392" s="89">
        <v>0</v>
      </c>
      <c r="J392" s="49">
        <v>0</v>
      </c>
      <c r="K392" s="49">
        <v>0</v>
      </c>
      <c r="L392" s="49">
        <v>0</v>
      </c>
    </row>
    <row r="393" spans="1:12" ht="15" customHeight="1" x14ac:dyDescent="0.25">
      <c r="A393" s="52">
        <v>6230</v>
      </c>
      <c r="B393" s="53" t="s">
        <v>389</v>
      </c>
      <c r="C393" s="45">
        <v>422</v>
      </c>
      <c r="D393" s="88">
        <v>420.96589839900003</v>
      </c>
      <c r="E393" s="88">
        <v>1.002456497319457</v>
      </c>
      <c r="F393" s="88">
        <v>168800</v>
      </c>
      <c r="G393" s="88">
        <v>0</v>
      </c>
      <c r="H393" s="88">
        <v>168800</v>
      </c>
      <c r="I393" s="89">
        <v>167176</v>
      </c>
      <c r="J393" s="49">
        <v>158822</v>
      </c>
      <c r="K393" s="49">
        <v>8354</v>
      </c>
      <c r="L393" s="49">
        <v>-5</v>
      </c>
    </row>
    <row r="394" spans="1:12" ht="15" customHeight="1" x14ac:dyDescent="0.25">
      <c r="A394" s="52">
        <v>6237</v>
      </c>
      <c r="B394" s="53" t="s">
        <v>390</v>
      </c>
      <c r="C394" s="45">
        <v>1381</v>
      </c>
      <c r="D394" s="88">
        <v>175.538033431999</v>
      </c>
      <c r="E394" s="88">
        <v>7.8672409220932753</v>
      </c>
      <c r="F394" s="88">
        <v>0</v>
      </c>
      <c r="G394" s="88">
        <v>0</v>
      </c>
      <c r="H394" s="88">
        <v>0</v>
      </c>
      <c r="I394" s="89">
        <v>0</v>
      </c>
      <c r="J394" s="49">
        <v>0</v>
      </c>
      <c r="K394" s="49">
        <v>0</v>
      </c>
      <c r="L394" s="49">
        <v>0</v>
      </c>
    </row>
    <row r="395" spans="1:12" ht="15" customHeight="1" x14ac:dyDescent="0.25">
      <c r="A395" s="52">
        <v>6244</v>
      </c>
      <c r="B395" s="53" t="s">
        <v>391</v>
      </c>
      <c r="C395" s="45">
        <v>6245</v>
      </c>
      <c r="D395" s="88">
        <v>13.221540319200001</v>
      </c>
      <c r="E395" s="88">
        <v>472.33528387998501</v>
      </c>
      <c r="F395" s="88">
        <v>0</v>
      </c>
      <c r="G395" s="88">
        <v>0</v>
      </c>
      <c r="H395" s="88">
        <v>0</v>
      </c>
      <c r="I395" s="89">
        <v>0</v>
      </c>
      <c r="J395" s="49">
        <v>0</v>
      </c>
      <c r="K395" s="49">
        <v>0</v>
      </c>
      <c r="L395" s="49">
        <v>0</v>
      </c>
    </row>
    <row r="396" spans="1:12" ht="15" customHeight="1" x14ac:dyDescent="0.25">
      <c r="A396" s="52">
        <v>6251</v>
      </c>
      <c r="B396" s="53" t="s">
        <v>392</v>
      </c>
      <c r="C396" s="45">
        <v>266</v>
      </c>
      <c r="D396" s="88">
        <v>94.791943166699895</v>
      </c>
      <c r="E396" s="88">
        <v>2.8061456608418274</v>
      </c>
      <c r="F396" s="88">
        <v>106400</v>
      </c>
      <c r="G396" s="88">
        <v>0</v>
      </c>
      <c r="H396" s="88">
        <v>106400</v>
      </c>
      <c r="I396" s="89">
        <v>105376</v>
      </c>
      <c r="J396" s="49">
        <v>100111</v>
      </c>
      <c r="K396" s="49">
        <v>5265</v>
      </c>
      <c r="L396" s="49">
        <v>-4</v>
      </c>
    </row>
    <row r="397" spans="1:12" ht="15" customHeight="1" x14ac:dyDescent="0.25">
      <c r="A397" s="52">
        <v>6293</v>
      </c>
      <c r="B397" s="53" t="s">
        <v>393</v>
      </c>
      <c r="C397" s="45">
        <v>653</v>
      </c>
      <c r="D397" s="88">
        <v>488.00668350299901</v>
      </c>
      <c r="E397" s="88">
        <v>1.3380964279272767</v>
      </c>
      <c r="F397" s="88">
        <v>261200</v>
      </c>
      <c r="G397" s="88">
        <v>0</v>
      </c>
      <c r="H397" s="88">
        <v>261200</v>
      </c>
      <c r="I397" s="89">
        <v>258687</v>
      </c>
      <c r="J397" s="49">
        <v>245761</v>
      </c>
      <c r="K397" s="49">
        <v>12926</v>
      </c>
      <c r="L397" s="49">
        <v>-9</v>
      </c>
    </row>
    <row r="398" spans="1:12" ht="15" customHeight="1" x14ac:dyDescent="0.25">
      <c r="A398" s="52">
        <v>6300</v>
      </c>
      <c r="B398" s="53" t="s">
        <v>394</v>
      </c>
      <c r="C398" s="45">
        <v>8078</v>
      </c>
      <c r="D398" s="88">
        <v>13.7856112601</v>
      </c>
      <c r="E398" s="88">
        <v>585.97329110681767</v>
      </c>
      <c r="F398" s="88">
        <v>0</v>
      </c>
      <c r="G398" s="88">
        <v>0</v>
      </c>
      <c r="H398" s="88">
        <v>0</v>
      </c>
      <c r="I398" s="89">
        <v>0</v>
      </c>
      <c r="J398" s="49">
        <v>0</v>
      </c>
      <c r="K398" s="49">
        <v>0</v>
      </c>
      <c r="L398" s="49">
        <v>0</v>
      </c>
    </row>
    <row r="399" spans="1:12" ht="15" customHeight="1" x14ac:dyDescent="0.25">
      <c r="A399" s="52">
        <v>6307</v>
      </c>
      <c r="B399" s="53" t="s">
        <v>395</v>
      </c>
      <c r="C399" s="45">
        <v>6487</v>
      </c>
      <c r="D399" s="88">
        <v>100.412370108</v>
      </c>
      <c r="E399" s="88">
        <v>64.60359408928214</v>
      </c>
      <c r="F399" s="88">
        <v>0</v>
      </c>
      <c r="G399" s="88">
        <v>0</v>
      </c>
      <c r="H399" s="88">
        <v>0</v>
      </c>
      <c r="I399" s="89">
        <v>0</v>
      </c>
      <c r="J399" s="49">
        <v>0</v>
      </c>
      <c r="K399" s="49">
        <v>0</v>
      </c>
      <c r="L399" s="49">
        <v>0</v>
      </c>
    </row>
    <row r="400" spans="1:12" ht="15" customHeight="1" x14ac:dyDescent="0.25">
      <c r="A400" s="52">
        <v>6328</v>
      </c>
      <c r="B400" s="53" t="s">
        <v>397</v>
      </c>
      <c r="C400" s="45">
        <v>3839</v>
      </c>
      <c r="D400" s="88">
        <v>46.792500302199898</v>
      </c>
      <c r="E400" s="88">
        <v>82.043061926731738</v>
      </c>
      <c r="F400" s="88">
        <v>0</v>
      </c>
      <c r="G400" s="88">
        <v>0</v>
      </c>
      <c r="H400" s="88">
        <v>0</v>
      </c>
      <c r="I400" s="89">
        <v>0</v>
      </c>
      <c r="J400" s="49">
        <v>0</v>
      </c>
      <c r="K400" s="49">
        <v>0</v>
      </c>
      <c r="L400" s="49">
        <v>0</v>
      </c>
    </row>
    <row r="401" spans="1:12" ht="15" customHeight="1" x14ac:dyDescent="0.25">
      <c r="A401" s="52">
        <v>6370</v>
      </c>
      <c r="B401" s="53" t="s">
        <v>400</v>
      </c>
      <c r="C401" s="45">
        <v>1770</v>
      </c>
      <c r="D401" s="88">
        <v>94.607767808999895</v>
      </c>
      <c r="E401" s="88">
        <v>18.70882318641517</v>
      </c>
      <c r="F401" s="88">
        <v>0</v>
      </c>
      <c r="G401" s="88">
        <v>0</v>
      </c>
      <c r="H401" s="88">
        <v>0</v>
      </c>
      <c r="I401" s="89">
        <v>0</v>
      </c>
      <c r="J401" s="49">
        <v>0</v>
      </c>
      <c r="K401" s="49">
        <v>0</v>
      </c>
      <c r="L401" s="49">
        <v>0</v>
      </c>
    </row>
    <row r="402" spans="1:12" ht="15" customHeight="1" x14ac:dyDescent="0.25">
      <c r="A402" s="52">
        <v>6321</v>
      </c>
      <c r="B402" s="53" t="s">
        <v>396</v>
      </c>
      <c r="C402" s="45">
        <v>1161</v>
      </c>
      <c r="D402" s="88">
        <v>170.27509055799899</v>
      </c>
      <c r="E402" s="88">
        <v>6.8183784028265775</v>
      </c>
      <c r="F402" s="88">
        <v>0</v>
      </c>
      <c r="G402" s="88">
        <v>0</v>
      </c>
      <c r="H402" s="88">
        <v>0</v>
      </c>
      <c r="I402" s="89">
        <v>0</v>
      </c>
      <c r="J402" s="49">
        <v>0</v>
      </c>
      <c r="K402" s="49">
        <v>0</v>
      </c>
      <c r="L402" s="49">
        <v>0</v>
      </c>
    </row>
    <row r="403" spans="1:12" ht="15" customHeight="1" x14ac:dyDescent="0.25">
      <c r="A403" s="52">
        <v>6335</v>
      </c>
      <c r="B403" s="53" t="s">
        <v>398</v>
      </c>
      <c r="C403" s="45">
        <v>1165</v>
      </c>
      <c r="D403" s="88">
        <v>286.86821667399897</v>
      </c>
      <c r="E403" s="88">
        <v>4.0610982056751244</v>
      </c>
      <c r="F403" s="88">
        <v>0</v>
      </c>
      <c r="G403" s="88">
        <v>0</v>
      </c>
      <c r="H403" s="88">
        <v>0</v>
      </c>
      <c r="I403" s="89">
        <v>0</v>
      </c>
      <c r="J403" s="49">
        <v>0</v>
      </c>
      <c r="K403" s="49">
        <v>0</v>
      </c>
      <c r="L403" s="49">
        <v>0</v>
      </c>
    </row>
    <row r="404" spans="1:12" ht="15" customHeight="1" x14ac:dyDescent="0.25">
      <c r="A404" s="52">
        <v>6354</v>
      </c>
      <c r="B404" s="53" t="s">
        <v>399</v>
      </c>
      <c r="C404" s="45">
        <v>294</v>
      </c>
      <c r="D404" s="88">
        <v>98.850455766500005</v>
      </c>
      <c r="E404" s="88">
        <v>2.9741896253313516</v>
      </c>
      <c r="F404" s="88">
        <v>117600</v>
      </c>
      <c r="G404" s="88">
        <v>0</v>
      </c>
      <c r="H404" s="88">
        <v>117600</v>
      </c>
      <c r="I404" s="89">
        <v>116469</v>
      </c>
      <c r="J404" s="49">
        <v>110648</v>
      </c>
      <c r="K404" s="49">
        <v>5821</v>
      </c>
      <c r="L404" s="49">
        <v>-3</v>
      </c>
    </row>
    <row r="405" spans="1:12" ht="15" customHeight="1" x14ac:dyDescent="0.25">
      <c r="A405" s="52">
        <v>6384</v>
      </c>
      <c r="B405" s="53" t="s">
        <v>401</v>
      </c>
      <c r="C405" s="45">
        <v>844</v>
      </c>
      <c r="D405" s="88">
        <v>150.828791964999</v>
      </c>
      <c r="E405" s="88">
        <v>5.5957485902019082</v>
      </c>
      <c r="F405" s="88">
        <v>0</v>
      </c>
      <c r="G405" s="88">
        <v>0</v>
      </c>
      <c r="H405" s="88">
        <v>0</v>
      </c>
      <c r="I405" s="89">
        <v>0</v>
      </c>
      <c r="J405" s="49">
        <v>0</v>
      </c>
      <c r="K405" s="49">
        <v>0</v>
      </c>
      <c r="L405" s="49">
        <v>0</v>
      </c>
    </row>
    <row r="406" spans="1:12" ht="15" customHeight="1" x14ac:dyDescent="0.25">
      <c r="A406" s="52">
        <v>6412</v>
      </c>
      <c r="B406" s="53" t="s">
        <v>402</v>
      </c>
      <c r="C406" s="45">
        <v>458</v>
      </c>
      <c r="D406" s="88">
        <v>31.541908959800001</v>
      </c>
      <c r="E406" s="88">
        <v>14.52036402057081</v>
      </c>
      <c r="F406" s="88">
        <v>0</v>
      </c>
      <c r="G406" s="88">
        <v>0</v>
      </c>
      <c r="H406" s="88">
        <v>0</v>
      </c>
      <c r="I406" s="89">
        <v>0</v>
      </c>
      <c r="J406" s="49">
        <v>0</v>
      </c>
      <c r="K406" s="49">
        <v>0</v>
      </c>
      <c r="L406" s="49">
        <v>0</v>
      </c>
    </row>
    <row r="407" spans="1:12" ht="15" customHeight="1" x14ac:dyDescent="0.25">
      <c r="A407" s="52">
        <v>6440</v>
      </c>
      <c r="B407" s="53" t="s">
        <v>405</v>
      </c>
      <c r="C407" s="45">
        <v>154</v>
      </c>
      <c r="D407" s="88">
        <v>189.94019673899899</v>
      </c>
      <c r="E407" s="88">
        <v>0.81078151251793629</v>
      </c>
      <c r="F407" s="88">
        <v>61600</v>
      </c>
      <c r="G407" s="88">
        <v>0</v>
      </c>
      <c r="H407" s="88">
        <v>61600</v>
      </c>
      <c r="I407" s="89">
        <v>61007</v>
      </c>
      <c r="J407" s="49">
        <v>57206</v>
      </c>
      <c r="K407" s="49">
        <v>3801</v>
      </c>
      <c r="L407" s="49">
        <v>790</v>
      </c>
    </row>
    <row r="408" spans="1:12" ht="15" customHeight="1" x14ac:dyDescent="0.25">
      <c r="A408" s="52">
        <v>6419</v>
      </c>
      <c r="B408" s="53" t="s">
        <v>403</v>
      </c>
      <c r="C408" s="45">
        <v>2845</v>
      </c>
      <c r="D408" s="88">
        <v>2.1050757851499999</v>
      </c>
      <c r="E408" s="88">
        <v>1351.4952858560746</v>
      </c>
      <c r="F408" s="88">
        <v>0</v>
      </c>
      <c r="G408" s="88">
        <v>0</v>
      </c>
      <c r="H408" s="88">
        <v>0</v>
      </c>
      <c r="I408" s="89">
        <v>0</v>
      </c>
      <c r="J408" s="49">
        <v>0</v>
      </c>
      <c r="K408" s="49">
        <v>0</v>
      </c>
      <c r="L408" s="49">
        <v>0</v>
      </c>
    </row>
    <row r="409" spans="1:12" ht="15" customHeight="1" x14ac:dyDescent="0.25">
      <c r="A409" s="52">
        <v>6426</v>
      </c>
      <c r="B409" s="53" t="s">
        <v>404</v>
      </c>
      <c r="C409" s="45">
        <v>788</v>
      </c>
      <c r="D409" s="88">
        <v>139.606198656999</v>
      </c>
      <c r="E409" s="88">
        <v>5.6444485100267752</v>
      </c>
      <c r="F409" s="88">
        <v>0</v>
      </c>
      <c r="G409" s="88">
        <v>0</v>
      </c>
      <c r="H409" s="88">
        <v>0</v>
      </c>
      <c r="I409" s="89">
        <v>0</v>
      </c>
      <c r="J409" s="49">
        <v>0</v>
      </c>
      <c r="K409" s="49">
        <v>0</v>
      </c>
      <c r="L409" s="49">
        <v>0</v>
      </c>
    </row>
    <row r="410" spans="1:12" ht="15" customHeight="1" x14ac:dyDescent="0.25">
      <c r="A410" s="52">
        <v>6461</v>
      </c>
      <c r="B410" s="53" t="s">
        <v>406</v>
      </c>
      <c r="C410" s="45">
        <v>2064</v>
      </c>
      <c r="D410" s="88">
        <v>136.70153627600001</v>
      </c>
      <c r="E410" s="88">
        <v>15.09858671838764</v>
      </c>
      <c r="F410" s="88">
        <v>0</v>
      </c>
      <c r="G410" s="88">
        <v>0</v>
      </c>
      <c r="H410" s="88">
        <v>0</v>
      </c>
      <c r="I410" s="89">
        <v>0</v>
      </c>
      <c r="J410" s="49">
        <v>0</v>
      </c>
      <c r="K410" s="49">
        <v>0</v>
      </c>
      <c r="L410" s="49">
        <v>0</v>
      </c>
    </row>
    <row r="411" spans="1:12" ht="15" customHeight="1" x14ac:dyDescent="0.25">
      <c r="A411" s="52">
        <v>6470</v>
      </c>
      <c r="B411" s="53" t="s">
        <v>407</v>
      </c>
      <c r="C411" s="45">
        <v>2163</v>
      </c>
      <c r="D411" s="88">
        <v>8.13574289624</v>
      </c>
      <c r="E411" s="88">
        <v>265.8638587263676</v>
      </c>
      <c r="F411" s="88">
        <v>0</v>
      </c>
      <c r="G411" s="88">
        <v>0</v>
      </c>
      <c r="H411" s="88">
        <v>0</v>
      </c>
      <c r="I411" s="89">
        <v>0</v>
      </c>
      <c r="J411" s="49">
        <v>0</v>
      </c>
      <c r="K411" s="49">
        <v>0</v>
      </c>
      <c r="L411" s="49">
        <v>0</v>
      </c>
    </row>
    <row r="412" spans="1:12" ht="15" customHeight="1" x14ac:dyDescent="0.25">
      <c r="A412" s="52">
        <v>6475</v>
      </c>
      <c r="B412" s="53" t="s">
        <v>408</v>
      </c>
      <c r="C412" s="45">
        <v>576</v>
      </c>
      <c r="D412" s="88">
        <v>143.975135504999</v>
      </c>
      <c r="E412" s="88">
        <v>4.0006907996971499</v>
      </c>
      <c r="F412" s="88">
        <v>230400</v>
      </c>
      <c r="G412" s="88">
        <v>0</v>
      </c>
      <c r="H412" s="88">
        <v>230400</v>
      </c>
      <c r="I412" s="89">
        <v>228184</v>
      </c>
      <c r="J412" s="49">
        <v>216781</v>
      </c>
      <c r="K412" s="49">
        <v>11403</v>
      </c>
      <c r="L412" s="49">
        <v>-7</v>
      </c>
    </row>
    <row r="413" spans="1:12" ht="15" customHeight="1" x14ac:dyDescent="0.25">
      <c r="A413" s="52">
        <v>6482</v>
      </c>
      <c r="B413" s="53" t="s">
        <v>409</v>
      </c>
      <c r="C413" s="45">
        <v>609</v>
      </c>
      <c r="D413" s="88">
        <v>10.2724552868</v>
      </c>
      <c r="E413" s="88">
        <v>59.284755493904051</v>
      </c>
      <c r="F413" s="88">
        <v>0</v>
      </c>
      <c r="G413" s="88">
        <v>0</v>
      </c>
      <c r="H413" s="88">
        <v>0</v>
      </c>
      <c r="I413" s="89">
        <v>0</v>
      </c>
      <c r="J413" s="49">
        <v>0</v>
      </c>
      <c r="K413" s="49">
        <v>0</v>
      </c>
      <c r="L413" s="49">
        <v>0</v>
      </c>
    </row>
    <row r="414" spans="1:12" ht="15" customHeight="1" x14ac:dyDescent="0.25">
      <c r="A414" s="52">
        <v>6545</v>
      </c>
      <c r="B414" s="53" t="s">
        <v>410</v>
      </c>
      <c r="C414" s="45">
        <v>1000</v>
      </c>
      <c r="D414" s="88">
        <v>48.338794199399899</v>
      </c>
      <c r="E414" s="88">
        <v>20.687317848164579</v>
      </c>
      <c r="F414" s="88">
        <v>0</v>
      </c>
      <c r="G414" s="88">
        <v>0</v>
      </c>
      <c r="H414" s="88">
        <v>0</v>
      </c>
      <c r="I414" s="89">
        <v>0</v>
      </c>
      <c r="J414" s="49">
        <v>0</v>
      </c>
      <c r="K414" s="49">
        <v>0</v>
      </c>
      <c r="L414" s="49">
        <v>0</v>
      </c>
    </row>
    <row r="415" spans="1:12" ht="15" customHeight="1" x14ac:dyDescent="0.25">
      <c r="A415" s="52">
        <v>6608</v>
      </c>
      <c r="B415" s="53" t="s">
        <v>411</v>
      </c>
      <c r="C415" s="45">
        <v>1566</v>
      </c>
      <c r="D415" s="88">
        <v>129.457232263999</v>
      </c>
      <c r="E415" s="88">
        <v>12.096659048035988</v>
      </c>
      <c r="F415" s="88">
        <v>0</v>
      </c>
      <c r="G415" s="88">
        <v>0</v>
      </c>
      <c r="H415" s="88">
        <v>0</v>
      </c>
      <c r="I415" s="89">
        <v>0</v>
      </c>
      <c r="J415" s="49">
        <v>0</v>
      </c>
      <c r="K415" s="49">
        <v>0</v>
      </c>
      <c r="L415" s="49">
        <v>0</v>
      </c>
    </row>
    <row r="416" spans="1:12" ht="15" customHeight="1" x14ac:dyDescent="0.25">
      <c r="A416" s="52">
        <v>6615</v>
      </c>
      <c r="B416" s="53" t="s">
        <v>412</v>
      </c>
      <c r="C416" s="45">
        <v>277</v>
      </c>
      <c r="D416" s="88">
        <v>661.20733753800005</v>
      </c>
      <c r="E416" s="88">
        <v>0.41893062020667704</v>
      </c>
      <c r="F416" s="88">
        <v>110800</v>
      </c>
      <c r="G416" s="88">
        <v>0</v>
      </c>
      <c r="H416" s="88">
        <v>110800</v>
      </c>
      <c r="I416" s="89">
        <v>109734</v>
      </c>
      <c r="J416" s="49">
        <v>104251</v>
      </c>
      <c r="K416" s="49">
        <v>5483</v>
      </c>
      <c r="L416" s="49">
        <v>-4</v>
      </c>
    </row>
    <row r="417" spans="1:12" ht="15" customHeight="1" x14ac:dyDescent="0.25">
      <c r="A417" s="52">
        <v>6678</v>
      </c>
      <c r="B417" s="53" t="s">
        <v>413</v>
      </c>
      <c r="C417" s="45">
        <v>1791</v>
      </c>
      <c r="D417" s="88">
        <v>186.58946870400001</v>
      </c>
      <c r="E417" s="88">
        <v>9.5986124642500013</v>
      </c>
      <c r="F417" s="88">
        <v>0</v>
      </c>
      <c r="G417" s="88">
        <v>0</v>
      </c>
      <c r="H417" s="88">
        <v>0</v>
      </c>
      <c r="I417" s="89">
        <v>0</v>
      </c>
      <c r="J417" s="49">
        <v>0</v>
      </c>
      <c r="K417" s="49">
        <v>0</v>
      </c>
      <c r="L417" s="49">
        <v>0</v>
      </c>
    </row>
    <row r="418" spans="1:12" ht="15" customHeight="1" x14ac:dyDescent="0.25">
      <c r="A418" s="52">
        <v>469</v>
      </c>
      <c r="B418" s="53" t="s">
        <v>34</v>
      </c>
      <c r="C418" s="45">
        <v>803</v>
      </c>
      <c r="D418" s="88">
        <v>104.296423774999</v>
      </c>
      <c r="E418" s="88">
        <v>7.6992093394528061</v>
      </c>
      <c r="F418" s="88">
        <v>0</v>
      </c>
      <c r="G418" s="88">
        <v>0</v>
      </c>
      <c r="H418" s="88">
        <v>0</v>
      </c>
      <c r="I418" s="89">
        <v>0</v>
      </c>
      <c r="J418" s="49">
        <v>0</v>
      </c>
      <c r="K418" s="49">
        <v>0</v>
      </c>
      <c r="L418" s="49">
        <v>0</v>
      </c>
    </row>
    <row r="419" spans="1:12" ht="15" customHeight="1" x14ac:dyDescent="0.25">
      <c r="A419" s="52">
        <v>6685</v>
      </c>
      <c r="B419" s="53" t="s">
        <v>414</v>
      </c>
      <c r="C419" s="45">
        <v>5065</v>
      </c>
      <c r="D419" s="88">
        <v>236.386298608</v>
      </c>
      <c r="E419" s="88">
        <v>21.42679178034469</v>
      </c>
      <c r="F419" s="88">
        <v>0</v>
      </c>
      <c r="G419" s="88">
        <v>0</v>
      </c>
      <c r="H419" s="88">
        <v>0</v>
      </c>
      <c r="I419" s="89">
        <v>0</v>
      </c>
      <c r="J419" s="49">
        <v>0</v>
      </c>
      <c r="K419" s="49">
        <v>0</v>
      </c>
      <c r="L419" s="49">
        <v>0</v>
      </c>
    </row>
    <row r="420" spans="1:12" ht="15" customHeight="1" x14ac:dyDescent="0.25">
      <c r="A420" s="52">
        <v>6692</v>
      </c>
      <c r="B420" s="53" t="s">
        <v>415</v>
      </c>
      <c r="C420" s="45">
        <v>1127</v>
      </c>
      <c r="D420" s="88">
        <v>251.62571395699899</v>
      </c>
      <c r="E420" s="88">
        <v>4.4788745246942296</v>
      </c>
      <c r="F420" s="88">
        <v>0</v>
      </c>
      <c r="G420" s="88">
        <v>0</v>
      </c>
      <c r="H420" s="88">
        <v>0</v>
      </c>
      <c r="I420" s="89">
        <v>0</v>
      </c>
      <c r="J420" s="49">
        <v>0</v>
      </c>
      <c r="K420" s="49">
        <v>0</v>
      </c>
      <c r="L420" s="49">
        <v>0</v>
      </c>
    </row>
    <row r="421" spans="1:12" ht="15" customHeight="1" x14ac:dyDescent="0.25">
      <c r="A421" s="52">
        <v>6713</v>
      </c>
      <c r="B421" s="53" t="s">
        <v>416</v>
      </c>
      <c r="C421" s="45">
        <v>384</v>
      </c>
      <c r="D421" s="88">
        <v>93.640054053499895</v>
      </c>
      <c r="E421" s="88">
        <v>4.1008092517824384</v>
      </c>
      <c r="F421" s="88">
        <v>153600</v>
      </c>
      <c r="G421" s="88">
        <v>0</v>
      </c>
      <c r="H421" s="88">
        <v>153600</v>
      </c>
      <c r="I421" s="89">
        <v>152122</v>
      </c>
      <c r="J421" s="49">
        <v>144521</v>
      </c>
      <c r="K421" s="49">
        <v>7601</v>
      </c>
      <c r="L421" s="49">
        <v>-5</v>
      </c>
    </row>
    <row r="422" spans="1:12" ht="15" customHeight="1" x14ac:dyDescent="0.25">
      <c r="A422" s="52">
        <v>6720</v>
      </c>
      <c r="B422" s="53" t="s">
        <v>417</v>
      </c>
      <c r="C422" s="45">
        <v>437</v>
      </c>
      <c r="D422" s="88">
        <v>107.455603680999</v>
      </c>
      <c r="E422" s="88">
        <v>4.066795821065897</v>
      </c>
      <c r="F422" s="88">
        <v>174800</v>
      </c>
      <c r="G422" s="88">
        <v>0</v>
      </c>
      <c r="H422" s="88">
        <v>174800</v>
      </c>
      <c r="I422" s="89">
        <v>173118</v>
      </c>
      <c r="J422" s="49">
        <v>164468</v>
      </c>
      <c r="K422" s="49">
        <v>8650</v>
      </c>
      <c r="L422" s="49">
        <v>-6</v>
      </c>
    </row>
    <row r="423" spans="1:12" ht="15" customHeight="1" x14ac:dyDescent="0.25">
      <c r="A423" s="52">
        <v>6734</v>
      </c>
      <c r="B423" s="53" t="s">
        <v>418</v>
      </c>
      <c r="C423" s="45">
        <v>1363</v>
      </c>
      <c r="D423" s="88">
        <v>80.063341450699895</v>
      </c>
      <c r="E423" s="88">
        <v>17.024020922725114</v>
      </c>
      <c r="F423" s="88">
        <v>0</v>
      </c>
      <c r="G423" s="88">
        <v>0</v>
      </c>
      <c r="H423" s="88">
        <v>0</v>
      </c>
      <c r="I423" s="89">
        <v>0</v>
      </c>
      <c r="J423" s="49">
        <v>0</v>
      </c>
      <c r="K423" s="49">
        <v>0</v>
      </c>
      <c r="L423" s="49">
        <v>0</v>
      </c>
    </row>
    <row r="424" spans="1:12" ht="15" customHeight="1" x14ac:dyDescent="0.25">
      <c r="A424" s="52">
        <v>6748</v>
      </c>
      <c r="B424" s="53" t="s">
        <v>419</v>
      </c>
      <c r="C424" s="45">
        <v>336</v>
      </c>
      <c r="D424" s="88">
        <v>28.5431874497</v>
      </c>
      <c r="E424" s="88">
        <v>11.771635546734689</v>
      </c>
      <c r="F424" s="88">
        <v>0</v>
      </c>
      <c r="G424" s="88">
        <v>0</v>
      </c>
      <c r="H424" s="88">
        <v>0</v>
      </c>
      <c r="I424" s="89">
        <v>0</v>
      </c>
      <c r="J424" s="49">
        <v>0</v>
      </c>
      <c r="K424" s="49">
        <v>0</v>
      </c>
      <c r="L424" s="49">
        <v>0</v>
      </c>
    </row>
    <row r="425" spans="1:12" s="72" customFormat="1" ht="15" customHeight="1" x14ac:dyDescent="0.25">
      <c r="A425" s="73"/>
      <c r="B425" s="75" t="s">
        <v>421</v>
      </c>
      <c r="C425" s="76"/>
      <c r="D425" s="77"/>
      <c r="E425" s="78"/>
      <c r="F425" s="79">
        <f>SUM(F4:F424)</f>
        <v>24910000</v>
      </c>
      <c r="G425" s="79">
        <f>SUM(G4:G424)</f>
        <v>1</v>
      </c>
      <c r="H425" s="79">
        <f>SUM(H4:H424)</f>
        <v>24910001</v>
      </c>
      <c r="I425" s="74">
        <f t="shared" ref="I425:L425" si="0">SUM(I4:I424)</f>
        <v>24813900</v>
      </c>
      <c r="J425" s="79">
        <f t="shared" si="0"/>
        <v>23573206</v>
      </c>
      <c r="K425" s="79">
        <f t="shared" si="0"/>
        <v>1240694</v>
      </c>
      <c r="L425" s="79">
        <f t="shared" si="0"/>
        <v>0</v>
      </c>
    </row>
  </sheetData>
  <sortState ref="A4:I424">
    <sortCondition ref="B4:B424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4"/>
  <sheetViews>
    <sheetView workbookViewId="0">
      <pane xSplit="5" ySplit="6" topLeftCell="F312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defaultRowHeight="15" x14ac:dyDescent="0.25"/>
  <cols>
    <col min="1" max="3" width="7.5703125" style="12" customWidth="1"/>
    <col min="4" max="4" width="7.5703125" style="13" customWidth="1"/>
    <col min="5" max="5" width="25.5703125" style="12" bestFit="1" customWidth="1"/>
    <col min="6" max="6" width="16.85546875" style="29" customWidth="1"/>
    <col min="7" max="7" width="16.85546875" style="14" customWidth="1"/>
    <col min="8" max="8" width="16.85546875" style="30" customWidth="1"/>
    <col min="9" max="10" width="13.7109375" customWidth="1"/>
    <col min="11" max="13" width="13.7109375" style="34" customWidth="1"/>
    <col min="17" max="18" width="15.28515625" bestFit="1" customWidth="1"/>
  </cols>
  <sheetData>
    <row r="1" spans="1:18" x14ac:dyDescent="0.25">
      <c r="A1" s="11" t="s">
        <v>855</v>
      </c>
      <c r="F1" s="23"/>
      <c r="K1" s="34">
        <f>K430</f>
        <v>0</v>
      </c>
      <c r="L1" s="34">
        <f>L430</f>
        <v>18713100</v>
      </c>
      <c r="M1" s="39">
        <v>18496200</v>
      </c>
      <c r="N1" s="40" t="s">
        <v>861</v>
      </c>
    </row>
    <row r="2" spans="1:18" x14ac:dyDescent="0.25">
      <c r="A2" s="15" t="s">
        <v>423</v>
      </c>
      <c r="F2" s="23"/>
      <c r="M2" s="34">
        <f>K1</f>
        <v>0</v>
      </c>
      <c r="N2" t="s">
        <v>866</v>
      </c>
    </row>
    <row r="3" spans="1:18" x14ac:dyDescent="0.25">
      <c r="F3" s="23"/>
      <c r="L3" s="34">
        <v>300</v>
      </c>
      <c r="M3" s="37">
        <f>M1-M2</f>
        <v>18496200</v>
      </c>
      <c r="N3" s="38" t="s">
        <v>862</v>
      </c>
      <c r="R3" s="43"/>
    </row>
    <row r="4" spans="1:18" x14ac:dyDescent="0.25">
      <c r="F4" s="23"/>
      <c r="M4" s="41">
        <f>ROUND(M3/L1,12)</f>
        <v>0.98840918928499999</v>
      </c>
      <c r="N4" s="38" t="s">
        <v>422</v>
      </c>
      <c r="Q4" s="42"/>
      <c r="R4" s="43"/>
    </row>
    <row r="5" spans="1:18" x14ac:dyDescent="0.25">
      <c r="F5" s="23"/>
      <c r="M5" s="37"/>
      <c r="N5" s="38"/>
      <c r="Q5" s="42"/>
      <c r="R5" s="43"/>
    </row>
    <row r="6" spans="1:18" ht="60" x14ac:dyDescent="0.25">
      <c r="A6" s="1" t="s">
        <v>420</v>
      </c>
      <c r="B6" s="16" t="s">
        <v>426</v>
      </c>
      <c r="C6" s="16" t="s">
        <v>427</v>
      </c>
      <c r="D6" s="16" t="s">
        <v>424</v>
      </c>
      <c r="E6" s="16" t="s">
        <v>428</v>
      </c>
      <c r="F6" s="24" t="s">
        <v>856</v>
      </c>
      <c r="G6" s="17" t="s">
        <v>857</v>
      </c>
      <c r="H6" s="31" t="s">
        <v>858</v>
      </c>
      <c r="I6" s="31" t="s">
        <v>859</v>
      </c>
      <c r="J6" s="31" t="s">
        <v>864</v>
      </c>
      <c r="K6" s="35" t="s">
        <v>865</v>
      </c>
      <c r="L6" s="35" t="s">
        <v>860</v>
      </c>
      <c r="M6" s="35" t="s">
        <v>863</v>
      </c>
      <c r="N6" s="31" t="s">
        <v>854</v>
      </c>
    </row>
    <row r="7" spans="1:18" x14ac:dyDescent="0.25">
      <c r="A7" s="12">
        <v>7</v>
      </c>
      <c r="B7" s="12">
        <v>10</v>
      </c>
      <c r="C7" s="12">
        <v>10</v>
      </c>
      <c r="D7" s="13">
        <v>1</v>
      </c>
      <c r="E7" s="12" t="s">
        <v>429</v>
      </c>
      <c r="F7" s="25">
        <v>41.595216147221528</v>
      </c>
      <c r="G7" s="14">
        <v>741</v>
      </c>
      <c r="H7" s="30">
        <f t="shared" ref="H7:H70" si="0">G7/F7</f>
        <v>17.814548610044842</v>
      </c>
      <c r="I7">
        <f t="shared" ref="I7:I70" si="1">IF(AND(G7&lt;=745,H7&lt;10),1,0)</f>
        <v>0</v>
      </c>
      <c r="J7">
        <v>0</v>
      </c>
      <c r="K7" s="34">
        <v>0</v>
      </c>
      <c r="L7" s="34">
        <f>G7*$L$3*I7</f>
        <v>0</v>
      </c>
      <c r="M7" s="34">
        <f t="shared" ref="M7:M70" si="2">ROUND(L7*$M$4,2)</f>
        <v>0</v>
      </c>
      <c r="N7">
        <f>A7-Sheet1!A4</f>
        <v>0</v>
      </c>
    </row>
    <row r="8" spans="1:18" x14ac:dyDescent="0.25">
      <c r="A8" s="12">
        <v>14</v>
      </c>
      <c r="B8" s="12">
        <v>1</v>
      </c>
      <c r="C8" s="12">
        <v>5</v>
      </c>
      <c r="D8" s="13">
        <v>1</v>
      </c>
      <c r="E8" s="12" t="s">
        <v>430</v>
      </c>
      <c r="F8" s="25">
        <v>482.32076460795571</v>
      </c>
      <c r="G8" s="14">
        <v>1689</v>
      </c>
      <c r="H8" s="30">
        <f t="shared" si="0"/>
        <v>3.501818963512525</v>
      </c>
      <c r="I8">
        <f t="shared" si="1"/>
        <v>0</v>
      </c>
      <c r="J8">
        <v>0</v>
      </c>
      <c r="K8" s="34">
        <v>0</v>
      </c>
      <c r="L8" s="34">
        <f t="shared" ref="L8:L71" si="3">G8*$L$3*I8</f>
        <v>0</v>
      </c>
      <c r="M8" s="34">
        <f t="shared" si="2"/>
        <v>0</v>
      </c>
      <c r="N8">
        <f>A8-Sheet1!A5</f>
        <v>0</v>
      </c>
    </row>
    <row r="9" spans="1:18" x14ac:dyDescent="0.25">
      <c r="A9" s="12">
        <v>63</v>
      </c>
      <c r="B9" s="12">
        <v>23</v>
      </c>
      <c r="C9" s="12">
        <v>2</v>
      </c>
      <c r="D9" s="13">
        <v>1</v>
      </c>
      <c r="E9" s="12" t="s">
        <v>431</v>
      </c>
      <c r="F9" s="25">
        <v>67.894799804883263</v>
      </c>
      <c r="G9" s="14">
        <v>424</v>
      </c>
      <c r="H9" s="30">
        <f t="shared" si="0"/>
        <v>6.2449554489960253</v>
      </c>
      <c r="I9">
        <f t="shared" si="1"/>
        <v>1</v>
      </c>
      <c r="J9">
        <v>0</v>
      </c>
      <c r="K9" s="34">
        <v>0</v>
      </c>
      <c r="L9" s="34">
        <f t="shared" si="3"/>
        <v>127200</v>
      </c>
      <c r="M9" s="34">
        <f t="shared" si="2"/>
        <v>125725.65</v>
      </c>
      <c r="N9">
        <f>A9-Sheet1!A6</f>
        <v>0</v>
      </c>
    </row>
    <row r="10" spans="1:18" x14ac:dyDescent="0.25">
      <c r="A10" s="12">
        <v>70</v>
      </c>
      <c r="B10" s="12">
        <v>31</v>
      </c>
      <c r="C10" s="12">
        <v>7</v>
      </c>
      <c r="D10" s="13">
        <v>1</v>
      </c>
      <c r="E10" s="12" t="s">
        <v>432</v>
      </c>
      <c r="F10" s="25">
        <v>68.32050387792917</v>
      </c>
      <c r="G10" s="14">
        <v>749</v>
      </c>
      <c r="H10" s="30">
        <f t="shared" si="0"/>
        <v>10.963033898846335</v>
      </c>
      <c r="I10">
        <f t="shared" si="1"/>
        <v>0</v>
      </c>
      <c r="J10">
        <v>0</v>
      </c>
      <c r="K10" s="34">
        <v>0</v>
      </c>
      <c r="L10" s="34">
        <f t="shared" si="3"/>
        <v>0</v>
      </c>
      <c r="M10" s="34">
        <f t="shared" si="2"/>
        <v>0</v>
      </c>
      <c r="N10">
        <f>A10-Sheet1!A7</f>
        <v>0</v>
      </c>
    </row>
    <row r="11" spans="1:18" x14ac:dyDescent="0.25">
      <c r="A11" s="12">
        <v>84</v>
      </c>
      <c r="B11" s="12">
        <v>6</v>
      </c>
      <c r="C11" s="12">
        <v>4</v>
      </c>
      <c r="D11" s="13">
        <v>1</v>
      </c>
      <c r="E11" s="12" t="s">
        <v>433</v>
      </c>
      <c r="F11" s="25">
        <v>138.90552545160443</v>
      </c>
      <c r="G11" s="14">
        <v>220</v>
      </c>
      <c r="H11" s="30">
        <f t="shared" si="0"/>
        <v>1.583810286054095</v>
      </c>
      <c r="I11">
        <f t="shared" si="1"/>
        <v>1</v>
      </c>
      <c r="J11">
        <v>0</v>
      </c>
      <c r="K11" s="34">
        <v>0</v>
      </c>
      <c r="L11" s="34">
        <f t="shared" si="3"/>
        <v>66000</v>
      </c>
      <c r="M11" s="34">
        <f t="shared" si="2"/>
        <v>65235.01</v>
      </c>
      <c r="N11">
        <f>A11-Sheet1!A8</f>
        <v>0</v>
      </c>
    </row>
    <row r="12" spans="1:18" x14ac:dyDescent="0.25">
      <c r="A12" s="12">
        <v>91</v>
      </c>
      <c r="B12" s="12">
        <v>27</v>
      </c>
      <c r="C12" s="12">
        <v>4</v>
      </c>
      <c r="D12" s="13">
        <v>1</v>
      </c>
      <c r="E12" s="12" t="s">
        <v>434</v>
      </c>
      <c r="F12" s="25">
        <v>134.3641951780935</v>
      </c>
      <c r="G12" s="14">
        <v>569</v>
      </c>
      <c r="H12" s="30">
        <f t="shared" si="0"/>
        <v>4.2347591130644364</v>
      </c>
      <c r="I12">
        <f t="shared" si="1"/>
        <v>1</v>
      </c>
      <c r="J12">
        <v>0</v>
      </c>
      <c r="K12" s="34">
        <v>0</v>
      </c>
      <c r="L12" s="34">
        <f t="shared" si="3"/>
        <v>170700</v>
      </c>
      <c r="M12" s="34">
        <f t="shared" si="2"/>
        <v>168721.45</v>
      </c>
      <c r="N12">
        <f>A12-Sheet1!A9</f>
        <v>0</v>
      </c>
    </row>
    <row r="13" spans="1:18" x14ac:dyDescent="0.25">
      <c r="A13" s="12">
        <v>105</v>
      </c>
      <c r="B13" s="12">
        <v>49</v>
      </c>
      <c r="C13" s="12">
        <v>5</v>
      </c>
      <c r="D13" s="13">
        <v>1</v>
      </c>
      <c r="E13" s="12" t="s">
        <v>435</v>
      </c>
      <c r="F13" s="25">
        <v>108.69240045607933</v>
      </c>
      <c r="G13" s="14">
        <v>462</v>
      </c>
      <c r="H13" s="30">
        <f t="shared" si="0"/>
        <v>4.2505271579376522</v>
      </c>
      <c r="I13">
        <f t="shared" si="1"/>
        <v>1</v>
      </c>
      <c r="J13">
        <v>0</v>
      </c>
      <c r="K13" s="34">
        <v>0</v>
      </c>
      <c r="L13" s="34">
        <f t="shared" si="3"/>
        <v>138600</v>
      </c>
      <c r="M13" s="34">
        <f t="shared" si="2"/>
        <v>136993.51</v>
      </c>
      <c r="N13">
        <f>A13-Sheet1!A10</f>
        <v>0</v>
      </c>
    </row>
    <row r="14" spans="1:18" x14ac:dyDescent="0.25">
      <c r="A14" s="12">
        <v>112</v>
      </c>
      <c r="B14" s="12">
        <v>18</v>
      </c>
      <c r="C14" s="12">
        <v>10</v>
      </c>
      <c r="D14" s="13">
        <v>1</v>
      </c>
      <c r="E14" s="12" t="s">
        <v>436</v>
      </c>
      <c r="F14" s="25">
        <v>14.772608878106771</v>
      </c>
      <c r="G14" s="14">
        <v>1490</v>
      </c>
      <c r="H14" s="30">
        <f t="shared" si="0"/>
        <v>100.86234681324315</v>
      </c>
      <c r="I14">
        <f t="shared" si="1"/>
        <v>0</v>
      </c>
      <c r="J14">
        <v>0</v>
      </c>
      <c r="K14" s="34">
        <v>0</v>
      </c>
      <c r="L14" s="34">
        <f t="shared" si="3"/>
        <v>0</v>
      </c>
      <c r="M14" s="34">
        <f t="shared" si="2"/>
        <v>0</v>
      </c>
      <c r="N14">
        <f>A14-Sheet1!A11</f>
        <v>0</v>
      </c>
    </row>
    <row r="15" spans="1:18" x14ac:dyDescent="0.25">
      <c r="A15" s="12">
        <v>119</v>
      </c>
      <c r="B15" s="12">
        <v>48</v>
      </c>
      <c r="C15" s="12">
        <v>11</v>
      </c>
      <c r="D15" s="13">
        <v>1</v>
      </c>
      <c r="E15" s="12" t="s">
        <v>437</v>
      </c>
      <c r="F15" s="25">
        <v>161.73414769810128</v>
      </c>
      <c r="G15" s="14">
        <v>1601</v>
      </c>
      <c r="H15" s="30">
        <f t="shared" si="0"/>
        <v>9.8989608736708075</v>
      </c>
      <c r="I15">
        <f t="shared" si="1"/>
        <v>0</v>
      </c>
      <c r="J15">
        <v>0</v>
      </c>
      <c r="K15" s="34">
        <v>0</v>
      </c>
      <c r="L15" s="34">
        <f t="shared" si="3"/>
        <v>0</v>
      </c>
      <c r="M15" s="34">
        <f t="shared" si="2"/>
        <v>0</v>
      </c>
      <c r="N15">
        <f>A15-Sheet1!A12</f>
        <v>0</v>
      </c>
    </row>
    <row r="16" spans="1:18" x14ac:dyDescent="0.25">
      <c r="A16" s="12">
        <v>126</v>
      </c>
      <c r="B16" s="12">
        <v>49</v>
      </c>
      <c r="C16" s="12">
        <v>5</v>
      </c>
      <c r="D16" s="13">
        <v>1</v>
      </c>
      <c r="E16" s="12" t="s">
        <v>438</v>
      </c>
      <c r="F16" s="25">
        <v>99.987622586803496</v>
      </c>
      <c r="G16" s="14">
        <v>985</v>
      </c>
      <c r="H16" s="30">
        <f t="shared" si="0"/>
        <v>9.8512193261208871</v>
      </c>
      <c r="I16">
        <f t="shared" si="1"/>
        <v>0</v>
      </c>
      <c r="J16">
        <v>0</v>
      </c>
      <c r="K16" s="34">
        <v>0</v>
      </c>
      <c r="L16" s="34">
        <f t="shared" si="3"/>
        <v>0</v>
      </c>
      <c r="M16" s="34">
        <f t="shared" si="2"/>
        <v>0</v>
      </c>
      <c r="N16">
        <f>A16-Sheet1!A13</f>
        <v>-14</v>
      </c>
    </row>
    <row r="17" spans="1:14" x14ac:dyDescent="0.25">
      <c r="A17" s="12">
        <v>140</v>
      </c>
      <c r="B17" s="12">
        <v>34</v>
      </c>
      <c r="C17" s="12">
        <v>9</v>
      </c>
      <c r="D17" s="13">
        <v>1</v>
      </c>
      <c r="E17" s="12" t="s">
        <v>439</v>
      </c>
      <c r="F17" s="25">
        <v>541.91676483741242</v>
      </c>
      <c r="G17" s="14">
        <v>2427</v>
      </c>
      <c r="H17" s="30">
        <f t="shared" si="0"/>
        <v>4.4785475509844321</v>
      </c>
      <c r="I17">
        <f t="shared" si="1"/>
        <v>0</v>
      </c>
      <c r="J17">
        <v>0</v>
      </c>
      <c r="K17" s="34">
        <v>0</v>
      </c>
      <c r="L17" s="34">
        <f t="shared" si="3"/>
        <v>0</v>
      </c>
      <c r="M17" s="34">
        <f t="shared" si="2"/>
        <v>0</v>
      </c>
      <c r="N17">
        <f>A17-Sheet1!A14</f>
        <v>-7</v>
      </c>
    </row>
    <row r="18" spans="1:14" x14ac:dyDescent="0.25">
      <c r="A18" s="12">
        <v>147</v>
      </c>
      <c r="B18" s="12">
        <v>44</v>
      </c>
      <c r="C18" s="12">
        <v>6</v>
      </c>
      <c r="D18" s="13">
        <v>1</v>
      </c>
      <c r="E18" s="12" t="s">
        <v>440</v>
      </c>
      <c r="F18" s="25">
        <v>44.481926929927859</v>
      </c>
      <c r="G18" s="14">
        <v>15497</v>
      </c>
      <c r="H18" s="30">
        <f t="shared" si="0"/>
        <v>348.38868433942491</v>
      </c>
      <c r="I18">
        <f t="shared" si="1"/>
        <v>0</v>
      </c>
      <c r="J18">
        <v>0</v>
      </c>
      <c r="K18" s="34">
        <v>0</v>
      </c>
      <c r="L18" s="34">
        <f t="shared" si="3"/>
        <v>0</v>
      </c>
      <c r="M18" s="34">
        <f t="shared" si="2"/>
        <v>0</v>
      </c>
      <c r="N18">
        <f>A18-Sheet1!A15</f>
        <v>-7</v>
      </c>
    </row>
    <row r="19" spans="1:14" x14ac:dyDescent="0.25">
      <c r="A19" s="12">
        <v>154</v>
      </c>
      <c r="B19" s="12">
        <v>61</v>
      </c>
      <c r="C19" s="12">
        <v>4</v>
      </c>
      <c r="D19" s="13">
        <v>1</v>
      </c>
      <c r="E19" s="12" t="s">
        <v>441</v>
      </c>
      <c r="F19" s="25">
        <v>201.77519682619379</v>
      </c>
      <c r="G19" s="14">
        <v>1249</v>
      </c>
      <c r="H19" s="30">
        <f t="shared" si="0"/>
        <v>6.1900571509583031</v>
      </c>
      <c r="I19">
        <f t="shared" si="1"/>
        <v>0</v>
      </c>
      <c r="J19">
        <v>0</v>
      </c>
      <c r="K19" s="34">
        <v>0</v>
      </c>
      <c r="L19" s="34">
        <f t="shared" si="3"/>
        <v>0</v>
      </c>
      <c r="M19" s="34">
        <f t="shared" si="2"/>
        <v>0</v>
      </c>
      <c r="N19">
        <f>A19-Sheet1!A16</f>
        <v>-7</v>
      </c>
    </row>
    <row r="20" spans="1:14" x14ac:dyDescent="0.25">
      <c r="A20" s="12">
        <v>161</v>
      </c>
      <c r="B20" s="12">
        <v>33</v>
      </c>
      <c r="C20" s="12">
        <v>3</v>
      </c>
      <c r="D20" s="13">
        <v>1</v>
      </c>
      <c r="E20" s="12" t="s">
        <v>442</v>
      </c>
      <c r="F20" s="25">
        <v>83.179936554165508</v>
      </c>
      <c r="G20" s="14">
        <v>311</v>
      </c>
      <c r="H20" s="30">
        <f t="shared" si="0"/>
        <v>3.7388823901961206</v>
      </c>
      <c r="I20">
        <f t="shared" si="1"/>
        <v>1</v>
      </c>
      <c r="J20">
        <v>0</v>
      </c>
      <c r="K20" s="34">
        <v>0</v>
      </c>
      <c r="L20" s="34">
        <f t="shared" si="3"/>
        <v>93300</v>
      </c>
      <c r="M20" s="34">
        <f t="shared" si="2"/>
        <v>92218.58</v>
      </c>
      <c r="N20">
        <f>A20-Sheet1!A17</f>
        <v>-2289</v>
      </c>
    </row>
    <row r="21" spans="1:14" x14ac:dyDescent="0.25">
      <c r="A21" s="12">
        <v>170</v>
      </c>
      <c r="B21" s="12">
        <v>2</v>
      </c>
      <c r="C21" s="12">
        <v>12</v>
      </c>
      <c r="D21" s="13">
        <v>1</v>
      </c>
      <c r="E21" s="12" t="s">
        <v>443</v>
      </c>
      <c r="F21" s="26">
        <v>409.00887760152938</v>
      </c>
      <c r="G21" s="14">
        <v>2123</v>
      </c>
      <c r="H21" s="30">
        <f t="shared" si="0"/>
        <v>5.1905963813047116</v>
      </c>
      <c r="I21">
        <f t="shared" si="1"/>
        <v>0</v>
      </c>
      <c r="J21">
        <v>0</v>
      </c>
      <c r="K21" s="34">
        <v>0</v>
      </c>
      <c r="L21" s="34">
        <f t="shared" si="3"/>
        <v>0</v>
      </c>
      <c r="M21" s="34">
        <f t="shared" si="2"/>
        <v>0</v>
      </c>
      <c r="N21">
        <f>A21-Sheet1!A18</f>
        <v>0</v>
      </c>
    </row>
    <row r="22" spans="1:14" x14ac:dyDescent="0.25">
      <c r="A22" s="12">
        <v>182</v>
      </c>
      <c r="B22" s="12">
        <v>5</v>
      </c>
      <c r="C22" s="12">
        <v>7</v>
      </c>
      <c r="D22" s="13">
        <v>1</v>
      </c>
      <c r="E22" s="12" t="s">
        <v>444</v>
      </c>
      <c r="F22" s="25">
        <v>10.078263214447325</v>
      </c>
      <c r="G22" s="14">
        <v>2316</v>
      </c>
      <c r="H22" s="30">
        <f t="shared" si="0"/>
        <v>229.8014995956826</v>
      </c>
      <c r="I22">
        <f t="shared" si="1"/>
        <v>0</v>
      </c>
      <c r="J22">
        <v>0</v>
      </c>
      <c r="K22" s="34">
        <v>0</v>
      </c>
      <c r="L22" s="34">
        <f t="shared" si="3"/>
        <v>0</v>
      </c>
      <c r="M22" s="34">
        <f t="shared" si="2"/>
        <v>0</v>
      </c>
      <c r="N22">
        <f>A22-Sheet1!A19</f>
        <v>0</v>
      </c>
    </row>
    <row r="23" spans="1:14" x14ac:dyDescent="0.25">
      <c r="A23" s="12">
        <v>196</v>
      </c>
      <c r="B23" s="12">
        <v>37</v>
      </c>
      <c r="C23" s="12">
        <v>9</v>
      </c>
      <c r="D23" s="13">
        <v>1</v>
      </c>
      <c r="E23" s="12" t="s">
        <v>445</v>
      </c>
      <c r="F23" s="25">
        <v>127.86390451675065</v>
      </c>
      <c r="G23" s="14">
        <v>440</v>
      </c>
      <c r="H23" s="30">
        <f t="shared" si="0"/>
        <v>3.4411587981998339</v>
      </c>
      <c r="I23">
        <f t="shared" si="1"/>
        <v>1</v>
      </c>
      <c r="J23">
        <v>0</v>
      </c>
      <c r="K23" s="34">
        <v>0</v>
      </c>
      <c r="L23" s="34">
        <f t="shared" si="3"/>
        <v>132000</v>
      </c>
      <c r="M23" s="34">
        <f t="shared" si="2"/>
        <v>130470.01</v>
      </c>
      <c r="N23">
        <f>A23-Sheet1!A20</f>
        <v>0</v>
      </c>
    </row>
    <row r="24" spans="1:14" x14ac:dyDescent="0.25">
      <c r="A24" s="12">
        <v>203</v>
      </c>
      <c r="B24" s="12">
        <v>71</v>
      </c>
      <c r="C24" s="12">
        <v>5</v>
      </c>
      <c r="D24" s="13">
        <v>1</v>
      </c>
      <c r="E24" s="12" t="s">
        <v>446</v>
      </c>
      <c r="F24" s="25">
        <v>150.27300125478573</v>
      </c>
      <c r="G24" s="14">
        <v>822</v>
      </c>
      <c r="H24" s="30">
        <f t="shared" si="0"/>
        <v>5.4700444733003684</v>
      </c>
      <c r="I24">
        <f t="shared" si="1"/>
        <v>0</v>
      </c>
      <c r="J24">
        <v>0</v>
      </c>
      <c r="K24" s="34">
        <v>0</v>
      </c>
      <c r="L24" s="34">
        <f t="shared" si="3"/>
        <v>0</v>
      </c>
      <c r="M24" s="34">
        <f t="shared" si="2"/>
        <v>0</v>
      </c>
      <c r="N24">
        <f>A24-Sheet1!A21</f>
        <v>0</v>
      </c>
    </row>
    <row r="25" spans="1:14" x14ac:dyDescent="0.25">
      <c r="A25" s="12">
        <v>217</v>
      </c>
      <c r="B25" s="12">
        <v>18</v>
      </c>
      <c r="C25" s="12">
        <v>10</v>
      </c>
      <c r="D25" s="13">
        <v>1</v>
      </c>
      <c r="E25" s="12" t="s">
        <v>447</v>
      </c>
      <c r="F25" s="25">
        <v>161.51203870483184</v>
      </c>
      <c r="G25" s="14">
        <v>618</v>
      </c>
      <c r="H25" s="30">
        <f t="shared" si="0"/>
        <v>3.8263401598775793</v>
      </c>
      <c r="I25">
        <f t="shared" si="1"/>
        <v>1</v>
      </c>
      <c r="J25">
        <v>0</v>
      </c>
      <c r="K25" s="34">
        <v>0</v>
      </c>
      <c r="L25" s="34">
        <f t="shared" si="3"/>
        <v>185400</v>
      </c>
      <c r="M25" s="34">
        <f t="shared" si="2"/>
        <v>183251.06</v>
      </c>
      <c r="N25">
        <f>A25-Sheet1!A22</f>
        <v>0</v>
      </c>
    </row>
    <row r="26" spans="1:14" x14ac:dyDescent="0.25">
      <c r="A26" s="12">
        <v>231</v>
      </c>
      <c r="B26" s="12">
        <v>55</v>
      </c>
      <c r="C26" s="12">
        <v>11</v>
      </c>
      <c r="D26" s="13">
        <v>1</v>
      </c>
      <c r="E26" s="12" t="s">
        <v>448</v>
      </c>
      <c r="F26" s="25">
        <v>116.33932160782598</v>
      </c>
      <c r="G26" s="14">
        <v>1663</v>
      </c>
      <c r="H26" s="30">
        <f t="shared" si="0"/>
        <v>14.294393133955943</v>
      </c>
      <c r="I26">
        <f t="shared" si="1"/>
        <v>0</v>
      </c>
      <c r="J26">
        <v>0</v>
      </c>
      <c r="K26" s="34">
        <v>0</v>
      </c>
      <c r="L26" s="34">
        <f t="shared" si="3"/>
        <v>0</v>
      </c>
      <c r="M26" s="34">
        <f t="shared" si="2"/>
        <v>0</v>
      </c>
      <c r="N26">
        <f>A26-Sheet1!A23</f>
        <v>0</v>
      </c>
    </row>
    <row r="27" spans="1:14" x14ac:dyDescent="0.25">
      <c r="A27" s="12">
        <v>238</v>
      </c>
      <c r="B27" s="12">
        <v>48</v>
      </c>
      <c r="C27" s="12">
        <v>11</v>
      </c>
      <c r="D27" s="13">
        <v>1</v>
      </c>
      <c r="E27" s="12" t="s">
        <v>449</v>
      </c>
      <c r="F27" s="25">
        <v>147.30441609172317</v>
      </c>
      <c r="G27" s="14">
        <v>1083</v>
      </c>
      <c r="H27" s="30">
        <f t="shared" si="0"/>
        <v>7.352121740366834</v>
      </c>
      <c r="I27">
        <f t="shared" si="1"/>
        <v>0</v>
      </c>
      <c r="J27">
        <v>0</v>
      </c>
      <c r="K27" s="34">
        <v>0</v>
      </c>
      <c r="L27" s="34">
        <f t="shared" si="3"/>
        <v>0</v>
      </c>
      <c r="M27" s="34">
        <f t="shared" si="2"/>
        <v>0</v>
      </c>
      <c r="N27">
        <f>A27-Sheet1!A24</f>
        <v>-7</v>
      </c>
    </row>
    <row r="28" spans="1:14" x14ac:dyDescent="0.25">
      <c r="A28" s="12">
        <v>245</v>
      </c>
      <c r="B28" s="12">
        <v>32</v>
      </c>
      <c r="C28" s="12">
        <v>4</v>
      </c>
      <c r="D28" s="13">
        <v>1</v>
      </c>
      <c r="E28" s="12" t="s">
        <v>450</v>
      </c>
      <c r="F28" s="25">
        <v>92.017476572455152</v>
      </c>
      <c r="G28" s="14">
        <v>608</v>
      </c>
      <c r="H28" s="30">
        <f t="shared" si="0"/>
        <v>6.6074404846481185</v>
      </c>
      <c r="I28">
        <f t="shared" si="1"/>
        <v>1</v>
      </c>
      <c r="J28">
        <v>0</v>
      </c>
      <c r="K28" s="34">
        <v>0</v>
      </c>
      <c r="L28" s="34">
        <f t="shared" si="3"/>
        <v>182400</v>
      </c>
      <c r="M28" s="34">
        <f t="shared" si="2"/>
        <v>180285.84</v>
      </c>
      <c r="N28">
        <f>A28-Sheet1!A25</f>
        <v>-35</v>
      </c>
    </row>
    <row r="29" spans="1:14" x14ac:dyDescent="0.25">
      <c r="A29" s="12">
        <v>280</v>
      </c>
      <c r="B29" s="12">
        <v>56</v>
      </c>
      <c r="C29" s="12">
        <v>5</v>
      </c>
      <c r="D29" s="13">
        <v>1</v>
      </c>
      <c r="E29" s="12" t="s">
        <v>451</v>
      </c>
      <c r="F29" s="25">
        <v>160.09079096075348</v>
      </c>
      <c r="G29" s="14">
        <v>2997</v>
      </c>
      <c r="H29" s="30">
        <f t="shared" si="0"/>
        <v>18.720627101747031</v>
      </c>
      <c r="I29">
        <f t="shared" si="1"/>
        <v>0</v>
      </c>
      <c r="J29">
        <v>0</v>
      </c>
      <c r="K29" s="34">
        <v>0</v>
      </c>
      <c r="L29" s="34">
        <f t="shared" si="3"/>
        <v>0</v>
      </c>
      <c r="M29" s="34">
        <f t="shared" si="2"/>
        <v>0</v>
      </c>
      <c r="N29">
        <f>A29-Sheet1!A26</f>
        <v>-7</v>
      </c>
    </row>
    <row r="30" spans="1:14" x14ac:dyDescent="0.25">
      <c r="A30" s="12">
        <v>287</v>
      </c>
      <c r="B30" s="12">
        <v>25</v>
      </c>
      <c r="C30" s="12">
        <v>3</v>
      </c>
      <c r="D30" s="13">
        <v>1</v>
      </c>
      <c r="E30" s="12" t="s">
        <v>452</v>
      </c>
      <c r="F30" s="25">
        <v>67.57851614682771</v>
      </c>
      <c r="G30" s="14">
        <v>442</v>
      </c>
      <c r="H30" s="30">
        <f t="shared" si="0"/>
        <v>6.5405401775864309</v>
      </c>
      <c r="I30">
        <f t="shared" si="1"/>
        <v>1</v>
      </c>
      <c r="J30">
        <v>0</v>
      </c>
      <c r="K30" s="34">
        <v>0</v>
      </c>
      <c r="L30" s="34">
        <f t="shared" si="3"/>
        <v>132600</v>
      </c>
      <c r="M30" s="34">
        <f t="shared" si="2"/>
        <v>131063.06</v>
      </c>
      <c r="N30">
        <f>A30-Sheet1!A27</f>
        <v>-21</v>
      </c>
    </row>
    <row r="31" spans="1:14" x14ac:dyDescent="0.25">
      <c r="A31" s="12">
        <v>308</v>
      </c>
      <c r="B31" s="12">
        <v>3</v>
      </c>
      <c r="C31" s="12">
        <v>11</v>
      </c>
      <c r="D31" s="13">
        <v>1</v>
      </c>
      <c r="E31" s="12" t="s">
        <v>453</v>
      </c>
      <c r="F31" s="25">
        <v>180.66722160711555</v>
      </c>
      <c r="G31" s="14">
        <v>1437</v>
      </c>
      <c r="H31" s="30">
        <f t="shared" si="0"/>
        <v>7.9538501074917951</v>
      </c>
      <c r="I31">
        <f t="shared" si="1"/>
        <v>0</v>
      </c>
      <c r="J31">
        <v>0</v>
      </c>
      <c r="K31" s="34">
        <v>0</v>
      </c>
      <c r="L31" s="34">
        <f t="shared" si="3"/>
        <v>0</v>
      </c>
      <c r="M31" s="34">
        <f t="shared" si="2"/>
        <v>0</v>
      </c>
      <c r="N31">
        <f>A31-Sheet1!A28</f>
        <v>-7</v>
      </c>
    </row>
    <row r="32" spans="1:14" x14ac:dyDescent="0.25">
      <c r="A32" s="12">
        <v>315</v>
      </c>
      <c r="B32" s="12">
        <v>4</v>
      </c>
      <c r="C32" s="12">
        <v>12</v>
      </c>
      <c r="D32" s="13">
        <v>1</v>
      </c>
      <c r="E32" s="12" t="s">
        <v>454</v>
      </c>
      <c r="F32" s="25">
        <v>157.07516736303413</v>
      </c>
      <c r="G32" s="14">
        <v>403</v>
      </c>
      <c r="H32" s="30">
        <f t="shared" si="0"/>
        <v>2.5656506166158097</v>
      </c>
      <c r="I32">
        <f t="shared" si="1"/>
        <v>1</v>
      </c>
      <c r="J32">
        <v>0</v>
      </c>
      <c r="K32" s="34">
        <v>0</v>
      </c>
      <c r="L32" s="34">
        <f t="shared" si="3"/>
        <v>120900</v>
      </c>
      <c r="M32" s="34">
        <f t="shared" si="2"/>
        <v>119498.67</v>
      </c>
      <c r="N32">
        <f>A32-Sheet1!A29</f>
        <v>-21</v>
      </c>
    </row>
    <row r="33" spans="1:14" x14ac:dyDescent="0.25">
      <c r="A33" s="12">
        <v>336</v>
      </c>
      <c r="B33" s="12">
        <v>14</v>
      </c>
      <c r="C33" s="12">
        <v>6</v>
      </c>
      <c r="D33" s="13">
        <v>1</v>
      </c>
      <c r="E33" s="12" t="s">
        <v>455</v>
      </c>
      <c r="F33" s="25">
        <v>117.13395523908218</v>
      </c>
      <c r="G33" s="14">
        <v>3535</v>
      </c>
      <c r="H33" s="30">
        <f t="shared" si="0"/>
        <v>30.179122636000034</v>
      </c>
      <c r="I33">
        <f t="shared" si="1"/>
        <v>0</v>
      </c>
      <c r="J33">
        <v>0</v>
      </c>
      <c r="K33" s="34">
        <v>0</v>
      </c>
      <c r="L33" s="34">
        <f t="shared" si="3"/>
        <v>0</v>
      </c>
      <c r="M33" s="34">
        <f t="shared" si="2"/>
        <v>0</v>
      </c>
      <c r="N33">
        <f>A33-Sheet1!A30</f>
        <v>-3927</v>
      </c>
    </row>
    <row r="34" spans="1:14" x14ac:dyDescent="0.25">
      <c r="A34" s="12">
        <v>350</v>
      </c>
      <c r="B34" s="12">
        <v>13</v>
      </c>
      <c r="C34" s="12">
        <v>2</v>
      </c>
      <c r="D34" s="13">
        <v>1</v>
      </c>
      <c r="E34" s="12" t="s">
        <v>456</v>
      </c>
      <c r="F34" s="25">
        <v>72.363567177658737</v>
      </c>
      <c r="G34" s="14">
        <v>987</v>
      </c>
      <c r="H34" s="30">
        <f t="shared" si="0"/>
        <v>13.639460276700161</v>
      </c>
      <c r="I34">
        <f t="shared" si="1"/>
        <v>0</v>
      </c>
      <c r="J34">
        <v>0</v>
      </c>
      <c r="K34" s="34">
        <v>0</v>
      </c>
      <c r="L34" s="34">
        <f t="shared" si="3"/>
        <v>0</v>
      </c>
      <c r="M34" s="34">
        <f t="shared" si="2"/>
        <v>0</v>
      </c>
      <c r="N34">
        <f>A34-Sheet1!A31</f>
        <v>0</v>
      </c>
    </row>
    <row r="35" spans="1:14" x14ac:dyDescent="0.25">
      <c r="A35" s="12">
        <v>364</v>
      </c>
      <c r="B35" s="12">
        <v>33</v>
      </c>
      <c r="C35" s="12">
        <v>3</v>
      </c>
      <c r="D35" s="13">
        <v>1</v>
      </c>
      <c r="E35" s="12" t="s">
        <v>457</v>
      </c>
      <c r="F35" s="25">
        <v>101.85794302138851</v>
      </c>
      <c r="G35" s="14">
        <v>365</v>
      </c>
      <c r="H35" s="30">
        <f t="shared" si="0"/>
        <v>3.5834220599109874</v>
      </c>
      <c r="I35">
        <f t="shared" si="1"/>
        <v>1</v>
      </c>
      <c r="J35">
        <v>0</v>
      </c>
      <c r="K35" s="34">
        <v>0</v>
      </c>
      <c r="L35" s="34">
        <f t="shared" si="3"/>
        <v>109500</v>
      </c>
      <c r="M35" s="34">
        <f t="shared" si="2"/>
        <v>108230.81</v>
      </c>
      <c r="N35">
        <f>A35-Sheet1!A32</f>
        <v>0</v>
      </c>
    </row>
    <row r="36" spans="1:14" x14ac:dyDescent="0.25">
      <c r="A36" s="12">
        <v>413</v>
      </c>
      <c r="B36" s="12">
        <v>53</v>
      </c>
      <c r="C36" s="12">
        <v>2</v>
      </c>
      <c r="D36" s="13">
        <v>1</v>
      </c>
      <c r="E36" s="12" t="s">
        <v>458</v>
      </c>
      <c r="F36" s="25">
        <v>16.721677161137425</v>
      </c>
      <c r="G36" s="14">
        <v>7428</v>
      </c>
      <c r="H36" s="30">
        <f t="shared" si="0"/>
        <v>444.21381470414298</v>
      </c>
      <c r="I36">
        <f t="shared" si="1"/>
        <v>0</v>
      </c>
      <c r="J36">
        <v>0</v>
      </c>
      <c r="K36" s="34">
        <v>0</v>
      </c>
      <c r="L36" s="34">
        <f t="shared" si="3"/>
        <v>0</v>
      </c>
      <c r="M36" s="34">
        <f t="shared" si="2"/>
        <v>0</v>
      </c>
      <c r="N36">
        <f>A36-Sheet1!A33</f>
        <v>0</v>
      </c>
    </row>
    <row r="37" spans="1:14" x14ac:dyDescent="0.25">
      <c r="A37" s="12">
        <v>422</v>
      </c>
      <c r="B37" s="12">
        <v>53</v>
      </c>
      <c r="C37" s="12">
        <v>2</v>
      </c>
      <c r="D37" s="13">
        <v>1</v>
      </c>
      <c r="E37" s="12" t="s">
        <v>459</v>
      </c>
      <c r="F37" s="25">
        <v>31.518577195878891</v>
      </c>
      <c r="G37" s="14">
        <v>1225</v>
      </c>
      <c r="H37" s="30">
        <f t="shared" si="0"/>
        <v>38.865967597045305</v>
      </c>
      <c r="I37">
        <f t="shared" si="1"/>
        <v>0</v>
      </c>
      <c r="J37">
        <v>0</v>
      </c>
      <c r="K37" s="34">
        <v>0</v>
      </c>
      <c r="L37" s="34">
        <f t="shared" si="3"/>
        <v>0</v>
      </c>
      <c r="M37" s="34">
        <f t="shared" si="2"/>
        <v>0</v>
      </c>
      <c r="N37">
        <f>A37-Sheet1!A34</f>
        <v>0</v>
      </c>
    </row>
    <row r="38" spans="1:14" x14ac:dyDescent="0.25">
      <c r="A38" s="12">
        <v>427</v>
      </c>
      <c r="B38" s="12">
        <v>33</v>
      </c>
      <c r="C38" s="12">
        <v>3</v>
      </c>
      <c r="D38" s="13">
        <v>1</v>
      </c>
      <c r="E38" s="12" t="s">
        <v>460</v>
      </c>
      <c r="F38" s="25">
        <v>32.306965397469021</v>
      </c>
      <c r="G38" s="14">
        <v>241</v>
      </c>
      <c r="H38" s="30">
        <f t="shared" si="0"/>
        <v>7.4596916496180823</v>
      </c>
      <c r="I38">
        <f t="shared" si="1"/>
        <v>1</v>
      </c>
      <c r="J38">
        <v>0</v>
      </c>
      <c r="K38" s="34">
        <v>0</v>
      </c>
      <c r="L38" s="34">
        <f t="shared" si="3"/>
        <v>72300</v>
      </c>
      <c r="M38" s="34">
        <f t="shared" si="2"/>
        <v>71461.98</v>
      </c>
      <c r="N38">
        <f>A38-Sheet1!A35</f>
        <v>0</v>
      </c>
    </row>
    <row r="39" spans="1:14" x14ac:dyDescent="0.25">
      <c r="A39" s="12">
        <v>434</v>
      </c>
      <c r="B39" s="12">
        <v>24</v>
      </c>
      <c r="C39" s="12">
        <v>6</v>
      </c>
      <c r="D39" s="13">
        <v>1</v>
      </c>
      <c r="E39" s="12" t="s">
        <v>461</v>
      </c>
      <c r="F39" s="25">
        <v>206.76706436015147</v>
      </c>
      <c r="G39" s="14">
        <v>1625</v>
      </c>
      <c r="H39" s="30">
        <f t="shared" si="0"/>
        <v>7.8590853191663976</v>
      </c>
      <c r="I39">
        <f t="shared" si="1"/>
        <v>0</v>
      </c>
      <c r="J39">
        <v>0</v>
      </c>
      <c r="K39" s="34">
        <v>0</v>
      </c>
      <c r="L39" s="34">
        <f t="shared" si="3"/>
        <v>0</v>
      </c>
      <c r="M39" s="34">
        <f t="shared" si="2"/>
        <v>0</v>
      </c>
      <c r="N39">
        <f>A39-Sheet1!A36</f>
        <v>0</v>
      </c>
    </row>
    <row r="40" spans="1:14" x14ac:dyDescent="0.25">
      <c r="A40" s="12">
        <v>441</v>
      </c>
      <c r="B40" s="12">
        <v>65</v>
      </c>
      <c r="C40" s="12">
        <v>11</v>
      </c>
      <c r="D40" s="13">
        <v>1</v>
      </c>
      <c r="E40" s="12" t="s">
        <v>462</v>
      </c>
      <c r="F40" s="25">
        <v>194.79435356242578</v>
      </c>
      <c r="G40" s="14">
        <v>227</v>
      </c>
      <c r="H40" s="30">
        <f t="shared" si="0"/>
        <v>1.1653315193617932</v>
      </c>
      <c r="I40">
        <f t="shared" si="1"/>
        <v>1</v>
      </c>
      <c r="J40">
        <v>0</v>
      </c>
      <c r="K40" s="34">
        <v>0</v>
      </c>
      <c r="L40" s="34">
        <f t="shared" si="3"/>
        <v>68100</v>
      </c>
      <c r="M40" s="34">
        <f t="shared" si="2"/>
        <v>67310.67</v>
      </c>
      <c r="N40">
        <f>A40-Sheet1!A37</f>
        <v>-5572</v>
      </c>
    </row>
    <row r="41" spans="1:14" x14ac:dyDescent="0.25">
      <c r="A41" s="12">
        <v>469</v>
      </c>
      <c r="B41" s="12">
        <v>13</v>
      </c>
      <c r="C41" s="12">
        <v>2</v>
      </c>
      <c r="D41" s="13">
        <v>1</v>
      </c>
      <c r="E41" s="12" t="s">
        <v>463</v>
      </c>
      <c r="F41" s="25">
        <v>104.52670546689792</v>
      </c>
      <c r="G41" s="14">
        <v>779</v>
      </c>
      <c r="H41" s="30">
        <f t="shared" si="0"/>
        <v>7.4526408970834526</v>
      </c>
      <c r="I41">
        <f t="shared" si="1"/>
        <v>0</v>
      </c>
      <c r="J41">
        <v>0</v>
      </c>
      <c r="K41" s="34">
        <v>0</v>
      </c>
      <c r="L41" s="34">
        <f t="shared" si="3"/>
        <v>0</v>
      </c>
      <c r="M41" s="34">
        <f t="shared" si="2"/>
        <v>0</v>
      </c>
      <c r="N41">
        <f>A41-Sheet1!A38</f>
        <v>28</v>
      </c>
    </row>
    <row r="42" spans="1:14" x14ac:dyDescent="0.25">
      <c r="A42" s="12">
        <v>476</v>
      </c>
      <c r="B42" s="12">
        <v>27</v>
      </c>
      <c r="C42" s="12">
        <v>4</v>
      </c>
      <c r="D42" s="13">
        <v>1</v>
      </c>
      <c r="E42" s="12" t="s">
        <v>464</v>
      </c>
      <c r="F42" s="25">
        <v>462.22322036532211</v>
      </c>
      <c r="G42" s="14">
        <v>1758</v>
      </c>
      <c r="H42" s="30">
        <f t="shared" si="0"/>
        <v>3.8033571714777756</v>
      </c>
      <c r="I42">
        <f t="shared" si="1"/>
        <v>0</v>
      </c>
      <c r="J42">
        <v>0</v>
      </c>
      <c r="K42" s="34">
        <v>0</v>
      </c>
      <c r="L42" s="34">
        <f t="shared" si="3"/>
        <v>0</v>
      </c>
      <c r="M42" s="34">
        <f t="shared" si="2"/>
        <v>0</v>
      </c>
      <c r="N42">
        <f>A42-Sheet1!A39</f>
        <v>-1764</v>
      </c>
    </row>
    <row r="43" spans="1:14" x14ac:dyDescent="0.25">
      <c r="A43" s="12">
        <v>485</v>
      </c>
      <c r="B43" s="12">
        <v>61</v>
      </c>
      <c r="C43" s="12">
        <v>4</v>
      </c>
      <c r="D43" s="13">
        <v>1</v>
      </c>
      <c r="E43" s="12" t="s">
        <v>465</v>
      </c>
      <c r="F43" s="26">
        <v>178.12675141693322</v>
      </c>
      <c r="G43" s="14">
        <v>618</v>
      </c>
      <c r="H43" s="30">
        <f t="shared" si="0"/>
        <v>3.4694395708900312</v>
      </c>
      <c r="I43">
        <f t="shared" si="1"/>
        <v>1</v>
      </c>
      <c r="J43">
        <v>0</v>
      </c>
      <c r="K43" s="34">
        <v>0</v>
      </c>
      <c r="L43" s="34">
        <f t="shared" si="3"/>
        <v>185400</v>
      </c>
      <c r="M43" s="34">
        <f t="shared" si="2"/>
        <v>183251.06</v>
      </c>
      <c r="N43">
        <f>A43-Sheet1!A40</f>
        <v>9</v>
      </c>
    </row>
    <row r="44" spans="1:14" x14ac:dyDescent="0.25">
      <c r="A44" s="12">
        <v>490</v>
      </c>
      <c r="B44" s="12">
        <v>33</v>
      </c>
      <c r="C44" s="12">
        <v>3</v>
      </c>
      <c r="D44" s="13">
        <v>1</v>
      </c>
      <c r="E44" s="12" t="s">
        <v>466</v>
      </c>
      <c r="F44" s="25">
        <v>112.7608486781985</v>
      </c>
      <c r="G44" s="14">
        <v>468</v>
      </c>
      <c r="H44" s="30">
        <f t="shared" si="0"/>
        <v>4.1503767086357914</v>
      </c>
      <c r="I44">
        <f t="shared" si="1"/>
        <v>1</v>
      </c>
      <c r="J44">
        <v>0</v>
      </c>
      <c r="K44" s="34">
        <v>0</v>
      </c>
      <c r="L44" s="34">
        <f t="shared" si="3"/>
        <v>140400</v>
      </c>
      <c r="M44" s="34">
        <f t="shared" si="2"/>
        <v>138772.65</v>
      </c>
      <c r="N44">
        <f>A44-Sheet1!A41</f>
        <v>5</v>
      </c>
    </row>
    <row r="45" spans="1:14" x14ac:dyDescent="0.25">
      <c r="A45" s="12">
        <v>497</v>
      </c>
      <c r="B45" s="12">
        <v>9</v>
      </c>
      <c r="C45" s="12">
        <v>10</v>
      </c>
      <c r="D45" s="13">
        <v>1</v>
      </c>
      <c r="E45" s="12" t="s">
        <v>467</v>
      </c>
      <c r="F45" s="25">
        <v>166.70133261394648</v>
      </c>
      <c r="G45" s="14">
        <v>1268</v>
      </c>
      <c r="H45" s="30">
        <f t="shared" si="0"/>
        <v>7.6064178979089769</v>
      </c>
      <c r="I45">
        <f t="shared" si="1"/>
        <v>0</v>
      </c>
      <c r="J45">
        <v>0</v>
      </c>
      <c r="K45" s="34">
        <v>0</v>
      </c>
      <c r="L45" s="34">
        <f t="shared" si="3"/>
        <v>0</v>
      </c>
      <c r="M45" s="34">
        <f t="shared" si="2"/>
        <v>0</v>
      </c>
      <c r="N45">
        <f>A45-Sheet1!A42</f>
        <v>0</v>
      </c>
    </row>
    <row r="46" spans="1:14" x14ac:dyDescent="0.25">
      <c r="A46" s="12">
        <v>602</v>
      </c>
      <c r="B46" s="12">
        <v>58</v>
      </c>
      <c r="C46" s="12">
        <v>8</v>
      </c>
      <c r="D46" s="13">
        <v>1</v>
      </c>
      <c r="E46" s="12" t="s">
        <v>468</v>
      </c>
      <c r="F46" s="25">
        <v>152.05329634633827</v>
      </c>
      <c r="G46" s="14">
        <v>845</v>
      </c>
      <c r="H46" s="30">
        <f t="shared" si="0"/>
        <v>5.5572619621169377</v>
      </c>
      <c r="I46">
        <f t="shared" si="1"/>
        <v>0</v>
      </c>
      <c r="J46">
        <v>0</v>
      </c>
      <c r="K46" s="34">
        <v>0</v>
      </c>
      <c r="L46" s="34">
        <f t="shared" si="3"/>
        <v>0</v>
      </c>
      <c r="M46" s="34">
        <f t="shared" si="2"/>
        <v>0</v>
      </c>
      <c r="N46">
        <f>A46-Sheet1!A43</f>
        <v>0</v>
      </c>
    </row>
    <row r="47" spans="1:14" x14ac:dyDescent="0.25">
      <c r="A47" s="12">
        <v>609</v>
      </c>
      <c r="B47" s="12">
        <v>22</v>
      </c>
      <c r="C47" s="12">
        <v>3</v>
      </c>
      <c r="D47" s="13">
        <v>1</v>
      </c>
      <c r="E47" s="12" t="s">
        <v>469</v>
      </c>
      <c r="F47" s="25">
        <v>175.52008901597614</v>
      </c>
      <c r="G47" s="14">
        <v>842</v>
      </c>
      <c r="H47" s="30">
        <f t="shared" si="0"/>
        <v>4.7971716782992271</v>
      </c>
      <c r="I47">
        <f t="shared" si="1"/>
        <v>0</v>
      </c>
      <c r="J47">
        <v>0</v>
      </c>
      <c r="K47" s="34">
        <v>0</v>
      </c>
      <c r="L47" s="34">
        <f t="shared" si="3"/>
        <v>0</v>
      </c>
      <c r="M47" s="34">
        <f t="shared" si="2"/>
        <v>0</v>
      </c>
      <c r="N47">
        <f>A47-Sheet1!A44</f>
        <v>0</v>
      </c>
    </row>
    <row r="48" spans="1:14" x14ac:dyDescent="0.25">
      <c r="A48" s="12">
        <v>616</v>
      </c>
      <c r="B48" s="12">
        <v>63</v>
      </c>
      <c r="C48" s="12">
        <v>9</v>
      </c>
      <c r="D48" s="13">
        <v>3</v>
      </c>
      <c r="E48" s="12" t="s">
        <v>470</v>
      </c>
      <c r="F48" s="25">
        <v>265.7</v>
      </c>
      <c r="G48" s="14">
        <v>148</v>
      </c>
      <c r="H48" s="30">
        <f t="shared" si="0"/>
        <v>0.55701919458035376</v>
      </c>
      <c r="I48">
        <f t="shared" si="1"/>
        <v>1</v>
      </c>
      <c r="J48">
        <v>0</v>
      </c>
      <c r="K48" s="34">
        <v>0</v>
      </c>
      <c r="L48" s="34">
        <f t="shared" si="3"/>
        <v>44400</v>
      </c>
      <c r="M48" s="34">
        <f t="shared" si="2"/>
        <v>43885.37</v>
      </c>
      <c r="N48">
        <f>A48-Sheet1!A45</f>
        <v>-7</v>
      </c>
    </row>
    <row r="49" spans="1:14" x14ac:dyDescent="0.25">
      <c r="A49" s="12">
        <v>623</v>
      </c>
      <c r="B49" s="12">
        <v>58</v>
      </c>
      <c r="C49" s="12">
        <v>8</v>
      </c>
      <c r="D49" s="13">
        <v>1</v>
      </c>
      <c r="E49" s="12" t="s">
        <v>471</v>
      </c>
      <c r="F49" s="25">
        <v>132.44433995569477</v>
      </c>
      <c r="G49" s="14">
        <v>418</v>
      </c>
      <c r="H49" s="30">
        <f t="shared" si="0"/>
        <v>3.1560427583377981</v>
      </c>
      <c r="I49">
        <f t="shared" si="1"/>
        <v>1</v>
      </c>
      <c r="J49">
        <v>0</v>
      </c>
      <c r="K49" s="34">
        <v>0</v>
      </c>
      <c r="L49" s="34">
        <f t="shared" si="3"/>
        <v>125400</v>
      </c>
      <c r="M49" s="34">
        <f t="shared" si="2"/>
        <v>123946.51</v>
      </c>
      <c r="N49">
        <f>A49-Sheet1!A46</f>
        <v>-14</v>
      </c>
    </row>
    <row r="50" spans="1:14" x14ac:dyDescent="0.25">
      <c r="A50" s="12">
        <v>637</v>
      </c>
      <c r="B50" s="12">
        <v>17</v>
      </c>
      <c r="C50" s="12">
        <v>11</v>
      </c>
      <c r="D50" s="13">
        <v>1</v>
      </c>
      <c r="E50" s="12" t="s">
        <v>472</v>
      </c>
      <c r="F50" s="25">
        <v>159.64436540927991</v>
      </c>
      <c r="G50" s="14">
        <v>742</v>
      </c>
      <c r="H50" s="30">
        <f t="shared" si="0"/>
        <v>4.6478308087963907</v>
      </c>
      <c r="I50">
        <f t="shared" si="1"/>
        <v>1</v>
      </c>
      <c r="J50">
        <v>0</v>
      </c>
      <c r="K50" s="34">
        <v>0</v>
      </c>
      <c r="L50" s="34">
        <f t="shared" si="3"/>
        <v>222600</v>
      </c>
      <c r="M50" s="34">
        <f t="shared" si="2"/>
        <v>220019.89</v>
      </c>
      <c r="N50">
        <f>A50-Sheet1!A47</f>
        <v>-20</v>
      </c>
    </row>
    <row r="51" spans="1:14" x14ac:dyDescent="0.25">
      <c r="A51" s="12">
        <v>657</v>
      </c>
      <c r="B51" s="12">
        <v>30</v>
      </c>
      <c r="C51" s="12">
        <v>2</v>
      </c>
      <c r="D51" s="13">
        <v>3</v>
      </c>
      <c r="E51" s="12" t="s">
        <v>473</v>
      </c>
      <c r="F51" s="25">
        <v>33.700000000000003</v>
      </c>
      <c r="G51" s="14">
        <v>96</v>
      </c>
      <c r="H51" s="30">
        <f t="shared" si="0"/>
        <v>2.8486646884272995</v>
      </c>
      <c r="I51">
        <f t="shared" si="1"/>
        <v>1</v>
      </c>
      <c r="J51">
        <v>0</v>
      </c>
      <c r="K51" s="34">
        <v>0</v>
      </c>
      <c r="L51" s="34">
        <f t="shared" si="3"/>
        <v>28800</v>
      </c>
      <c r="M51" s="34">
        <f t="shared" si="2"/>
        <v>28466.18</v>
      </c>
      <c r="N51">
        <f>A51-Sheet1!A48</f>
        <v>-1</v>
      </c>
    </row>
    <row r="52" spans="1:14" x14ac:dyDescent="0.25">
      <c r="A52" s="12">
        <v>658</v>
      </c>
      <c r="B52" s="12">
        <v>8</v>
      </c>
      <c r="C52" s="12">
        <v>7</v>
      </c>
      <c r="D52" s="13">
        <v>1</v>
      </c>
      <c r="E52" s="12" t="s">
        <v>474</v>
      </c>
      <c r="F52" s="25">
        <v>62.846641459253874</v>
      </c>
      <c r="G52" s="14">
        <v>908</v>
      </c>
      <c r="H52" s="30">
        <f t="shared" si="0"/>
        <v>14.447868317493063</v>
      </c>
      <c r="I52">
        <f t="shared" si="1"/>
        <v>0</v>
      </c>
      <c r="J52">
        <v>0</v>
      </c>
      <c r="K52" s="34">
        <v>0</v>
      </c>
      <c r="L52" s="34">
        <f t="shared" si="3"/>
        <v>0</v>
      </c>
      <c r="M52" s="34">
        <f t="shared" si="2"/>
        <v>0</v>
      </c>
      <c r="N52">
        <f>A52-Sheet1!A49</f>
        <v>-7</v>
      </c>
    </row>
    <row r="53" spans="1:14" x14ac:dyDescent="0.25">
      <c r="A53" s="12">
        <v>665</v>
      </c>
      <c r="B53" s="12">
        <v>30</v>
      </c>
      <c r="C53" s="12">
        <v>2</v>
      </c>
      <c r="D53" s="13">
        <v>3</v>
      </c>
      <c r="E53" s="12" t="s">
        <v>475</v>
      </c>
      <c r="F53" s="25">
        <v>32.659999999999997</v>
      </c>
      <c r="G53" s="14">
        <v>661</v>
      </c>
      <c r="H53" s="30">
        <f t="shared" si="0"/>
        <v>20.23882424984691</v>
      </c>
      <c r="I53">
        <f t="shared" si="1"/>
        <v>0</v>
      </c>
      <c r="J53">
        <v>0</v>
      </c>
      <c r="K53" s="34">
        <v>0</v>
      </c>
      <c r="L53" s="34">
        <f t="shared" si="3"/>
        <v>0</v>
      </c>
      <c r="M53" s="34">
        <f t="shared" si="2"/>
        <v>0</v>
      </c>
      <c r="N53">
        <f>A53-Sheet1!A50</f>
        <v>-35</v>
      </c>
    </row>
    <row r="54" spans="1:14" x14ac:dyDescent="0.25">
      <c r="A54" s="12">
        <v>700</v>
      </c>
      <c r="B54" s="12">
        <v>23</v>
      </c>
      <c r="C54" s="12">
        <v>2</v>
      </c>
      <c r="D54" s="13">
        <v>1</v>
      </c>
      <c r="E54" s="12" t="s">
        <v>476</v>
      </c>
      <c r="F54" s="25">
        <v>101.27748297771264</v>
      </c>
      <c r="G54" s="14">
        <v>1056</v>
      </c>
      <c r="H54" s="30">
        <f t="shared" si="0"/>
        <v>10.42679941238652</v>
      </c>
      <c r="I54">
        <f t="shared" si="1"/>
        <v>0</v>
      </c>
      <c r="J54">
        <v>0</v>
      </c>
      <c r="K54" s="34">
        <v>0</v>
      </c>
      <c r="L54" s="34">
        <f t="shared" si="3"/>
        <v>0</v>
      </c>
      <c r="M54" s="34">
        <f t="shared" si="2"/>
        <v>0</v>
      </c>
      <c r="N54">
        <f>A54-Sheet1!A51</f>
        <v>-21</v>
      </c>
    </row>
    <row r="55" spans="1:14" x14ac:dyDescent="0.25">
      <c r="A55" s="12">
        <v>714</v>
      </c>
      <c r="B55" s="12">
        <v>67</v>
      </c>
      <c r="C55" s="12">
        <v>1</v>
      </c>
      <c r="D55" s="13">
        <v>1</v>
      </c>
      <c r="E55" s="12" t="s">
        <v>477</v>
      </c>
      <c r="F55" s="25">
        <v>32.367478627279354</v>
      </c>
      <c r="G55" s="14">
        <v>6820</v>
      </c>
      <c r="H55" s="30">
        <f t="shared" si="0"/>
        <v>210.70532179952056</v>
      </c>
      <c r="I55">
        <f t="shared" si="1"/>
        <v>0</v>
      </c>
      <c r="J55">
        <v>0</v>
      </c>
      <c r="K55" s="34">
        <v>0</v>
      </c>
      <c r="L55" s="34">
        <f t="shared" si="3"/>
        <v>0</v>
      </c>
      <c r="M55" s="34">
        <f t="shared" si="2"/>
        <v>0</v>
      </c>
      <c r="N55">
        <f>A55-Sheet1!A52</f>
        <v>-21</v>
      </c>
    </row>
    <row r="56" spans="1:14" x14ac:dyDescent="0.25">
      <c r="A56" s="12">
        <v>721</v>
      </c>
      <c r="B56" s="12">
        <v>40</v>
      </c>
      <c r="C56" s="12">
        <v>1</v>
      </c>
      <c r="D56" s="13">
        <v>1</v>
      </c>
      <c r="E56" s="12" t="s">
        <v>478</v>
      </c>
      <c r="F56" s="25">
        <v>4.4006273441846062</v>
      </c>
      <c r="G56" s="14">
        <v>1686</v>
      </c>
      <c r="H56" s="30">
        <f t="shared" si="0"/>
        <v>383.1271925872195</v>
      </c>
      <c r="I56">
        <f t="shared" si="1"/>
        <v>0</v>
      </c>
      <c r="J56">
        <v>0</v>
      </c>
      <c r="K56" s="34">
        <v>0</v>
      </c>
      <c r="L56" s="34">
        <f t="shared" si="3"/>
        <v>0</v>
      </c>
      <c r="M56" s="34">
        <f t="shared" si="2"/>
        <v>0</v>
      </c>
      <c r="N56">
        <f>A56-Sheet1!A53</f>
        <v>-56</v>
      </c>
    </row>
    <row r="57" spans="1:14" x14ac:dyDescent="0.25">
      <c r="A57" s="12">
        <v>735</v>
      </c>
      <c r="B57" s="12">
        <v>54</v>
      </c>
      <c r="C57" s="12">
        <v>10</v>
      </c>
      <c r="D57" s="13">
        <v>1</v>
      </c>
      <c r="E57" s="12" t="s">
        <v>479</v>
      </c>
      <c r="F57" s="25">
        <v>270.91445449287795</v>
      </c>
      <c r="G57" s="14">
        <v>500</v>
      </c>
      <c r="H57" s="30">
        <f t="shared" si="0"/>
        <v>1.8456010438274508</v>
      </c>
      <c r="I57">
        <f t="shared" si="1"/>
        <v>1</v>
      </c>
      <c r="J57">
        <v>0</v>
      </c>
      <c r="K57" s="34">
        <v>0</v>
      </c>
      <c r="L57" s="34">
        <f t="shared" si="3"/>
        <v>150000</v>
      </c>
      <c r="M57" s="34">
        <f t="shared" si="2"/>
        <v>148261.38</v>
      </c>
      <c r="N57">
        <f>A57-Sheet1!A54</f>
        <v>-105</v>
      </c>
    </row>
    <row r="58" spans="1:14" x14ac:dyDescent="0.25">
      <c r="A58" s="12">
        <v>777</v>
      </c>
      <c r="B58" s="12">
        <v>51</v>
      </c>
      <c r="C58" s="12">
        <v>2</v>
      </c>
      <c r="D58" s="13">
        <v>1</v>
      </c>
      <c r="E58" s="12" t="s">
        <v>480</v>
      </c>
      <c r="F58" s="25">
        <v>100.19682194203602</v>
      </c>
      <c r="G58" s="14">
        <v>3280</v>
      </c>
      <c r="H58" s="30">
        <f t="shared" si="0"/>
        <v>32.735569216930692</v>
      </c>
      <c r="I58">
        <f t="shared" si="1"/>
        <v>0</v>
      </c>
      <c r="J58">
        <v>0</v>
      </c>
      <c r="K58" s="34">
        <v>0</v>
      </c>
      <c r="L58" s="34">
        <f t="shared" si="3"/>
        <v>0</v>
      </c>
      <c r="M58" s="34">
        <f t="shared" si="2"/>
        <v>0</v>
      </c>
      <c r="N58">
        <f>A58-Sheet1!A55</f>
        <v>-93</v>
      </c>
    </row>
    <row r="59" spans="1:14" x14ac:dyDescent="0.25">
      <c r="A59" s="12">
        <v>840</v>
      </c>
      <c r="B59" s="12">
        <v>2</v>
      </c>
      <c r="C59" s="12">
        <v>12</v>
      </c>
      <c r="D59" s="13">
        <v>1</v>
      </c>
      <c r="E59" s="12" t="s">
        <v>481</v>
      </c>
      <c r="F59" s="25">
        <v>231.21429073746287</v>
      </c>
      <c r="G59" s="14">
        <v>196</v>
      </c>
      <c r="H59" s="30">
        <f t="shared" si="0"/>
        <v>0.84769846783628233</v>
      </c>
      <c r="I59">
        <f t="shared" si="1"/>
        <v>1</v>
      </c>
      <c r="J59">
        <v>0</v>
      </c>
      <c r="K59" s="34">
        <v>0</v>
      </c>
      <c r="L59" s="34">
        <f t="shared" si="3"/>
        <v>58800</v>
      </c>
      <c r="M59" s="34">
        <f t="shared" si="2"/>
        <v>58118.46</v>
      </c>
      <c r="N59">
        <f>A59-Sheet1!A56</f>
        <v>-42</v>
      </c>
    </row>
    <row r="60" spans="1:14" x14ac:dyDescent="0.25">
      <c r="A60" s="12">
        <v>870</v>
      </c>
      <c r="B60" s="12">
        <v>9</v>
      </c>
      <c r="C60" s="12">
        <v>10</v>
      </c>
      <c r="D60" s="13">
        <v>1</v>
      </c>
      <c r="E60" s="12" t="s">
        <v>482</v>
      </c>
      <c r="F60" s="25">
        <v>151.78799813753579</v>
      </c>
      <c r="G60" s="14">
        <v>851</v>
      </c>
      <c r="H60" s="30">
        <f t="shared" si="0"/>
        <v>5.606503876735399</v>
      </c>
      <c r="I60">
        <f t="shared" si="1"/>
        <v>0</v>
      </c>
      <c r="J60">
        <v>0</v>
      </c>
      <c r="K60" s="34">
        <v>0</v>
      </c>
      <c r="L60" s="34">
        <f t="shared" si="3"/>
        <v>0</v>
      </c>
      <c r="M60" s="34">
        <f t="shared" si="2"/>
        <v>0</v>
      </c>
      <c r="N60">
        <f>A60-Sheet1!A57</f>
        <v>-26</v>
      </c>
    </row>
    <row r="61" spans="1:14" x14ac:dyDescent="0.25">
      <c r="A61" s="12">
        <v>882</v>
      </c>
      <c r="B61" s="12">
        <v>11</v>
      </c>
      <c r="C61" s="12">
        <v>5</v>
      </c>
      <c r="D61" s="13">
        <v>1</v>
      </c>
      <c r="E61" s="12" t="s">
        <v>483</v>
      </c>
      <c r="F61" s="25">
        <v>83.230428337131286</v>
      </c>
      <c r="G61" s="14">
        <v>386</v>
      </c>
      <c r="H61" s="30">
        <f t="shared" si="0"/>
        <v>4.6377269432818142</v>
      </c>
      <c r="I61">
        <f t="shared" si="1"/>
        <v>1</v>
      </c>
      <c r="J61">
        <v>0</v>
      </c>
      <c r="K61" s="34">
        <v>0</v>
      </c>
      <c r="L61" s="34">
        <f t="shared" si="3"/>
        <v>115800</v>
      </c>
      <c r="M61" s="34">
        <f t="shared" si="2"/>
        <v>114457.78</v>
      </c>
      <c r="N61">
        <f>A61-Sheet1!A58</f>
        <v>-21</v>
      </c>
    </row>
    <row r="62" spans="1:14" x14ac:dyDescent="0.25">
      <c r="A62" s="12">
        <v>896</v>
      </c>
      <c r="B62" s="12">
        <v>13</v>
      </c>
      <c r="C62" s="12">
        <v>2</v>
      </c>
      <c r="D62" s="13">
        <v>1</v>
      </c>
      <c r="E62" s="12" t="s">
        <v>484</v>
      </c>
      <c r="F62" s="25">
        <v>65.27705352004719</v>
      </c>
      <c r="G62" s="14">
        <v>864</v>
      </c>
      <c r="H62" s="30">
        <f t="shared" si="0"/>
        <v>13.235891533227026</v>
      </c>
      <c r="I62">
        <f t="shared" si="1"/>
        <v>0</v>
      </c>
      <c r="J62">
        <v>0</v>
      </c>
      <c r="K62" s="34">
        <v>0</v>
      </c>
      <c r="L62" s="34">
        <f t="shared" si="3"/>
        <v>0</v>
      </c>
      <c r="M62" s="34">
        <f t="shared" si="2"/>
        <v>0</v>
      </c>
      <c r="N62">
        <f>A62-Sheet1!A59</f>
        <v>-14</v>
      </c>
    </row>
    <row r="63" spans="1:14" x14ac:dyDescent="0.25">
      <c r="A63" s="12">
        <v>903</v>
      </c>
      <c r="B63" s="12">
        <v>3</v>
      </c>
      <c r="C63" s="12">
        <v>11</v>
      </c>
      <c r="D63" s="13">
        <v>1</v>
      </c>
      <c r="E63" s="12" t="s">
        <v>485</v>
      </c>
      <c r="F63" s="25">
        <v>68.859355154193764</v>
      </c>
      <c r="G63" s="14">
        <v>909</v>
      </c>
      <c r="H63" s="30">
        <f t="shared" si="0"/>
        <v>13.200820686811774</v>
      </c>
      <c r="I63">
        <f t="shared" si="1"/>
        <v>0</v>
      </c>
      <c r="J63">
        <v>0</v>
      </c>
      <c r="K63" s="34">
        <v>0</v>
      </c>
      <c r="L63" s="34">
        <f t="shared" si="3"/>
        <v>0</v>
      </c>
      <c r="M63" s="34">
        <f t="shared" si="2"/>
        <v>0</v>
      </c>
      <c r="N63">
        <f>A63-Sheet1!A60</f>
        <v>-77</v>
      </c>
    </row>
    <row r="64" spans="1:14" x14ac:dyDescent="0.25">
      <c r="A64" s="12">
        <v>910</v>
      </c>
      <c r="B64" s="12">
        <v>20</v>
      </c>
      <c r="C64" s="12">
        <v>6</v>
      </c>
      <c r="D64" s="13">
        <v>1</v>
      </c>
      <c r="E64" s="12" t="s">
        <v>486</v>
      </c>
      <c r="F64" s="25">
        <v>178.53901303356233</v>
      </c>
      <c r="G64" s="14">
        <v>1352</v>
      </c>
      <c r="H64" s="30">
        <f t="shared" si="0"/>
        <v>7.5725746268455438</v>
      </c>
      <c r="I64">
        <f t="shared" si="1"/>
        <v>0</v>
      </c>
      <c r="J64">
        <v>0</v>
      </c>
      <c r="K64" s="34">
        <v>0</v>
      </c>
      <c r="L64" s="34">
        <f t="shared" si="3"/>
        <v>0</v>
      </c>
      <c r="M64" s="34">
        <f t="shared" si="2"/>
        <v>0</v>
      </c>
      <c r="N64">
        <f>A64-Sheet1!A61</f>
        <v>-84</v>
      </c>
    </row>
    <row r="65" spans="1:14" x14ac:dyDescent="0.25">
      <c r="A65" s="12">
        <v>980</v>
      </c>
      <c r="B65" s="12">
        <v>41</v>
      </c>
      <c r="C65" s="12">
        <v>4</v>
      </c>
      <c r="D65" s="13">
        <v>1</v>
      </c>
      <c r="E65" s="12" t="s">
        <v>487</v>
      </c>
      <c r="F65" s="25">
        <v>118.0073714239294</v>
      </c>
      <c r="G65" s="14">
        <v>602</v>
      </c>
      <c r="H65" s="30">
        <f t="shared" si="0"/>
        <v>5.1013762338403135</v>
      </c>
      <c r="I65">
        <f t="shared" si="1"/>
        <v>1</v>
      </c>
      <c r="J65">
        <v>0</v>
      </c>
      <c r="K65" s="34">
        <v>0</v>
      </c>
      <c r="L65" s="34">
        <f t="shared" si="3"/>
        <v>180600</v>
      </c>
      <c r="M65" s="34">
        <f t="shared" si="2"/>
        <v>178506.7</v>
      </c>
      <c r="N65">
        <f>A65-Sheet1!A62</f>
        <v>-49</v>
      </c>
    </row>
    <row r="66" spans="1:14" x14ac:dyDescent="0.25">
      <c r="A66" s="12">
        <v>994</v>
      </c>
      <c r="B66" s="12">
        <v>22</v>
      </c>
      <c r="C66" s="12">
        <v>3</v>
      </c>
      <c r="D66" s="13">
        <v>1</v>
      </c>
      <c r="E66" s="12" t="s">
        <v>488</v>
      </c>
      <c r="F66" s="25">
        <v>99.959163200528351</v>
      </c>
      <c r="G66" s="14">
        <v>213</v>
      </c>
      <c r="H66" s="30">
        <f t="shared" si="0"/>
        <v>2.1308701791820739</v>
      </c>
      <c r="I66">
        <f t="shared" si="1"/>
        <v>1</v>
      </c>
      <c r="J66">
        <v>0</v>
      </c>
      <c r="K66" s="34">
        <v>0</v>
      </c>
      <c r="L66" s="34">
        <f t="shared" si="3"/>
        <v>63900</v>
      </c>
      <c r="M66" s="34">
        <f t="shared" si="2"/>
        <v>63159.35</v>
      </c>
      <c r="N66">
        <f>A66-Sheet1!A63</f>
        <v>-21</v>
      </c>
    </row>
    <row r="67" spans="1:14" x14ac:dyDescent="0.25">
      <c r="A67" s="12">
        <v>1015</v>
      </c>
      <c r="B67" s="12">
        <v>45</v>
      </c>
      <c r="C67" s="12">
        <v>1</v>
      </c>
      <c r="D67" s="13">
        <v>1</v>
      </c>
      <c r="E67" s="12" t="s">
        <v>489</v>
      </c>
      <c r="F67" s="25">
        <v>35.544042899287568</v>
      </c>
      <c r="G67" s="14">
        <v>2945</v>
      </c>
      <c r="H67" s="30">
        <f t="shared" si="0"/>
        <v>82.854952891670877</v>
      </c>
      <c r="I67">
        <f t="shared" si="1"/>
        <v>0</v>
      </c>
      <c r="J67">
        <v>0</v>
      </c>
      <c r="K67" s="34">
        <v>0</v>
      </c>
      <c r="L67" s="34">
        <f t="shared" si="3"/>
        <v>0</v>
      </c>
      <c r="M67" s="34">
        <f t="shared" si="2"/>
        <v>0</v>
      </c>
      <c r="N67">
        <f>A67-Sheet1!A64</f>
        <v>-4039</v>
      </c>
    </row>
    <row r="68" spans="1:14" x14ac:dyDescent="0.25">
      <c r="A68" s="12">
        <v>1029</v>
      </c>
      <c r="B68" s="12">
        <v>59</v>
      </c>
      <c r="C68" s="12">
        <v>7</v>
      </c>
      <c r="D68" s="13">
        <v>1</v>
      </c>
      <c r="E68" s="12" t="s">
        <v>61</v>
      </c>
      <c r="F68" s="25">
        <v>38.111918036149198</v>
      </c>
      <c r="G68" s="14">
        <v>1091</v>
      </c>
      <c r="H68" s="30">
        <f t="shared" si="0"/>
        <v>28.626216055701665</v>
      </c>
      <c r="I68">
        <f t="shared" si="1"/>
        <v>0</v>
      </c>
      <c r="J68">
        <v>0</v>
      </c>
      <c r="K68" s="34">
        <v>0</v>
      </c>
      <c r="L68" s="34">
        <f t="shared" si="3"/>
        <v>0</v>
      </c>
      <c r="M68" s="34">
        <f t="shared" si="2"/>
        <v>0</v>
      </c>
      <c r="N68">
        <f>A68-Sheet1!A65</f>
        <v>-42</v>
      </c>
    </row>
    <row r="69" spans="1:14" x14ac:dyDescent="0.25">
      <c r="A69" s="12">
        <v>1071</v>
      </c>
      <c r="B69" s="12">
        <v>50</v>
      </c>
      <c r="C69" s="12">
        <v>12</v>
      </c>
      <c r="D69" s="13">
        <v>1</v>
      </c>
      <c r="E69" s="12" t="s">
        <v>490</v>
      </c>
      <c r="F69" s="25">
        <f>290.82+449.82</f>
        <v>740.64</v>
      </c>
      <c r="G69" s="14">
        <v>702</v>
      </c>
      <c r="H69" s="30">
        <f t="shared" si="0"/>
        <v>0.94782890473104342</v>
      </c>
      <c r="I69">
        <f t="shared" si="1"/>
        <v>1</v>
      </c>
      <c r="J69">
        <v>0</v>
      </c>
      <c r="K69" s="34">
        <v>0</v>
      </c>
      <c r="L69" s="34">
        <f t="shared" si="3"/>
        <v>210600</v>
      </c>
      <c r="M69" s="34">
        <f t="shared" si="2"/>
        <v>208158.98</v>
      </c>
      <c r="N69">
        <f>A69-Sheet1!A66</f>
        <v>-9</v>
      </c>
    </row>
    <row r="70" spans="1:14" x14ac:dyDescent="0.25">
      <c r="A70" s="12">
        <v>1080</v>
      </c>
      <c r="B70" s="12">
        <v>3</v>
      </c>
      <c r="C70" s="12">
        <v>11</v>
      </c>
      <c r="D70" s="13">
        <v>1</v>
      </c>
      <c r="E70" s="12" t="s">
        <v>491</v>
      </c>
      <c r="F70" s="25">
        <f>168.240599531423+(118.16)</f>
        <v>286.40059953142298</v>
      </c>
      <c r="G70" s="14">
        <v>1068</v>
      </c>
      <c r="H70" s="30">
        <f t="shared" si="0"/>
        <v>3.7290424731908507</v>
      </c>
      <c r="I70">
        <f t="shared" si="1"/>
        <v>0</v>
      </c>
      <c r="J70">
        <v>0</v>
      </c>
      <c r="K70" s="34">
        <v>0</v>
      </c>
      <c r="L70" s="34">
        <f t="shared" si="3"/>
        <v>0</v>
      </c>
      <c r="M70" s="34">
        <f t="shared" si="2"/>
        <v>0</v>
      </c>
      <c r="N70">
        <f>A70-Sheet1!A67</f>
        <v>-5</v>
      </c>
    </row>
    <row r="71" spans="1:14" x14ac:dyDescent="0.25">
      <c r="A71" s="12">
        <v>1085</v>
      </c>
      <c r="B71" s="12">
        <v>8</v>
      </c>
      <c r="C71" s="12">
        <v>7</v>
      </c>
      <c r="D71" s="13">
        <v>1</v>
      </c>
      <c r="E71" s="12" t="s">
        <v>492</v>
      </c>
      <c r="F71" s="25">
        <v>119.15803852245647</v>
      </c>
      <c r="G71" s="14">
        <v>1129</v>
      </c>
      <c r="H71" s="30">
        <f t="shared" ref="H71:H134" si="4">G71/F71</f>
        <v>9.4748118884755659</v>
      </c>
      <c r="I71">
        <f t="shared" ref="I71:I134" si="5">IF(AND(G71&lt;=745,H71&lt;10),1,0)</f>
        <v>0</v>
      </c>
      <c r="J71">
        <v>0</v>
      </c>
      <c r="K71" s="34">
        <v>0</v>
      </c>
      <c r="L71" s="34">
        <f t="shared" si="3"/>
        <v>0</v>
      </c>
      <c r="M71" s="34">
        <f t="shared" ref="M71:M134" si="6">ROUND(L71*$M$4,2)</f>
        <v>0</v>
      </c>
      <c r="N71">
        <f>A71-Sheet1!A68</f>
        <v>-7</v>
      </c>
    </row>
    <row r="72" spans="1:14" x14ac:dyDescent="0.25">
      <c r="A72" s="12">
        <v>1092</v>
      </c>
      <c r="B72" s="12">
        <v>9</v>
      </c>
      <c r="C72" s="12">
        <v>10</v>
      </c>
      <c r="D72" s="13">
        <v>1</v>
      </c>
      <c r="E72" s="12" t="s">
        <v>493</v>
      </c>
      <c r="F72" s="25">
        <v>227.41064893694102</v>
      </c>
      <c r="G72" s="14">
        <v>5276</v>
      </c>
      <c r="H72" s="30">
        <f t="shared" si="4"/>
        <v>23.200320761861018</v>
      </c>
      <c r="I72">
        <f t="shared" si="5"/>
        <v>0</v>
      </c>
      <c r="J72">
        <v>0</v>
      </c>
      <c r="K72" s="34">
        <v>0</v>
      </c>
      <c r="L72" s="34">
        <f t="shared" ref="L72:L135" si="7">G72*$L$3*I72</f>
        <v>0</v>
      </c>
      <c r="M72" s="34">
        <f t="shared" si="6"/>
        <v>0</v>
      </c>
      <c r="N72">
        <f>A72-Sheet1!A69</f>
        <v>-28</v>
      </c>
    </row>
    <row r="73" spans="1:14" x14ac:dyDescent="0.25">
      <c r="A73" s="12">
        <v>1120</v>
      </c>
      <c r="B73" s="12">
        <v>48</v>
      </c>
      <c r="C73" s="12">
        <v>11</v>
      </c>
      <c r="D73" s="13">
        <v>1</v>
      </c>
      <c r="E73" s="12" t="s">
        <v>494</v>
      </c>
      <c r="F73" s="25">
        <v>57.441081192380032</v>
      </c>
      <c r="G73" s="14">
        <v>338</v>
      </c>
      <c r="H73" s="30">
        <f t="shared" si="4"/>
        <v>5.8842903542845937</v>
      </c>
      <c r="I73">
        <f t="shared" si="5"/>
        <v>1</v>
      </c>
      <c r="J73">
        <v>0</v>
      </c>
      <c r="K73" s="34">
        <v>0</v>
      </c>
      <c r="L73" s="34">
        <f t="shared" si="7"/>
        <v>101400</v>
      </c>
      <c r="M73" s="34">
        <f t="shared" si="6"/>
        <v>100224.69</v>
      </c>
      <c r="N73">
        <f>A73-Sheet1!A70</f>
        <v>-7</v>
      </c>
    </row>
    <row r="74" spans="1:14" x14ac:dyDescent="0.25">
      <c r="A74" s="12">
        <v>1127</v>
      </c>
      <c r="B74" s="12">
        <v>48</v>
      </c>
      <c r="C74" s="12">
        <v>11</v>
      </c>
      <c r="D74" s="13">
        <v>1</v>
      </c>
      <c r="E74" s="12" t="s">
        <v>495</v>
      </c>
      <c r="F74" s="25">
        <v>107.79072999678763</v>
      </c>
      <c r="G74" s="14">
        <v>650</v>
      </c>
      <c r="H74" s="30">
        <f t="shared" si="4"/>
        <v>6.0302031540130701</v>
      </c>
      <c r="I74">
        <f t="shared" si="5"/>
        <v>1</v>
      </c>
      <c r="J74">
        <v>0</v>
      </c>
      <c r="K74" s="34">
        <v>0</v>
      </c>
      <c r="L74" s="34">
        <f t="shared" si="7"/>
        <v>195000</v>
      </c>
      <c r="M74" s="34">
        <f t="shared" si="6"/>
        <v>192739.79</v>
      </c>
      <c r="N74">
        <f>A74-Sheet1!A71</f>
        <v>-7</v>
      </c>
    </row>
    <row r="75" spans="1:14" x14ac:dyDescent="0.25">
      <c r="A75" s="12">
        <v>1134</v>
      </c>
      <c r="B75" s="12">
        <v>53</v>
      </c>
      <c r="C75" s="12">
        <v>2</v>
      </c>
      <c r="D75" s="13">
        <v>1</v>
      </c>
      <c r="E75" s="12" t="s">
        <v>496</v>
      </c>
      <c r="F75" s="25">
        <v>111.44298609041431</v>
      </c>
      <c r="G75" s="14">
        <v>1058</v>
      </c>
      <c r="H75" s="30">
        <f t="shared" si="4"/>
        <v>9.4936436748171733</v>
      </c>
      <c r="I75">
        <f t="shared" si="5"/>
        <v>0</v>
      </c>
      <c r="J75">
        <v>0</v>
      </c>
      <c r="K75" s="34">
        <v>0</v>
      </c>
      <c r="L75" s="34">
        <f t="shared" si="7"/>
        <v>0</v>
      </c>
      <c r="M75" s="34">
        <f t="shared" si="6"/>
        <v>0</v>
      </c>
      <c r="N75">
        <f>A75-Sheet1!A72</f>
        <v>-7</v>
      </c>
    </row>
    <row r="76" spans="1:14" x14ac:dyDescent="0.25">
      <c r="A76" s="12">
        <v>1141</v>
      </c>
      <c r="B76" s="12">
        <v>68</v>
      </c>
      <c r="C76" s="12">
        <v>8</v>
      </c>
      <c r="D76" s="13">
        <v>1</v>
      </c>
      <c r="E76" s="12" t="s">
        <v>497</v>
      </c>
      <c r="F76" s="25">
        <v>162.38899706783971</v>
      </c>
      <c r="G76" s="14">
        <v>1399</v>
      </c>
      <c r="H76" s="30">
        <f t="shared" si="4"/>
        <v>8.6151157114145676</v>
      </c>
      <c r="I76">
        <f t="shared" si="5"/>
        <v>0</v>
      </c>
      <c r="J76">
        <v>0</v>
      </c>
      <c r="K76" s="34">
        <v>0</v>
      </c>
      <c r="L76" s="34">
        <f t="shared" si="7"/>
        <v>0</v>
      </c>
      <c r="M76" s="34">
        <f t="shared" si="6"/>
        <v>0</v>
      </c>
      <c r="N76">
        <f>A76-Sheet1!A73</f>
        <v>-14</v>
      </c>
    </row>
    <row r="77" spans="1:14" x14ac:dyDescent="0.25">
      <c r="A77" s="12">
        <v>1155</v>
      </c>
      <c r="B77" s="12">
        <v>6</v>
      </c>
      <c r="C77" s="12">
        <v>4</v>
      </c>
      <c r="D77" s="13">
        <v>1</v>
      </c>
      <c r="E77" s="12" t="s">
        <v>498</v>
      </c>
      <c r="F77" s="25">
        <v>173.90345721182877</v>
      </c>
      <c r="G77" s="14">
        <v>664</v>
      </c>
      <c r="H77" s="30">
        <f t="shared" si="4"/>
        <v>3.8182104637010936</v>
      </c>
      <c r="I77">
        <f t="shared" si="5"/>
        <v>1</v>
      </c>
      <c r="J77">
        <v>0</v>
      </c>
      <c r="K77" s="34">
        <v>0</v>
      </c>
      <c r="L77" s="34">
        <f t="shared" si="7"/>
        <v>199200</v>
      </c>
      <c r="M77" s="34">
        <f t="shared" si="6"/>
        <v>196891.11</v>
      </c>
      <c r="N77">
        <f>A77-Sheet1!A74</f>
        <v>-7</v>
      </c>
    </row>
    <row r="78" spans="1:14" x14ac:dyDescent="0.25">
      <c r="A78" s="12">
        <v>1162</v>
      </c>
      <c r="B78" s="12">
        <v>10</v>
      </c>
      <c r="C78" s="12">
        <v>10</v>
      </c>
      <c r="D78" s="13">
        <v>1</v>
      </c>
      <c r="E78" s="12" t="s">
        <v>499</v>
      </c>
      <c r="F78" s="25">
        <v>164.9251774203085</v>
      </c>
      <c r="G78" s="14">
        <v>960</v>
      </c>
      <c r="H78" s="30">
        <f t="shared" si="4"/>
        <v>5.8208213871036758</v>
      </c>
      <c r="I78">
        <f t="shared" si="5"/>
        <v>0</v>
      </c>
      <c r="J78">
        <v>0</v>
      </c>
      <c r="K78" s="34">
        <v>0</v>
      </c>
      <c r="L78" s="34">
        <f t="shared" si="7"/>
        <v>0</v>
      </c>
      <c r="M78" s="34">
        <f t="shared" si="6"/>
        <v>0</v>
      </c>
      <c r="N78">
        <f>A78-Sheet1!A75</f>
        <v>-7</v>
      </c>
    </row>
    <row r="79" spans="1:14" x14ac:dyDescent="0.25">
      <c r="A79" s="12">
        <v>1169</v>
      </c>
      <c r="B79" s="12">
        <v>38</v>
      </c>
      <c r="C79" s="12">
        <v>8</v>
      </c>
      <c r="D79" s="13">
        <v>1</v>
      </c>
      <c r="E79" s="12" t="s">
        <v>500</v>
      </c>
      <c r="F79" s="25">
        <v>191.6760505573655</v>
      </c>
      <c r="G79" s="14">
        <v>693</v>
      </c>
      <c r="H79" s="30">
        <f t="shared" si="4"/>
        <v>3.615475162310883</v>
      </c>
      <c r="I79">
        <f t="shared" si="5"/>
        <v>1</v>
      </c>
      <c r="J79">
        <v>0</v>
      </c>
      <c r="K79" s="34">
        <v>0</v>
      </c>
      <c r="L79" s="34">
        <f t="shared" si="7"/>
        <v>207900</v>
      </c>
      <c r="M79" s="34">
        <f t="shared" si="6"/>
        <v>205490.27</v>
      </c>
      <c r="N79">
        <f>A79-Sheet1!A76</f>
        <v>-7</v>
      </c>
    </row>
    <row r="80" spans="1:14" x14ac:dyDescent="0.25">
      <c r="A80" s="12">
        <v>1176</v>
      </c>
      <c r="B80" s="12">
        <v>17</v>
      </c>
      <c r="C80" s="12">
        <v>11</v>
      </c>
      <c r="D80" s="13">
        <v>1</v>
      </c>
      <c r="E80" s="12" t="s">
        <v>501</v>
      </c>
      <c r="F80" s="25">
        <v>184.11033665545941</v>
      </c>
      <c r="G80" s="14">
        <v>829</v>
      </c>
      <c r="H80" s="30">
        <f t="shared" si="4"/>
        <v>4.5027346919221323</v>
      </c>
      <c r="I80">
        <f t="shared" si="5"/>
        <v>0</v>
      </c>
      <c r="J80">
        <v>0</v>
      </c>
      <c r="K80" s="34">
        <v>0</v>
      </c>
      <c r="L80" s="34">
        <f t="shared" si="7"/>
        <v>0</v>
      </c>
      <c r="M80" s="34">
        <f t="shared" si="6"/>
        <v>0</v>
      </c>
      <c r="N80">
        <f>A80-Sheet1!A77</f>
        <v>-7</v>
      </c>
    </row>
    <row r="81" spans="1:14" x14ac:dyDescent="0.25">
      <c r="A81" s="12">
        <v>1183</v>
      </c>
      <c r="B81" s="12">
        <v>11</v>
      </c>
      <c r="C81" s="12">
        <v>5</v>
      </c>
      <c r="D81" s="13">
        <v>1</v>
      </c>
      <c r="E81" s="12" t="s">
        <v>502</v>
      </c>
      <c r="F81" s="25">
        <v>133.73755555097165</v>
      </c>
      <c r="G81" s="14">
        <v>1282</v>
      </c>
      <c r="H81" s="30">
        <f t="shared" si="4"/>
        <v>9.5859386297171323</v>
      </c>
      <c r="I81">
        <f t="shared" si="5"/>
        <v>0</v>
      </c>
      <c r="J81">
        <v>0</v>
      </c>
      <c r="K81" s="34">
        <v>0</v>
      </c>
      <c r="L81" s="34">
        <f t="shared" si="7"/>
        <v>0</v>
      </c>
      <c r="M81" s="34">
        <f t="shared" si="6"/>
        <v>0</v>
      </c>
      <c r="N81">
        <f>A81-Sheet1!A78</f>
        <v>-21</v>
      </c>
    </row>
    <row r="82" spans="1:14" x14ac:dyDescent="0.25">
      <c r="A82" s="12">
        <v>1204</v>
      </c>
      <c r="B82" s="12">
        <v>9</v>
      </c>
      <c r="C82" s="12">
        <v>10</v>
      </c>
      <c r="D82" s="13">
        <v>1</v>
      </c>
      <c r="E82" s="12" t="s">
        <v>503</v>
      </c>
      <c r="F82" s="25">
        <v>100.88856236149742</v>
      </c>
      <c r="G82" s="14">
        <v>432</v>
      </c>
      <c r="H82" s="30">
        <f t="shared" si="4"/>
        <v>4.2819521845507653</v>
      </c>
      <c r="I82">
        <f t="shared" si="5"/>
        <v>1</v>
      </c>
      <c r="J82">
        <v>0</v>
      </c>
      <c r="K82" s="34">
        <v>0</v>
      </c>
      <c r="L82" s="34">
        <f t="shared" si="7"/>
        <v>129600</v>
      </c>
      <c r="M82" s="34">
        <f t="shared" si="6"/>
        <v>128097.83</v>
      </c>
      <c r="N82">
        <f>A82-Sheet1!A79</f>
        <v>-14</v>
      </c>
    </row>
    <row r="83" spans="1:14" x14ac:dyDescent="0.25">
      <c r="A83" s="12">
        <v>1218</v>
      </c>
      <c r="B83" s="12">
        <v>21</v>
      </c>
      <c r="C83" s="12">
        <v>8</v>
      </c>
      <c r="D83" s="13">
        <v>1</v>
      </c>
      <c r="E83" s="12" t="s">
        <v>504</v>
      </c>
      <c r="F83" s="25">
        <v>529.79715311181747</v>
      </c>
      <c r="G83" s="14">
        <v>918</v>
      </c>
      <c r="H83" s="30">
        <f t="shared" si="4"/>
        <v>1.7327386427202065</v>
      </c>
      <c r="I83">
        <f t="shared" si="5"/>
        <v>0</v>
      </c>
      <c r="J83">
        <v>0</v>
      </c>
      <c r="K83" s="34">
        <v>0</v>
      </c>
      <c r="L83" s="34">
        <f t="shared" si="7"/>
        <v>0</v>
      </c>
      <c r="M83" s="34">
        <f t="shared" si="6"/>
        <v>0</v>
      </c>
      <c r="N83">
        <f>A83-Sheet1!A80</f>
        <v>-14</v>
      </c>
    </row>
    <row r="84" spans="1:14" x14ac:dyDescent="0.25">
      <c r="A84" s="12">
        <v>1232</v>
      </c>
      <c r="B84" s="12">
        <v>38</v>
      </c>
      <c r="C84" s="12">
        <v>8</v>
      </c>
      <c r="D84" s="13">
        <v>1</v>
      </c>
      <c r="E84" s="12" t="s">
        <v>505</v>
      </c>
      <c r="F84" s="25">
        <v>285.75733951297457</v>
      </c>
      <c r="G84" s="14">
        <v>738</v>
      </c>
      <c r="H84" s="30">
        <f t="shared" si="4"/>
        <v>2.5826108307762006</v>
      </c>
      <c r="I84">
        <f t="shared" si="5"/>
        <v>1</v>
      </c>
      <c r="J84">
        <v>0</v>
      </c>
      <c r="K84" s="34">
        <v>0</v>
      </c>
      <c r="L84" s="34">
        <f t="shared" si="7"/>
        <v>221400</v>
      </c>
      <c r="M84" s="34">
        <f t="shared" si="6"/>
        <v>218833.79</v>
      </c>
      <c r="N84">
        <f>A84-Sheet1!A81</f>
        <v>-14</v>
      </c>
    </row>
    <row r="85" spans="1:14" x14ac:dyDescent="0.25">
      <c r="A85" s="12">
        <v>1246</v>
      </c>
      <c r="B85" s="12">
        <v>22</v>
      </c>
      <c r="C85" s="12">
        <v>3</v>
      </c>
      <c r="D85" s="13">
        <v>1</v>
      </c>
      <c r="E85" s="12" t="s">
        <v>506</v>
      </c>
      <c r="F85" s="25">
        <v>78.75996223818413</v>
      </c>
      <c r="G85" s="14">
        <v>657</v>
      </c>
      <c r="H85" s="30">
        <f t="shared" si="4"/>
        <v>8.3418018664497975</v>
      </c>
      <c r="I85">
        <f t="shared" si="5"/>
        <v>1</v>
      </c>
      <c r="J85">
        <v>0</v>
      </c>
      <c r="K85" s="34">
        <v>0</v>
      </c>
      <c r="L85" s="34">
        <f t="shared" si="7"/>
        <v>197100</v>
      </c>
      <c r="M85" s="34">
        <f t="shared" si="6"/>
        <v>194815.45</v>
      </c>
      <c r="N85">
        <f>A85-Sheet1!A82</f>
        <v>-7</v>
      </c>
    </row>
    <row r="86" spans="1:14" x14ac:dyDescent="0.25">
      <c r="A86" s="12">
        <v>1253</v>
      </c>
      <c r="B86" s="12">
        <v>40</v>
      </c>
      <c r="C86" s="12">
        <v>1</v>
      </c>
      <c r="D86" s="13">
        <v>1</v>
      </c>
      <c r="E86" s="12" t="s">
        <v>507</v>
      </c>
      <c r="F86" s="25">
        <v>4.7493629076389547</v>
      </c>
      <c r="G86" s="14">
        <v>2517</v>
      </c>
      <c r="H86" s="30">
        <f t="shared" si="4"/>
        <v>529.96581835252368</v>
      </c>
      <c r="I86">
        <f t="shared" si="5"/>
        <v>0</v>
      </c>
      <c r="J86">
        <v>0</v>
      </c>
      <c r="K86" s="34">
        <v>0</v>
      </c>
      <c r="L86" s="34">
        <f t="shared" si="7"/>
        <v>0</v>
      </c>
      <c r="M86" s="34">
        <f t="shared" si="6"/>
        <v>0</v>
      </c>
      <c r="N86">
        <f>A86-Sheet1!A83</f>
        <v>-7</v>
      </c>
    </row>
    <row r="87" spans="1:14" x14ac:dyDescent="0.25">
      <c r="A87" s="12">
        <v>1260</v>
      </c>
      <c r="B87" s="12">
        <v>3</v>
      </c>
      <c r="C87" s="12">
        <v>11</v>
      </c>
      <c r="D87" s="13">
        <v>1</v>
      </c>
      <c r="E87" s="12" t="s">
        <v>508</v>
      </c>
      <c r="F87" s="25">
        <v>187.78766667432052</v>
      </c>
      <c r="G87" s="14">
        <v>954</v>
      </c>
      <c r="H87" s="30">
        <f t="shared" si="4"/>
        <v>5.0802058351069395</v>
      </c>
      <c r="I87">
        <f t="shared" si="5"/>
        <v>0</v>
      </c>
      <c r="J87">
        <v>0</v>
      </c>
      <c r="K87" s="34">
        <v>0</v>
      </c>
      <c r="L87" s="34">
        <f t="shared" si="7"/>
        <v>0</v>
      </c>
      <c r="M87" s="34">
        <f t="shared" si="6"/>
        <v>0</v>
      </c>
      <c r="N87">
        <f>A87-Sheet1!A84</f>
        <v>-3710</v>
      </c>
    </row>
    <row r="88" spans="1:14" x14ac:dyDescent="0.25">
      <c r="A88" s="12">
        <v>1295</v>
      </c>
      <c r="B88" s="12">
        <v>33</v>
      </c>
      <c r="C88" s="12">
        <v>3</v>
      </c>
      <c r="D88" s="13">
        <v>1</v>
      </c>
      <c r="E88" s="12" t="s">
        <v>509</v>
      </c>
      <c r="F88" s="25">
        <v>160.48974780073496</v>
      </c>
      <c r="G88" s="14">
        <v>813</v>
      </c>
      <c r="H88" s="30">
        <f t="shared" si="4"/>
        <v>5.0657441434167225</v>
      </c>
      <c r="I88">
        <f t="shared" si="5"/>
        <v>0</v>
      </c>
      <c r="J88">
        <v>0</v>
      </c>
      <c r="K88" s="34">
        <v>0</v>
      </c>
      <c r="L88" s="34">
        <f t="shared" si="7"/>
        <v>0</v>
      </c>
      <c r="M88" s="34">
        <f t="shared" si="6"/>
        <v>0</v>
      </c>
      <c r="N88">
        <f>A88-Sheet1!A85</f>
        <v>0</v>
      </c>
    </row>
    <row r="89" spans="1:14" x14ac:dyDescent="0.25">
      <c r="A89" s="12">
        <v>1309</v>
      </c>
      <c r="B89" s="12">
        <v>13</v>
      </c>
      <c r="C89" s="12">
        <v>2</v>
      </c>
      <c r="D89" s="13">
        <v>1</v>
      </c>
      <c r="E89" s="12" t="s">
        <v>510</v>
      </c>
      <c r="F89" s="25">
        <v>40.297820553956235</v>
      </c>
      <c r="G89" s="14">
        <v>798</v>
      </c>
      <c r="H89" s="30">
        <f t="shared" si="4"/>
        <v>19.802559767010933</v>
      </c>
      <c r="I89">
        <f t="shared" si="5"/>
        <v>0</v>
      </c>
      <c r="J89">
        <v>0</v>
      </c>
      <c r="K89" s="34">
        <v>0</v>
      </c>
      <c r="L89" s="34">
        <f t="shared" si="7"/>
        <v>0</v>
      </c>
      <c r="M89" s="34">
        <f t="shared" si="6"/>
        <v>0</v>
      </c>
      <c r="N89">
        <f>A89-Sheet1!A86</f>
        <v>0</v>
      </c>
    </row>
    <row r="90" spans="1:14" x14ac:dyDescent="0.25">
      <c r="A90" s="12">
        <v>1316</v>
      </c>
      <c r="B90" s="12">
        <v>13</v>
      </c>
      <c r="C90" s="12">
        <v>2</v>
      </c>
      <c r="D90" s="13">
        <v>1</v>
      </c>
      <c r="E90" s="12" t="s">
        <v>511</v>
      </c>
      <c r="F90" s="25">
        <v>90.723494453399013</v>
      </c>
      <c r="G90" s="14">
        <v>3565</v>
      </c>
      <c r="H90" s="30">
        <f t="shared" si="4"/>
        <v>39.29522359647639</v>
      </c>
      <c r="I90">
        <f t="shared" si="5"/>
        <v>0</v>
      </c>
      <c r="J90">
        <v>0</v>
      </c>
      <c r="K90" s="34">
        <v>0</v>
      </c>
      <c r="L90" s="34">
        <f t="shared" si="7"/>
        <v>0</v>
      </c>
      <c r="M90" s="34">
        <f t="shared" si="6"/>
        <v>0</v>
      </c>
      <c r="N90">
        <f>A90-Sheet1!A87</f>
        <v>0</v>
      </c>
    </row>
    <row r="91" spans="1:14" x14ac:dyDescent="0.25">
      <c r="A91" s="12">
        <v>1376</v>
      </c>
      <c r="B91" s="12">
        <v>67</v>
      </c>
      <c r="C91" s="12">
        <v>1</v>
      </c>
      <c r="D91" s="13">
        <v>1</v>
      </c>
      <c r="E91" s="12" t="s">
        <v>512</v>
      </c>
      <c r="F91" s="25">
        <v>83.429506230021147</v>
      </c>
      <c r="G91" s="14">
        <v>3781</v>
      </c>
      <c r="H91" s="30">
        <f t="shared" si="4"/>
        <v>45.3196976807643</v>
      </c>
      <c r="I91">
        <f t="shared" si="5"/>
        <v>0</v>
      </c>
      <c r="J91">
        <v>0</v>
      </c>
      <c r="K91" s="34">
        <v>0</v>
      </c>
      <c r="L91" s="34">
        <f t="shared" si="7"/>
        <v>0</v>
      </c>
      <c r="M91" s="34">
        <f t="shared" si="6"/>
        <v>0</v>
      </c>
      <c r="N91">
        <f>A91-Sheet1!A88</f>
        <v>-4</v>
      </c>
    </row>
    <row r="92" spans="1:14" x14ac:dyDescent="0.25">
      <c r="A92" s="12">
        <v>1380</v>
      </c>
      <c r="B92" s="12">
        <v>64</v>
      </c>
      <c r="C92" s="12">
        <v>2</v>
      </c>
      <c r="D92" s="13">
        <v>1</v>
      </c>
      <c r="E92" s="12" t="s">
        <v>513</v>
      </c>
      <c r="F92" s="25">
        <v>98.846607937376547</v>
      </c>
      <c r="G92" s="14">
        <v>2664</v>
      </c>
      <c r="H92" s="30">
        <f t="shared" si="4"/>
        <v>26.950848952629261</v>
      </c>
      <c r="I92">
        <f t="shared" si="5"/>
        <v>0</v>
      </c>
      <c r="J92">
        <v>0</v>
      </c>
      <c r="K92" s="34">
        <v>0</v>
      </c>
      <c r="L92" s="34">
        <f t="shared" si="7"/>
        <v>0</v>
      </c>
      <c r="M92" s="34">
        <f t="shared" si="6"/>
        <v>0</v>
      </c>
      <c r="N92">
        <f>A92-Sheet1!A89</f>
        <v>-27</v>
      </c>
    </row>
    <row r="93" spans="1:14" x14ac:dyDescent="0.25">
      <c r="A93" s="12">
        <v>1407</v>
      </c>
      <c r="B93" s="12">
        <v>5</v>
      </c>
      <c r="C93" s="12">
        <v>7</v>
      </c>
      <c r="D93" s="13">
        <v>1</v>
      </c>
      <c r="E93" s="12" t="s">
        <v>514</v>
      </c>
      <c r="F93" s="25">
        <v>141.61940587776468</v>
      </c>
      <c r="G93" s="14">
        <v>1456</v>
      </c>
      <c r="H93" s="30">
        <f t="shared" si="4"/>
        <v>10.281076883324245</v>
      </c>
      <c r="I93">
        <f t="shared" si="5"/>
        <v>0</v>
      </c>
      <c r="J93">
        <v>0</v>
      </c>
      <c r="K93" s="34">
        <v>0</v>
      </c>
      <c r="L93" s="34">
        <f t="shared" si="7"/>
        <v>0</v>
      </c>
      <c r="M93" s="34">
        <f t="shared" si="6"/>
        <v>0</v>
      </c>
      <c r="N93">
        <f>A93-Sheet1!A90</f>
        <v>-7</v>
      </c>
    </row>
    <row r="94" spans="1:14" x14ac:dyDescent="0.25">
      <c r="A94" s="12">
        <v>1414</v>
      </c>
      <c r="B94" s="12">
        <v>5</v>
      </c>
      <c r="C94" s="12">
        <v>7</v>
      </c>
      <c r="D94" s="13">
        <v>1</v>
      </c>
      <c r="E94" s="12" t="s">
        <v>515</v>
      </c>
      <c r="F94" s="25">
        <v>64.67638631404084</v>
      </c>
      <c r="G94" s="14">
        <v>3994</v>
      </c>
      <c r="H94" s="30">
        <f t="shared" si="4"/>
        <v>61.753604794906849</v>
      </c>
      <c r="I94">
        <f t="shared" si="5"/>
        <v>0</v>
      </c>
      <c r="J94">
        <v>0</v>
      </c>
      <c r="K94" s="34">
        <v>0</v>
      </c>
      <c r="L94" s="34">
        <f t="shared" si="7"/>
        <v>0</v>
      </c>
      <c r="M94" s="34">
        <f t="shared" si="6"/>
        <v>0</v>
      </c>
      <c r="N94">
        <f>A94-Sheet1!A91</f>
        <v>-7</v>
      </c>
    </row>
    <row r="95" spans="1:14" x14ac:dyDescent="0.25">
      <c r="A95" s="12">
        <v>1421</v>
      </c>
      <c r="B95" s="12">
        <v>62</v>
      </c>
      <c r="C95" s="12">
        <v>4</v>
      </c>
      <c r="D95" s="13">
        <v>1</v>
      </c>
      <c r="E95" s="12" t="s">
        <v>516</v>
      </c>
      <c r="F95" s="25">
        <v>192.98117638545429</v>
      </c>
      <c r="G95" s="14">
        <v>560</v>
      </c>
      <c r="H95" s="30">
        <f t="shared" si="4"/>
        <v>2.9018374252288437</v>
      </c>
      <c r="I95">
        <f t="shared" si="5"/>
        <v>1</v>
      </c>
      <c r="J95">
        <v>0</v>
      </c>
      <c r="K95" s="34">
        <v>0</v>
      </c>
      <c r="L95" s="34">
        <f t="shared" si="7"/>
        <v>168000</v>
      </c>
      <c r="M95" s="34">
        <f t="shared" si="6"/>
        <v>166052.74</v>
      </c>
      <c r="N95">
        <f>A95-Sheet1!A92</f>
        <v>-1323</v>
      </c>
    </row>
    <row r="96" spans="1:14" x14ac:dyDescent="0.25">
      <c r="A96" s="12">
        <v>1428</v>
      </c>
      <c r="B96" s="12">
        <v>25</v>
      </c>
      <c r="C96" s="12">
        <v>3</v>
      </c>
      <c r="D96" s="13">
        <v>1</v>
      </c>
      <c r="E96" s="12" t="s">
        <v>517</v>
      </c>
      <c r="F96" s="25">
        <v>191.54296280984698</v>
      </c>
      <c r="G96" s="14">
        <v>1302</v>
      </c>
      <c r="H96" s="30">
        <f t="shared" si="4"/>
        <v>6.7974306176549639</v>
      </c>
      <c r="I96">
        <f t="shared" si="5"/>
        <v>0</v>
      </c>
      <c r="J96">
        <v>0</v>
      </c>
      <c r="K96" s="34">
        <v>0</v>
      </c>
      <c r="L96" s="34">
        <f t="shared" si="7"/>
        <v>0</v>
      </c>
      <c r="M96" s="34">
        <f t="shared" si="6"/>
        <v>0</v>
      </c>
      <c r="N96">
        <f>A96-Sheet1!A93</f>
        <v>0</v>
      </c>
    </row>
    <row r="97" spans="1:14" x14ac:dyDescent="0.25">
      <c r="A97" s="12">
        <v>1449</v>
      </c>
      <c r="B97" s="12">
        <v>51</v>
      </c>
      <c r="C97" s="12">
        <v>2</v>
      </c>
      <c r="D97" s="13">
        <v>3</v>
      </c>
      <c r="E97" s="12" t="s">
        <v>518</v>
      </c>
      <c r="F97" s="25">
        <v>11.14</v>
      </c>
      <c r="G97" s="14">
        <v>110</v>
      </c>
      <c r="H97" s="30">
        <f t="shared" si="4"/>
        <v>9.8743267504488319</v>
      </c>
      <c r="I97">
        <f t="shared" si="5"/>
        <v>1</v>
      </c>
      <c r="J97">
        <v>0</v>
      </c>
      <c r="K97" s="34">
        <v>0</v>
      </c>
      <c r="L97" s="34">
        <f t="shared" si="7"/>
        <v>33000</v>
      </c>
      <c r="M97" s="34">
        <f t="shared" si="6"/>
        <v>32617.5</v>
      </c>
      <c r="N97">
        <f>A97-Sheet1!A94</f>
        <v>0</v>
      </c>
    </row>
    <row r="98" spans="1:14" x14ac:dyDescent="0.25">
      <c r="A98" s="12">
        <v>1491</v>
      </c>
      <c r="B98" s="12">
        <v>4</v>
      </c>
      <c r="C98" s="12">
        <v>12</v>
      </c>
      <c r="D98" s="13">
        <v>1</v>
      </c>
      <c r="E98" s="12" t="s">
        <v>519</v>
      </c>
      <c r="F98" s="26">
        <v>673.00577013455666</v>
      </c>
      <c r="G98" s="14">
        <v>417</v>
      </c>
      <c r="H98" s="30">
        <f t="shared" si="4"/>
        <v>0.61960835776582956</v>
      </c>
      <c r="I98">
        <f t="shared" si="5"/>
        <v>1</v>
      </c>
      <c r="J98">
        <v>0</v>
      </c>
      <c r="K98" s="34">
        <v>0</v>
      </c>
      <c r="L98" s="34">
        <f t="shared" si="7"/>
        <v>125100</v>
      </c>
      <c r="M98" s="34">
        <f t="shared" si="6"/>
        <v>123649.99</v>
      </c>
      <c r="N98">
        <f>A98-Sheet1!A95</f>
        <v>0</v>
      </c>
    </row>
    <row r="99" spans="1:14" x14ac:dyDescent="0.25">
      <c r="A99" s="12">
        <v>1499</v>
      </c>
      <c r="B99" s="12">
        <v>46</v>
      </c>
      <c r="C99" s="12">
        <v>11</v>
      </c>
      <c r="D99" s="13">
        <v>1</v>
      </c>
      <c r="E99" s="12" t="s">
        <v>520</v>
      </c>
      <c r="F99" s="26">
        <v>293.74510324113857</v>
      </c>
      <c r="G99" s="14">
        <v>965</v>
      </c>
      <c r="H99" s="30">
        <f t="shared" si="4"/>
        <v>3.2851611460151591</v>
      </c>
      <c r="I99">
        <f t="shared" si="5"/>
        <v>0</v>
      </c>
      <c r="J99">
        <v>0</v>
      </c>
      <c r="K99" s="34">
        <v>0</v>
      </c>
      <c r="L99" s="34">
        <f t="shared" si="7"/>
        <v>0</v>
      </c>
      <c r="M99" s="34">
        <f t="shared" si="6"/>
        <v>0</v>
      </c>
      <c r="N99">
        <f>A99-Sheet1!A96</f>
        <v>0</v>
      </c>
    </row>
    <row r="100" spans="1:14" x14ac:dyDescent="0.25">
      <c r="A100" s="12">
        <v>1526</v>
      </c>
      <c r="B100" s="12">
        <v>63</v>
      </c>
      <c r="C100" s="12">
        <v>9</v>
      </c>
      <c r="D100" s="13">
        <v>1</v>
      </c>
      <c r="E100" s="12" t="s">
        <v>521</v>
      </c>
      <c r="F100" s="25">
        <v>473.91527288763501</v>
      </c>
      <c r="G100" s="14">
        <v>1316</v>
      </c>
      <c r="H100" s="30">
        <f t="shared" si="4"/>
        <v>2.7768676708421309</v>
      </c>
      <c r="I100">
        <f t="shared" si="5"/>
        <v>0</v>
      </c>
      <c r="J100">
        <v>0</v>
      </c>
      <c r="K100" s="34">
        <v>0</v>
      </c>
      <c r="L100" s="34">
        <f t="shared" si="7"/>
        <v>0</v>
      </c>
      <c r="M100" s="34">
        <f t="shared" si="6"/>
        <v>0</v>
      </c>
      <c r="N100">
        <f>A100-Sheet1!A97</f>
        <v>-14</v>
      </c>
    </row>
    <row r="101" spans="1:14" x14ac:dyDescent="0.25">
      <c r="A101" s="12">
        <v>1540</v>
      </c>
      <c r="B101" s="12">
        <v>64</v>
      </c>
      <c r="C101" s="12">
        <v>2</v>
      </c>
      <c r="D101" s="13">
        <v>1</v>
      </c>
      <c r="E101" s="12" t="s">
        <v>522</v>
      </c>
      <c r="F101" s="27">
        <v>91.843886916970277</v>
      </c>
      <c r="G101" s="14">
        <v>1776</v>
      </c>
      <c r="H101" s="30">
        <f t="shared" si="4"/>
        <v>19.337160693183197</v>
      </c>
      <c r="I101">
        <f t="shared" si="5"/>
        <v>0</v>
      </c>
      <c r="J101">
        <v>0</v>
      </c>
      <c r="K101" s="34">
        <v>0</v>
      </c>
      <c r="L101" s="34">
        <f t="shared" si="7"/>
        <v>0</v>
      </c>
      <c r="M101" s="34">
        <f t="shared" si="6"/>
        <v>0</v>
      </c>
      <c r="N101">
        <f>A101-Sheet1!A98</f>
        <v>-14</v>
      </c>
    </row>
    <row r="102" spans="1:14" x14ac:dyDescent="0.25">
      <c r="A102" s="12">
        <v>1554</v>
      </c>
      <c r="B102" s="12">
        <v>18</v>
      </c>
      <c r="C102" s="12">
        <v>10</v>
      </c>
      <c r="D102" s="13">
        <v>1</v>
      </c>
      <c r="E102" s="12" t="s">
        <v>523</v>
      </c>
      <c r="F102" s="25">
        <v>196.39136561169397</v>
      </c>
      <c r="G102" s="14">
        <v>11381</v>
      </c>
      <c r="H102" s="30">
        <f t="shared" si="4"/>
        <v>57.950612872169607</v>
      </c>
      <c r="I102">
        <f t="shared" si="5"/>
        <v>0</v>
      </c>
      <c r="J102">
        <v>0</v>
      </c>
      <c r="K102" s="34">
        <v>0</v>
      </c>
      <c r="L102" s="34">
        <f t="shared" si="7"/>
        <v>0</v>
      </c>
      <c r="M102" s="34">
        <f t="shared" si="6"/>
        <v>0</v>
      </c>
      <c r="N102">
        <f>A102-Sheet1!A99</f>
        <v>-7</v>
      </c>
    </row>
    <row r="103" spans="1:14" x14ac:dyDescent="0.25">
      <c r="A103" s="12">
        <v>1561</v>
      </c>
      <c r="B103" s="12">
        <v>37</v>
      </c>
      <c r="C103" s="12">
        <v>9</v>
      </c>
      <c r="D103" s="13">
        <v>1</v>
      </c>
      <c r="E103" s="12" t="s">
        <v>524</v>
      </c>
      <c r="F103" s="25">
        <v>81.439108150964415</v>
      </c>
      <c r="G103" s="14">
        <v>621</v>
      </c>
      <c r="H103" s="30">
        <f t="shared" si="4"/>
        <v>7.6253290845087189</v>
      </c>
      <c r="I103">
        <f t="shared" si="5"/>
        <v>1</v>
      </c>
      <c r="J103">
        <v>0</v>
      </c>
      <c r="K103" s="34">
        <v>0</v>
      </c>
      <c r="L103" s="34">
        <f t="shared" si="7"/>
        <v>186300</v>
      </c>
      <c r="M103" s="34">
        <f t="shared" si="6"/>
        <v>184140.63</v>
      </c>
      <c r="N103">
        <f>A103-Sheet1!A100</f>
        <v>-7</v>
      </c>
    </row>
    <row r="104" spans="1:14" x14ac:dyDescent="0.25">
      <c r="A104" s="12">
        <v>1568</v>
      </c>
      <c r="B104" s="12">
        <v>53</v>
      </c>
      <c r="C104" s="12">
        <v>2</v>
      </c>
      <c r="D104" s="13">
        <v>1</v>
      </c>
      <c r="E104" s="12" t="s">
        <v>525</v>
      </c>
      <c r="F104" s="25">
        <v>88.869603837156774</v>
      </c>
      <c r="G104" s="14">
        <v>1910</v>
      </c>
      <c r="H104" s="30">
        <f t="shared" si="4"/>
        <v>21.49216287156915</v>
      </c>
      <c r="I104">
        <f t="shared" si="5"/>
        <v>0</v>
      </c>
      <c r="J104">
        <v>0</v>
      </c>
      <c r="K104" s="34">
        <v>0</v>
      </c>
      <c r="L104" s="34">
        <f t="shared" si="7"/>
        <v>0</v>
      </c>
      <c r="M104" s="34">
        <f t="shared" si="6"/>
        <v>0</v>
      </c>
      <c r="N104">
        <f>A104-Sheet1!A101</f>
        <v>-14</v>
      </c>
    </row>
    <row r="105" spans="1:14" x14ac:dyDescent="0.25">
      <c r="A105" s="12">
        <v>1582</v>
      </c>
      <c r="B105" s="12">
        <v>34</v>
      </c>
      <c r="C105" s="12">
        <v>9</v>
      </c>
      <c r="D105" s="13">
        <v>1</v>
      </c>
      <c r="E105" s="12" t="s">
        <v>526</v>
      </c>
      <c r="F105" s="25">
        <v>322.06076533041079</v>
      </c>
      <c r="G105" s="14">
        <v>343</v>
      </c>
      <c r="H105" s="30">
        <f t="shared" si="4"/>
        <v>1.0650164097079851</v>
      </c>
      <c r="I105">
        <f t="shared" si="5"/>
        <v>1</v>
      </c>
      <c r="J105">
        <v>0</v>
      </c>
      <c r="K105" s="34">
        <v>0</v>
      </c>
      <c r="L105" s="34">
        <f t="shared" si="7"/>
        <v>102900</v>
      </c>
      <c r="M105" s="34">
        <f t="shared" si="6"/>
        <v>101707.31</v>
      </c>
      <c r="N105">
        <f>A105-Sheet1!A102</f>
        <v>-18</v>
      </c>
    </row>
    <row r="106" spans="1:14" x14ac:dyDescent="0.25">
      <c r="A106" s="12">
        <v>1600</v>
      </c>
      <c r="B106" s="12">
        <v>61</v>
      </c>
      <c r="C106" s="12">
        <v>10</v>
      </c>
      <c r="D106" s="13">
        <v>1</v>
      </c>
      <c r="E106" s="12" t="s">
        <v>527</v>
      </c>
      <c r="F106" s="25">
        <v>125.00532015949494</v>
      </c>
      <c r="G106" s="14">
        <v>638</v>
      </c>
      <c r="H106" s="30">
        <f t="shared" si="4"/>
        <v>5.1037827764928121</v>
      </c>
      <c r="I106">
        <f t="shared" si="5"/>
        <v>1</v>
      </c>
      <c r="J106">
        <v>0</v>
      </c>
      <c r="K106" s="34">
        <v>0</v>
      </c>
      <c r="L106" s="34">
        <f t="shared" si="7"/>
        <v>191400</v>
      </c>
      <c r="M106" s="34">
        <f t="shared" si="6"/>
        <v>189181.52</v>
      </c>
      <c r="N106">
        <f>A106-Sheet1!A103</f>
        <v>-45</v>
      </c>
    </row>
    <row r="107" spans="1:14" x14ac:dyDescent="0.25">
      <c r="A107" s="12">
        <v>1631</v>
      </c>
      <c r="B107" s="12">
        <v>59</v>
      </c>
      <c r="C107" s="12">
        <v>7</v>
      </c>
      <c r="D107" s="13">
        <v>1</v>
      </c>
      <c r="E107" s="12" t="s">
        <v>528</v>
      </c>
      <c r="F107" s="25">
        <v>59.136382577019667</v>
      </c>
      <c r="G107" s="14">
        <v>467</v>
      </c>
      <c r="H107" s="30">
        <f t="shared" si="4"/>
        <v>7.89699977660581</v>
      </c>
      <c r="I107">
        <f t="shared" si="5"/>
        <v>1</v>
      </c>
      <c r="J107">
        <v>0</v>
      </c>
      <c r="K107" s="34">
        <v>0</v>
      </c>
      <c r="L107" s="34">
        <f t="shared" si="7"/>
        <v>140100</v>
      </c>
      <c r="M107" s="34">
        <f t="shared" si="6"/>
        <v>138476.13</v>
      </c>
      <c r="N107">
        <f>A107-Sheet1!A104</f>
        <v>0</v>
      </c>
    </row>
    <row r="108" spans="1:14" x14ac:dyDescent="0.25">
      <c r="A108" s="12">
        <v>1638</v>
      </c>
      <c r="B108" s="12">
        <v>64</v>
      </c>
      <c r="C108" s="12">
        <v>2</v>
      </c>
      <c r="D108" s="13">
        <v>1</v>
      </c>
      <c r="E108" s="12" t="s">
        <v>529</v>
      </c>
      <c r="F108" s="25">
        <v>87.147715775798957</v>
      </c>
      <c r="G108" s="14">
        <v>3081</v>
      </c>
      <c r="H108" s="30">
        <f t="shared" si="4"/>
        <v>35.353766562583822</v>
      </c>
      <c r="I108">
        <f t="shared" si="5"/>
        <v>0</v>
      </c>
      <c r="J108">
        <v>0</v>
      </c>
      <c r="K108" s="34">
        <v>0</v>
      </c>
      <c r="L108" s="34">
        <f t="shared" si="7"/>
        <v>0</v>
      </c>
      <c r="M108" s="34">
        <f t="shared" si="6"/>
        <v>0</v>
      </c>
      <c r="N108">
        <f>A108-Sheet1!A105</f>
        <v>0</v>
      </c>
    </row>
    <row r="109" spans="1:14" x14ac:dyDescent="0.25">
      <c r="A109" s="12">
        <v>1645</v>
      </c>
      <c r="B109" s="12">
        <v>17</v>
      </c>
      <c r="C109" s="12">
        <v>11</v>
      </c>
      <c r="D109" s="13">
        <v>1</v>
      </c>
      <c r="E109" s="12" t="s">
        <v>530</v>
      </c>
      <c r="F109" s="25">
        <v>89.045835855749147</v>
      </c>
      <c r="G109" s="14">
        <v>1108</v>
      </c>
      <c r="H109" s="30">
        <f t="shared" si="4"/>
        <v>12.443029922195549</v>
      </c>
      <c r="I109">
        <f t="shared" si="5"/>
        <v>0</v>
      </c>
      <c r="J109">
        <v>0</v>
      </c>
      <c r="K109" s="34">
        <v>0</v>
      </c>
      <c r="L109" s="34">
        <f t="shared" si="7"/>
        <v>0</v>
      </c>
      <c r="M109" s="34">
        <f t="shared" si="6"/>
        <v>0</v>
      </c>
      <c r="N109">
        <f>A109-Sheet1!A106</f>
        <v>-14</v>
      </c>
    </row>
    <row r="110" spans="1:14" x14ac:dyDescent="0.25">
      <c r="A110" s="12">
        <v>1659</v>
      </c>
      <c r="B110" s="12">
        <v>47</v>
      </c>
      <c r="C110" s="12">
        <v>11</v>
      </c>
      <c r="D110" s="13">
        <v>1</v>
      </c>
      <c r="E110" s="12" t="s">
        <v>531</v>
      </c>
      <c r="F110" s="25">
        <v>230.29590694534105</v>
      </c>
      <c r="G110" s="14">
        <v>1714</v>
      </c>
      <c r="H110" s="30">
        <f t="shared" si="4"/>
        <v>7.4425986233737307</v>
      </c>
      <c r="I110">
        <f t="shared" si="5"/>
        <v>0</v>
      </c>
      <c r="J110">
        <v>0</v>
      </c>
      <c r="K110" s="34">
        <v>0</v>
      </c>
      <c r="L110" s="34">
        <f t="shared" si="7"/>
        <v>0</v>
      </c>
      <c r="M110" s="34">
        <f t="shared" si="6"/>
        <v>0</v>
      </c>
      <c r="N110">
        <f>A110-Sheet1!A107</f>
        <v>945</v>
      </c>
    </row>
    <row r="111" spans="1:14" x14ac:dyDescent="0.25">
      <c r="A111" s="12">
        <v>1666</v>
      </c>
      <c r="B111" s="12">
        <v>47</v>
      </c>
      <c r="C111" s="12">
        <v>11</v>
      </c>
      <c r="D111" s="13">
        <v>1</v>
      </c>
      <c r="E111" s="12" t="s">
        <v>532</v>
      </c>
      <c r="F111" s="25">
        <v>94.759842256566444</v>
      </c>
      <c r="G111" s="14">
        <v>332</v>
      </c>
      <c r="H111" s="30">
        <f t="shared" si="4"/>
        <v>3.5035938441211774</v>
      </c>
      <c r="I111">
        <f t="shared" si="5"/>
        <v>1</v>
      </c>
      <c r="J111">
        <v>0</v>
      </c>
      <c r="K111" s="34">
        <v>0</v>
      </c>
      <c r="L111" s="34">
        <f t="shared" si="7"/>
        <v>99600</v>
      </c>
      <c r="M111" s="34">
        <f t="shared" si="6"/>
        <v>98445.56</v>
      </c>
      <c r="N111">
        <f>A111-Sheet1!A108</f>
        <v>0</v>
      </c>
    </row>
    <row r="112" spans="1:14" x14ac:dyDescent="0.25">
      <c r="A112" s="12">
        <v>1673</v>
      </c>
      <c r="B112" s="12">
        <v>29</v>
      </c>
      <c r="C112" s="12">
        <v>4</v>
      </c>
      <c r="D112" s="13">
        <v>1</v>
      </c>
      <c r="E112" s="12" t="s">
        <v>533</v>
      </c>
      <c r="F112" s="25">
        <v>118.01142741801891</v>
      </c>
      <c r="G112" s="14">
        <v>610</v>
      </c>
      <c r="H112" s="30">
        <f t="shared" si="4"/>
        <v>5.168990947285673</v>
      </c>
      <c r="I112">
        <f t="shared" si="5"/>
        <v>1</v>
      </c>
      <c r="J112">
        <v>0</v>
      </c>
      <c r="K112" s="34">
        <v>0</v>
      </c>
      <c r="L112" s="34">
        <f t="shared" si="7"/>
        <v>183000</v>
      </c>
      <c r="M112" s="34">
        <f t="shared" si="6"/>
        <v>180878.88</v>
      </c>
      <c r="N112">
        <f>A112-Sheet1!A109</f>
        <v>-14</v>
      </c>
    </row>
    <row r="113" spans="1:14" x14ac:dyDescent="0.25">
      <c r="A113" s="12">
        <v>1687</v>
      </c>
      <c r="B113" s="12">
        <v>66</v>
      </c>
      <c r="C113" s="12">
        <v>6</v>
      </c>
      <c r="D113" s="13">
        <v>3</v>
      </c>
      <c r="E113" s="12" t="s">
        <v>534</v>
      </c>
      <c r="F113" s="25">
        <v>23.87</v>
      </c>
      <c r="G113" s="14">
        <v>221</v>
      </c>
      <c r="H113" s="30">
        <f t="shared" si="4"/>
        <v>9.2584834520318395</v>
      </c>
      <c r="I113">
        <f t="shared" si="5"/>
        <v>1</v>
      </c>
      <c r="J113">
        <v>0</v>
      </c>
      <c r="K113" s="34">
        <v>0</v>
      </c>
      <c r="L113" s="34">
        <f t="shared" si="7"/>
        <v>66300</v>
      </c>
      <c r="M113" s="34">
        <f t="shared" si="6"/>
        <v>65531.53</v>
      </c>
      <c r="N113">
        <f>A113-Sheet1!A110</f>
        <v>-7</v>
      </c>
    </row>
    <row r="114" spans="1:14" x14ac:dyDescent="0.25">
      <c r="A114" s="12">
        <v>1694</v>
      </c>
      <c r="B114" s="12">
        <v>53</v>
      </c>
      <c r="C114" s="12">
        <v>2</v>
      </c>
      <c r="D114" s="13">
        <v>1</v>
      </c>
      <c r="E114" s="12" t="s">
        <v>535</v>
      </c>
      <c r="F114" s="25">
        <v>103.1897248161922</v>
      </c>
      <c r="G114" s="14">
        <v>1874</v>
      </c>
      <c r="H114" s="30">
        <f t="shared" si="4"/>
        <v>18.160722914399496</v>
      </c>
      <c r="I114">
        <f t="shared" si="5"/>
        <v>0</v>
      </c>
      <c r="J114">
        <v>0</v>
      </c>
      <c r="K114" s="34">
        <v>0</v>
      </c>
      <c r="L114" s="34">
        <f t="shared" si="7"/>
        <v>0</v>
      </c>
      <c r="M114" s="34">
        <f t="shared" si="6"/>
        <v>0</v>
      </c>
      <c r="N114">
        <f>A114-Sheet1!A111</f>
        <v>-35</v>
      </c>
    </row>
    <row r="115" spans="1:14" x14ac:dyDescent="0.25">
      <c r="A115" s="12">
        <v>1729</v>
      </c>
      <c r="B115" s="12">
        <v>18</v>
      </c>
      <c r="C115" s="12">
        <v>10</v>
      </c>
      <c r="D115" s="13">
        <v>1</v>
      </c>
      <c r="E115" s="12" t="s">
        <v>536</v>
      </c>
      <c r="F115" s="25">
        <v>105.05398576674486</v>
      </c>
      <c r="G115" s="14">
        <v>791</v>
      </c>
      <c r="H115" s="30">
        <f t="shared" si="4"/>
        <v>7.5294620592148283</v>
      </c>
      <c r="I115">
        <f t="shared" si="5"/>
        <v>0</v>
      </c>
      <c r="J115">
        <v>0</v>
      </c>
      <c r="K115" s="34">
        <v>0</v>
      </c>
      <c r="L115" s="34">
        <f t="shared" si="7"/>
        <v>0</v>
      </c>
      <c r="M115" s="34">
        <f t="shared" si="6"/>
        <v>0</v>
      </c>
      <c r="N115">
        <f>A115-Sheet1!A112</f>
        <v>-7</v>
      </c>
    </row>
    <row r="116" spans="1:14" x14ac:dyDescent="0.25">
      <c r="A116" s="12">
        <v>1736</v>
      </c>
      <c r="B116" s="12">
        <v>11</v>
      </c>
      <c r="C116" s="12">
        <v>5</v>
      </c>
      <c r="D116" s="13">
        <v>1</v>
      </c>
      <c r="E116" s="12" t="s">
        <v>537</v>
      </c>
      <c r="F116" s="25">
        <v>48.638925449890117</v>
      </c>
      <c r="G116" s="14">
        <v>527</v>
      </c>
      <c r="H116" s="30">
        <f t="shared" si="4"/>
        <v>10.834943311873486</v>
      </c>
      <c r="I116">
        <f t="shared" si="5"/>
        <v>0</v>
      </c>
      <c r="J116">
        <v>0</v>
      </c>
      <c r="K116" s="34">
        <v>0</v>
      </c>
      <c r="L116" s="34">
        <f t="shared" si="7"/>
        <v>0</v>
      </c>
      <c r="M116" s="34">
        <f t="shared" si="6"/>
        <v>0</v>
      </c>
      <c r="N116">
        <f>A116-Sheet1!A113</f>
        <v>-77</v>
      </c>
    </row>
    <row r="117" spans="1:14" x14ac:dyDescent="0.25">
      <c r="A117" s="12">
        <v>1813</v>
      </c>
      <c r="B117" s="12">
        <v>22</v>
      </c>
      <c r="C117" s="12">
        <v>3</v>
      </c>
      <c r="D117" s="13">
        <v>1</v>
      </c>
      <c r="E117" s="12" t="s">
        <v>538</v>
      </c>
      <c r="F117" s="25">
        <v>148.16078473697175</v>
      </c>
      <c r="G117" s="14">
        <v>777</v>
      </c>
      <c r="H117" s="30">
        <f t="shared" si="4"/>
        <v>5.2443026768479912</v>
      </c>
      <c r="I117">
        <f t="shared" si="5"/>
        <v>0</v>
      </c>
      <c r="J117">
        <v>0</v>
      </c>
      <c r="K117" s="34">
        <v>0</v>
      </c>
      <c r="L117" s="34">
        <f t="shared" si="7"/>
        <v>0</v>
      </c>
      <c r="M117" s="34">
        <f t="shared" si="6"/>
        <v>0</v>
      </c>
      <c r="N117">
        <f>A117-Sheet1!A114</f>
        <v>-3944</v>
      </c>
    </row>
    <row r="118" spans="1:14" x14ac:dyDescent="0.25">
      <c r="A118" s="12">
        <v>1848</v>
      </c>
      <c r="B118" s="12">
        <v>63</v>
      </c>
      <c r="C118" s="12">
        <v>9</v>
      </c>
      <c r="D118" s="13">
        <v>3</v>
      </c>
      <c r="E118" s="12" t="s">
        <v>539</v>
      </c>
      <c r="F118" s="25">
        <v>127.6</v>
      </c>
      <c r="G118" s="14">
        <v>539</v>
      </c>
      <c r="H118" s="30">
        <f t="shared" si="4"/>
        <v>4.2241379310344831</v>
      </c>
      <c r="I118">
        <f t="shared" si="5"/>
        <v>1</v>
      </c>
      <c r="J118">
        <v>0</v>
      </c>
      <c r="K118" s="34">
        <v>0</v>
      </c>
      <c r="L118" s="34">
        <f t="shared" si="7"/>
        <v>161700</v>
      </c>
      <c r="M118" s="34">
        <f t="shared" si="6"/>
        <v>159825.76999999999</v>
      </c>
      <c r="N118">
        <f>A118-Sheet1!A115</f>
        <v>-7</v>
      </c>
    </row>
    <row r="119" spans="1:14" x14ac:dyDescent="0.25">
      <c r="A119" s="12">
        <v>1855</v>
      </c>
      <c r="B119" s="12">
        <v>19</v>
      </c>
      <c r="C119" s="12">
        <v>8</v>
      </c>
      <c r="D119" s="13">
        <v>1</v>
      </c>
      <c r="E119" s="12" t="s">
        <v>540</v>
      </c>
      <c r="F119" s="25">
        <v>497.25202461910641</v>
      </c>
      <c r="G119" s="14">
        <v>447</v>
      </c>
      <c r="H119" s="30">
        <f t="shared" si="4"/>
        <v>0.89894053290662956</v>
      </c>
      <c r="I119">
        <f t="shared" si="5"/>
        <v>1</v>
      </c>
      <c r="J119">
        <v>0</v>
      </c>
      <c r="K119" s="34">
        <v>0</v>
      </c>
      <c r="L119" s="34">
        <f t="shared" si="7"/>
        <v>134100</v>
      </c>
      <c r="M119" s="34">
        <f t="shared" si="6"/>
        <v>132545.67000000001</v>
      </c>
      <c r="N119">
        <f>A119-Sheet1!A116</f>
        <v>-7</v>
      </c>
    </row>
    <row r="120" spans="1:14" x14ac:dyDescent="0.25">
      <c r="A120" s="12">
        <v>1862</v>
      </c>
      <c r="B120" s="12">
        <v>20</v>
      </c>
      <c r="C120" s="12">
        <v>6</v>
      </c>
      <c r="D120" s="13">
        <v>1</v>
      </c>
      <c r="E120" s="12" t="s">
        <v>541</v>
      </c>
      <c r="F120" s="25">
        <v>100.16648692106295</v>
      </c>
      <c r="G120" s="14">
        <v>7552</v>
      </c>
      <c r="H120" s="30">
        <f t="shared" si="4"/>
        <v>75.39447805483502</v>
      </c>
      <c r="I120">
        <f t="shared" si="5"/>
        <v>0</v>
      </c>
      <c r="J120">
        <v>0</v>
      </c>
      <c r="K120" s="34">
        <v>0</v>
      </c>
      <c r="L120" s="34">
        <f t="shared" si="7"/>
        <v>0</v>
      </c>
      <c r="M120" s="34">
        <f t="shared" si="6"/>
        <v>0</v>
      </c>
      <c r="N120">
        <f>A120-Sheet1!A117</f>
        <v>-8</v>
      </c>
    </row>
    <row r="121" spans="1:14" x14ac:dyDescent="0.25">
      <c r="A121" s="12">
        <v>1870</v>
      </c>
      <c r="B121" s="12">
        <v>64</v>
      </c>
      <c r="C121" s="12">
        <v>2</v>
      </c>
      <c r="D121" s="13">
        <v>3</v>
      </c>
      <c r="E121" s="12" t="s">
        <v>542</v>
      </c>
      <c r="F121" s="25">
        <v>12.1</v>
      </c>
      <c r="G121" s="14">
        <v>189</v>
      </c>
      <c r="H121" s="30">
        <f t="shared" si="4"/>
        <v>15.619834710743802</v>
      </c>
      <c r="I121">
        <f t="shared" si="5"/>
        <v>0</v>
      </c>
      <c r="J121">
        <v>0</v>
      </c>
      <c r="K121" s="34">
        <v>0</v>
      </c>
      <c r="L121" s="34">
        <f t="shared" si="7"/>
        <v>0</v>
      </c>
      <c r="M121" s="34">
        <f t="shared" si="6"/>
        <v>0</v>
      </c>
      <c r="N121">
        <f>A121-Sheet1!A118</f>
        <v>-13</v>
      </c>
    </row>
    <row r="122" spans="1:14" x14ac:dyDescent="0.25">
      <c r="A122" s="12">
        <v>1883</v>
      </c>
      <c r="B122" s="12">
        <v>28</v>
      </c>
      <c r="C122" s="12">
        <v>2</v>
      </c>
      <c r="D122" s="13">
        <v>1</v>
      </c>
      <c r="E122" s="12" t="s">
        <v>543</v>
      </c>
      <c r="F122" s="25">
        <v>112.3869908355251</v>
      </c>
      <c r="G122" s="14">
        <v>2865</v>
      </c>
      <c r="H122" s="30">
        <f t="shared" si="4"/>
        <v>25.492274316631889</v>
      </c>
      <c r="I122">
        <f t="shared" si="5"/>
        <v>0</v>
      </c>
      <c r="J122">
        <v>0</v>
      </c>
      <c r="K122" s="34">
        <v>0</v>
      </c>
      <c r="L122" s="34">
        <f t="shared" si="7"/>
        <v>0</v>
      </c>
      <c r="M122" s="34">
        <f t="shared" si="6"/>
        <v>0</v>
      </c>
      <c r="N122">
        <f>A122-Sheet1!A119</f>
        <v>-7</v>
      </c>
    </row>
    <row r="123" spans="1:14" x14ac:dyDescent="0.25">
      <c r="A123" s="12">
        <v>1890</v>
      </c>
      <c r="B123" s="12">
        <v>40</v>
      </c>
      <c r="C123" s="12">
        <v>1</v>
      </c>
      <c r="D123" s="13">
        <v>3</v>
      </c>
      <c r="E123" s="12" t="s">
        <v>544</v>
      </c>
      <c r="F123" s="25">
        <v>3.84</v>
      </c>
      <c r="G123" s="14">
        <v>679</v>
      </c>
      <c r="H123" s="30">
        <f t="shared" si="4"/>
        <v>176.82291666666669</v>
      </c>
      <c r="I123">
        <f t="shared" si="5"/>
        <v>0</v>
      </c>
      <c r="J123">
        <v>0</v>
      </c>
      <c r="K123" s="34">
        <v>0</v>
      </c>
      <c r="L123" s="34">
        <f t="shared" si="7"/>
        <v>0</v>
      </c>
      <c r="M123" s="34">
        <f t="shared" si="6"/>
        <v>0</v>
      </c>
      <c r="N123">
        <f>A123-Sheet1!A120</f>
        <v>-10</v>
      </c>
    </row>
    <row r="124" spans="1:14" x14ac:dyDescent="0.25">
      <c r="A124" s="12">
        <v>1897</v>
      </c>
      <c r="B124" s="12">
        <v>40</v>
      </c>
      <c r="C124" s="12">
        <v>1</v>
      </c>
      <c r="D124" s="13">
        <v>3</v>
      </c>
      <c r="E124" s="12" t="s">
        <v>545</v>
      </c>
      <c r="F124" s="26">
        <v>6.2</v>
      </c>
      <c r="G124" s="14">
        <v>437</v>
      </c>
      <c r="H124" s="30">
        <f t="shared" si="4"/>
        <v>70.483870967741936</v>
      </c>
      <c r="I124">
        <f t="shared" si="5"/>
        <v>0</v>
      </c>
      <c r="J124">
        <v>0</v>
      </c>
      <c r="K124" s="34">
        <v>0</v>
      </c>
      <c r="L124" s="34">
        <f t="shared" si="7"/>
        <v>0</v>
      </c>
      <c r="M124" s="34">
        <f t="shared" si="6"/>
        <v>0</v>
      </c>
      <c r="N124">
        <f>A124-Sheet1!A121</f>
        <v>-42</v>
      </c>
    </row>
    <row r="125" spans="1:14" x14ac:dyDescent="0.25">
      <c r="A125" s="12">
        <v>1900</v>
      </c>
      <c r="B125" s="12">
        <v>40</v>
      </c>
      <c r="C125" s="12">
        <v>1</v>
      </c>
      <c r="D125" s="13">
        <v>1</v>
      </c>
      <c r="E125" s="12" t="s">
        <v>546</v>
      </c>
      <c r="F125" s="25">
        <v>29.099108112261522</v>
      </c>
      <c r="G125" s="14">
        <v>4198</v>
      </c>
      <c r="H125" s="30">
        <f t="shared" si="4"/>
        <v>144.26558999006173</v>
      </c>
      <c r="I125">
        <f t="shared" si="5"/>
        <v>0</v>
      </c>
      <c r="J125">
        <v>0</v>
      </c>
      <c r="K125" s="34">
        <v>0</v>
      </c>
      <c r="L125" s="34">
        <f t="shared" si="7"/>
        <v>0</v>
      </c>
      <c r="M125" s="34">
        <f t="shared" si="6"/>
        <v>0</v>
      </c>
      <c r="N125">
        <f>A125-Sheet1!A122</f>
        <v>-53</v>
      </c>
    </row>
    <row r="126" spans="1:14" x14ac:dyDescent="0.25">
      <c r="A126" s="12">
        <v>1939</v>
      </c>
      <c r="B126" s="12">
        <v>48</v>
      </c>
      <c r="C126" s="12">
        <v>11</v>
      </c>
      <c r="D126" s="13">
        <v>1</v>
      </c>
      <c r="E126" s="12" t="s">
        <v>547</v>
      </c>
      <c r="F126" s="25">
        <v>151.70787478772874</v>
      </c>
      <c r="G126" s="14">
        <v>548</v>
      </c>
      <c r="H126" s="30">
        <f t="shared" si="4"/>
        <v>3.6122053701349874</v>
      </c>
      <c r="I126">
        <f t="shared" si="5"/>
        <v>1</v>
      </c>
      <c r="J126">
        <v>0</v>
      </c>
      <c r="K126" s="34">
        <v>0</v>
      </c>
      <c r="L126" s="34">
        <f t="shared" si="7"/>
        <v>164400</v>
      </c>
      <c r="M126" s="34">
        <f t="shared" si="6"/>
        <v>162494.47</v>
      </c>
      <c r="N126">
        <f>A126-Sheet1!A123</f>
        <v>-70</v>
      </c>
    </row>
    <row r="127" spans="1:14" x14ac:dyDescent="0.25">
      <c r="A127" s="12">
        <v>1945</v>
      </c>
      <c r="B127" s="12">
        <v>45</v>
      </c>
      <c r="C127" s="12">
        <v>1</v>
      </c>
      <c r="D127" s="13">
        <v>1</v>
      </c>
      <c r="E127" s="12" t="s">
        <v>548</v>
      </c>
      <c r="F127" s="25">
        <v>62.975845851544491</v>
      </c>
      <c r="G127" s="14">
        <v>823</v>
      </c>
      <c r="H127" s="30">
        <f t="shared" si="4"/>
        <v>13.068502516664742</v>
      </c>
      <c r="I127">
        <f t="shared" si="5"/>
        <v>0</v>
      </c>
      <c r="J127">
        <v>0</v>
      </c>
      <c r="K127" s="34">
        <v>0</v>
      </c>
      <c r="L127" s="34">
        <f t="shared" si="7"/>
        <v>0</v>
      </c>
      <c r="M127" s="34">
        <f t="shared" si="6"/>
        <v>0</v>
      </c>
      <c r="N127">
        <f>A127-Sheet1!A124</f>
        <v>-99</v>
      </c>
    </row>
    <row r="128" spans="1:14" x14ac:dyDescent="0.25">
      <c r="A128" s="12">
        <v>1953</v>
      </c>
      <c r="B128" s="12">
        <v>44</v>
      </c>
      <c r="C128" s="12">
        <v>6</v>
      </c>
      <c r="D128" s="13">
        <v>1</v>
      </c>
      <c r="E128" s="12" t="s">
        <v>549</v>
      </c>
      <c r="F128" s="25">
        <v>74.962409795979752</v>
      </c>
      <c r="G128" s="14">
        <v>1677</v>
      </c>
      <c r="H128" s="30">
        <f t="shared" si="4"/>
        <v>22.371212512567038</v>
      </c>
      <c r="I128">
        <f t="shared" si="5"/>
        <v>0</v>
      </c>
      <c r="J128">
        <v>0</v>
      </c>
      <c r="K128" s="34">
        <v>0</v>
      </c>
      <c r="L128" s="34">
        <f t="shared" si="7"/>
        <v>0</v>
      </c>
      <c r="M128" s="34">
        <f t="shared" si="6"/>
        <v>0</v>
      </c>
      <c r="N128">
        <f>A128-Sheet1!A125</f>
        <v>-98</v>
      </c>
    </row>
    <row r="129" spans="1:14" x14ac:dyDescent="0.25">
      <c r="A129" s="12">
        <v>2009</v>
      </c>
      <c r="B129" s="12">
        <v>61</v>
      </c>
      <c r="C129" s="12">
        <v>4</v>
      </c>
      <c r="D129" s="13">
        <v>1</v>
      </c>
      <c r="E129" s="12" t="s">
        <v>550</v>
      </c>
      <c r="F129" s="25">
        <v>188.46307127293642</v>
      </c>
      <c r="G129" s="14">
        <v>1422</v>
      </c>
      <c r="H129" s="30">
        <f t="shared" si="4"/>
        <v>7.54524475482323</v>
      </c>
      <c r="I129">
        <f t="shared" si="5"/>
        <v>0</v>
      </c>
      <c r="J129">
        <v>0</v>
      </c>
      <c r="K129" s="34">
        <v>0</v>
      </c>
      <c r="L129" s="34">
        <f t="shared" si="7"/>
        <v>0</v>
      </c>
      <c r="M129" s="34">
        <f t="shared" si="6"/>
        <v>0</v>
      </c>
      <c r="N129">
        <f>A129-Sheet1!A126</f>
        <v>-49</v>
      </c>
    </row>
    <row r="130" spans="1:14" x14ac:dyDescent="0.25">
      <c r="A130" s="12">
        <v>2016</v>
      </c>
      <c r="B130" s="12">
        <v>12</v>
      </c>
      <c r="C130" s="12">
        <v>3</v>
      </c>
      <c r="D130" s="13">
        <v>1</v>
      </c>
      <c r="E130" s="12" t="s">
        <v>551</v>
      </c>
      <c r="F130" s="25">
        <v>148.69643670139016</v>
      </c>
      <c r="G130" s="14">
        <v>466</v>
      </c>
      <c r="H130" s="30">
        <f t="shared" si="4"/>
        <v>3.1339015939959198</v>
      </c>
      <c r="I130">
        <f t="shared" si="5"/>
        <v>1</v>
      </c>
      <c r="J130">
        <v>0</v>
      </c>
      <c r="K130" s="34">
        <v>0</v>
      </c>
      <c r="L130" s="34">
        <f t="shared" si="7"/>
        <v>139800</v>
      </c>
      <c r="M130" s="34">
        <f t="shared" si="6"/>
        <v>138179.6</v>
      </c>
      <c r="N130">
        <f>A130-Sheet1!A127</f>
        <v>-98</v>
      </c>
    </row>
    <row r="131" spans="1:14" x14ac:dyDescent="0.25">
      <c r="A131" s="12">
        <v>2044</v>
      </c>
      <c r="B131" s="12">
        <v>64</v>
      </c>
      <c r="C131" s="12">
        <v>2</v>
      </c>
      <c r="D131" s="13">
        <v>3</v>
      </c>
      <c r="E131" s="12" t="s">
        <v>552</v>
      </c>
      <c r="F131" s="25">
        <v>6.53</v>
      </c>
      <c r="G131" s="14">
        <v>121</v>
      </c>
      <c r="H131" s="30">
        <f t="shared" si="4"/>
        <v>18.529862174578867</v>
      </c>
      <c r="I131">
        <f t="shared" si="5"/>
        <v>0</v>
      </c>
      <c r="J131">
        <v>0</v>
      </c>
      <c r="K131" s="34">
        <v>0</v>
      </c>
      <c r="L131" s="34">
        <f t="shared" si="7"/>
        <v>0</v>
      </c>
      <c r="M131" s="34">
        <f t="shared" si="6"/>
        <v>0</v>
      </c>
      <c r="N131">
        <f>A131-Sheet1!A128</f>
        <v>-84</v>
      </c>
    </row>
    <row r="132" spans="1:14" x14ac:dyDescent="0.25">
      <c r="A132" s="12">
        <v>2051</v>
      </c>
      <c r="B132" s="12">
        <v>64</v>
      </c>
      <c r="C132" s="12">
        <v>2</v>
      </c>
      <c r="D132" s="13">
        <v>3</v>
      </c>
      <c r="E132" s="12" t="s">
        <v>553</v>
      </c>
      <c r="F132" s="25">
        <v>18.57</v>
      </c>
      <c r="G132" s="14">
        <v>670</v>
      </c>
      <c r="H132" s="30">
        <f t="shared" si="4"/>
        <v>36.07969843834141</v>
      </c>
      <c r="I132">
        <f t="shared" si="5"/>
        <v>0</v>
      </c>
      <c r="J132">
        <v>0</v>
      </c>
      <c r="K132" s="34">
        <v>0</v>
      </c>
      <c r="L132" s="34">
        <f t="shared" si="7"/>
        <v>0</v>
      </c>
      <c r="M132" s="34">
        <f t="shared" si="6"/>
        <v>0</v>
      </c>
      <c r="N132">
        <f>A132-Sheet1!A129</f>
        <v>-84</v>
      </c>
    </row>
    <row r="133" spans="1:14" x14ac:dyDescent="0.25">
      <c r="A133" s="12">
        <v>2058</v>
      </c>
      <c r="B133" s="12">
        <v>66</v>
      </c>
      <c r="C133" s="12">
        <v>1</v>
      </c>
      <c r="D133" s="13">
        <v>1</v>
      </c>
      <c r="E133" s="12" t="s">
        <v>554</v>
      </c>
      <c r="F133" s="25">
        <v>57.423486484130429</v>
      </c>
      <c r="G133" s="14">
        <v>3939</v>
      </c>
      <c r="H133" s="30">
        <f t="shared" si="4"/>
        <v>68.595625956786563</v>
      </c>
      <c r="I133">
        <f t="shared" si="5"/>
        <v>0</v>
      </c>
      <c r="J133">
        <v>0</v>
      </c>
      <c r="K133" s="34">
        <v>0</v>
      </c>
      <c r="L133" s="34">
        <f t="shared" si="7"/>
        <v>0</v>
      </c>
      <c r="M133" s="34">
        <f t="shared" si="6"/>
        <v>0</v>
      </c>
      <c r="N133">
        <f>A133-Sheet1!A130</f>
        <v>-84</v>
      </c>
    </row>
    <row r="134" spans="1:14" x14ac:dyDescent="0.25">
      <c r="A134" s="12">
        <v>2114</v>
      </c>
      <c r="B134" s="12">
        <v>15</v>
      </c>
      <c r="C134" s="12">
        <v>7</v>
      </c>
      <c r="D134" s="13">
        <v>1</v>
      </c>
      <c r="E134" s="12" t="s">
        <v>555</v>
      </c>
      <c r="F134" s="25">
        <v>139.31959861130625</v>
      </c>
      <c r="G134" s="14">
        <v>549</v>
      </c>
      <c r="H134" s="30">
        <f t="shared" si="4"/>
        <v>3.9405798284825582</v>
      </c>
      <c r="I134">
        <f t="shared" si="5"/>
        <v>1</v>
      </c>
      <c r="J134">
        <v>0</v>
      </c>
      <c r="K134" s="34">
        <v>0</v>
      </c>
      <c r="L134" s="34">
        <f t="shared" si="7"/>
        <v>164700</v>
      </c>
      <c r="M134" s="34">
        <f t="shared" si="6"/>
        <v>162790.99</v>
      </c>
      <c r="N134">
        <f>A134-Sheet1!A131</f>
        <v>-70</v>
      </c>
    </row>
    <row r="135" spans="1:14" x14ac:dyDescent="0.25">
      <c r="A135" s="12">
        <v>2128</v>
      </c>
      <c r="B135" s="12">
        <v>42</v>
      </c>
      <c r="C135" s="12">
        <v>8</v>
      </c>
      <c r="D135" s="13">
        <v>1</v>
      </c>
      <c r="E135" s="12" t="s">
        <v>556</v>
      </c>
      <c r="F135" s="25">
        <v>110.84410657268684</v>
      </c>
      <c r="G135" s="14">
        <v>591</v>
      </c>
      <c r="H135" s="30">
        <f t="shared" ref="H135:H198" si="8">G135/F135</f>
        <v>5.331812563372031</v>
      </c>
      <c r="I135">
        <f t="shared" ref="I135:I198" si="9">IF(AND(G135&lt;=745,H135&lt;10),1,0)</f>
        <v>1</v>
      </c>
      <c r="J135">
        <v>0</v>
      </c>
      <c r="K135" s="34">
        <v>0</v>
      </c>
      <c r="L135" s="34">
        <f t="shared" si="7"/>
        <v>177300</v>
      </c>
      <c r="M135" s="34">
        <f t="shared" ref="M135:M198" si="10">ROUND(L135*$M$4,2)</f>
        <v>175244.95</v>
      </c>
      <c r="N135">
        <f>A135-Sheet1!A132</f>
        <v>-70</v>
      </c>
    </row>
    <row r="136" spans="1:14" x14ac:dyDescent="0.25">
      <c r="A136" s="12">
        <v>2135</v>
      </c>
      <c r="B136" s="12">
        <v>60</v>
      </c>
      <c r="C136" s="12">
        <v>10</v>
      </c>
      <c r="D136" s="13">
        <v>1</v>
      </c>
      <c r="E136" s="12" t="s">
        <v>557</v>
      </c>
      <c r="F136" s="25">
        <v>335.84850066487564</v>
      </c>
      <c r="G136" s="14">
        <v>405</v>
      </c>
      <c r="H136" s="30">
        <f t="shared" si="8"/>
        <v>1.2059008725607703</v>
      </c>
      <c r="I136">
        <f t="shared" si="9"/>
        <v>1</v>
      </c>
      <c r="J136">
        <v>0</v>
      </c>
      <c r="K136" s="34">
        <v>0</v>
      </c>
      <c r="L136" s="34">
        <f t="shared" ref="L136:L199" si="11">G136*$L$3*I136</f>
        <v>121500</v>
      </c>
      <c r="M136" s="34">
        <f t="shared" si="10"/>
        <v>120091.72</v>
      </c>
      <c r="N136">
        <f>A136-Sheet1!A133</f>
        <v>-77</v>
      </c>
    </row>
    <row r="137" spans="1:14" x14ac:dyDescent="0.25">
      <c r="A137" s="12">
        <v>2142</v>
      </c>
      <c r="B137" s="12">
        <v>6</v>
      </c>
      <c r="C137" s="12">
        <v>10</v>
      </c>
      <c r="D137" s="13">
        <v>1</v>
      </c>
      <c r="E137" s="12" t="s">
        <v>558</v>
      </c>
      <c r="F137" s="25">
        <v>95.310673258296944</v>
      </c>
      <c r="G137" s="14">
        <v>164</v>
      </c>
      <c r="H137" s="30">
        <f t="shared" si="8"/>
        <v>1.7206887161058171</v>
      </c>
      <c r="I137">
        <f t="shared" si="9"/>
        <v>1</v>
      </c>
      <c r="J137">
        <v>0</v>
      </c>
      <c r="K137" s="34">
        <v>0</v>
      </c>
      <c r="L137" s="34">
        <f t="shared" si="11"/>
        <v>49200</v>
      </c>
      <c r="M137" s="34">
        <f t="shared" si="10"/>
        <v>48629.73</v>
      </c>
      <c r="N137">
        <f>A137-Sheet1!A134</f>
        <v>-75</v>
      </c>
    </row>
    <row r="138" spans="1:14" x14ac:dyDescent="0.25">
      <c r="A138" s="12">
        <v>2177</v>
      </c>
      <c r="B138" s="12">
        <v>40</v>
      </c>
      <c r="C138" s="12">
        <v>1</v>
      </c>
      <c r="D138" s="13">
        <v>2</v>
      </c>
      <c r="E138" s="12" t="s">
        <v>559</v>
      </c>
      <c r="F138" s="25">
        <v>16.555918680951418</v>
      </c>
      <c r="G138" s="14">
        <v>1068</v>
      </c>
      <c r="H138" s="30">
        <f t="shared" si="8"/>
        <v>64.508652197524881</v>
      </c>
      <c r="I138">
        <f t="shared" si="9"/>
        <v>0</v>
      </c>
      <c r="J138">
        <v>0</v>
      </c>
      <c r="K138" s="34">
        <v>0</v>
      </c>
      <c r="L138" s="34">
        <f t="shared" si="11"/>
        <v>0</v>
      </c>
      <c r="M138" s="34">
        <f t="shared" si="10"/>
        <v>0</v>
      </c>
      <c r="N138">
        <f>A138-Sheet1!A135</f>
        <v>-49</v>
      </c>
    </row>
    <row r="139" spans="1:14" x14ac:dyDescent="0.25">
      <c r="A139" s="12">
        <v>2184</v>
      </c>
      <c r="B139" s="12">
        <v>40</v>
      </c>
      <c r="C139" s="12">
        <v>1</v>
      </c>
      <c r="D139" s="13">
        <v>3</v>
      </c>
      <c r="E139" s="12" t="s">
        <v>560</v>
      </c>
      <c r="F139" s="25">
        <v>6.51</v>
      </c>
      <c r="G139" s="14">
        <v>936</v>
      </c>
      <c r="H139" s="30">
        <f t="shared" si="8"/>
        <v>143.77880184331798</v>
      </c>
      <c r="I139">
        <f t="shared" si="9"/>
        <v>0</v>
      </c>
      <c r="J139">
        <v>0</v>
      </c>
      <c r="K139" s="34">
        <v>0</v>
      </c>
      <c r="L139" s="34">
        <f t="shared" si="11"/>
        <v>0</v>
      </c>
      <c r="M139" s="34">
        <f t="shared" si="10"/>
        <v>0</v>
      </c>
      <c r="N139">
        <f>A139-Sheet1!A136</f>
        <v>-49</v>
      </c>
    </row>
    <row r="140" spans="1:14" x14ac:dyDescent="0.25">
      <c r="A140" s="12">
        <v>2198</v>
      </c>
      <c r="B140" s="12">
        <v>55</v>
      </c>
      <c r="C140" s="12">
        <v>11</v>
      </c>
      <c r="D140" s="13">
        <v>1</v>
      </c>
      <c r="E140" s="12" t="s">
        <v>561</v>
      </c>
      <c r="F140" s="25">
        <v>114.94394808582896</v>
      </c>
      <c r="G140" s="14">
        <v>743</v>
      </c>
      <c r="H140" s="30">
        <f t="shared" si="8"/>
        <v>6.4640201800376635</v>
      </c>
      <c r="I140">
        <f t="shared" si="9"/>
        <v>1</v>
      </c>
      <c r="J140">
        <v>0</v>
      </c>
      <c r="K140" s="34">
        <v>0</v>
      </c>
      <c r="L140" s="34">
        <f t="shared" si="11"/>
        <v>222900</v>
      </c>
      <c r="M140" s="34">
        <f t="shared" si="10"/>
        <v>220316.41</v>
      </c>
      <c r="N140">
        <f>A140-Sheet1!A137</f>
        <v>-91</v>
      </c>
    </row>
    <row r="141" spans="1:14" x14ac:dyDescent="0.25">
      <c r="A141" s="12">
        <v>2212</v>
      </c>
      <c r="B141" s="12">
        <v>38</v>
      </c>
      <c r="C141" s="12">
        <v>8</v>
      </c>
      <c r="D141" s="13">
        <v>1</v>
      </c>
      <c r="E141" s="12" t="s">
        <v>562</v>
      </c>
      <c r="F141" s="25">
        <v>159.31864731245471</v>
      </c>
      <c r="G141" s="14">
        <v>109</v>
      </c>
      <c r="H141" s="30">
        <f t="shared" si="8"/>
        <v>0.68416347890670881</v>
      </c>
      <c r="I141">
        <f t="shared" si="9"/>
        <v>1</v>
      </c>
      <c r="J141">
        <v>0</v>
      </c>
      <c r="K141" s="34">
        <v>0</v>
      </c>
      <c r="L141" s="34">
        <f t="shared" si="11"/>
        <v>32700</v>
      </c>
      <c r="M141" s="34">
        <f t="shared" si="10"/>
        <v>32320.98</v>
      </c>
      <c r="N141">
        <f>A141-Sheet1!A138</f>
        <v>-98</v>
      </c>
    </row>
    <row r="142" spans="1:14" x14ac:dyDescent="0.25">
      <c r="A142" s="12">
        <v>2217</v>
      </c>
      <c r="B142" s="12">
        <v>45</v>
      </c>
      <c r="C142" s="12">
        <v>1</v>
      </c>
      <c r="D142" s="13">
        <v>1</v>
      </c>
      <c r="E142" s="12" t="s">
        <v>563</v>
      </c>
      <c r="F142" s="25">
        <v>21.027733566796449</v>
      </c>
      <c r="G142" s="14">
        <v>2062</v>
      </c>
      <c r="H142" s="30">
        <f t="shared" si="8"/>
        <v>98.060972355859235</v>
      </c>
      <c r="I142">
        <f t="shared" si="9"/>
        <v>0</v>
      </c>
      <c r="J142">
        <v>0</v>
      </c>
      <c r="K142" s="34">
        <v>0</v>
      </c>
      <c r="L142" s="34">
        <f t="shared" si="11"/>
        <v>0</v>
      </c>
      <c r="M142" s="34">
        <f t="shared" si="10"/>
        <v>0</v>
      </c>
      <c r="N142">
        <f>A142-Sheet1!A139</f>
        <v>-79</v>
      </c>
    </row>
    <row r="143" spans="1:14" x14ac:dyDescent="0.25">
      <c r="A143" s="12">
        <v>2226</v>
      </c>
      <c r="B143" s="12">
        <v>10</v>
      </c>
      <c r="C143" s="12">
        <v>10</v>
      </c>
      <c r="D143" s="13">
        <v>1</v>
      </c>
      <c r="E143" s="12" t="s">
        <v>564</v>
      </c>
      <c r="F143" s="25">
        <v>74.00978053997548</v>
      </c>
      <c r="G143" s="14">
        <v>244</v>
      </c>
      <c r="H143" s="30">
        <f t="shared" si="8"/>
        <v>3.2968615528890317</v>
      </c>
      <c r="I143">
        <f t="shared" si="9"/>
        <v>1</v>
      </c>
      <c r="J143">
        <v>0</v>
      </c>
      <c r="K143" s="34">
        <v>0</v>
      </c>
      <c r="L143" s="34">
        <f t="shared" si="11"/>
        <v>73200</v>
      </c>
      <c r="M143" s="34">
        <f t="shared" si="10"/>
        <v>72351.55</v>
      </c>
      <c r="N143">
        <f>A143-Sheet1!A140</f>
        <v>-77</v>
      </c>
    </row>
    <row r="144" spans="1:14" x14ac:dyDescent="0.25">
      <c r="A144" s="12">
        <v>2233</v>
      </c>
      <c r="B144" s="12">
        <v>7</v>
      </c>
      <c r="C144" s="12">
        <v>11</v>
      </c>
      <c r="D144" s="13">
        <v>1</v>
      </c>
      <c r="E144" s="12" t="s">
        <v>565</v>
      </c>
      <c r="F144" s="25">
        <v>265.43355840892696</v>
      </c>
      <c r="G144" s="14">
        <v>878</v>
      </c>
      <c r="H144" s="30">
        <f t="shared" si="8"/>
        <v>3.3077957635159048</v>
      </c>
      <c r="I144">
        <f t="shared" si="9"/>
        <v>0</v>
      </c>
      <c r="J144">
        <v>0</v>
      </c>
      <c r="K144" s="34">
        <v>0</v>
      </c>
      <c r="L144" s="34">
        <f t="shared" si="11"/>
        <v>0</v>
      </c>
      <c r="M144" s="34">
        <f t="shared" si="10"/>
        <v>0</v>
      </c>
      <c r="N144">
        <f>A144-Sheet1!A141</f>
        <v>-161</v>
      </c>
    </row>
    <row r="145" spans="1:14" x14ac:dyDescent="0.25">
      <c r="A145" s="12">
        <v>2240</v>
      </c>
      <c r="B145" s="12">
        <v>33</v>
      </c>
      <c r="C145" s="12">
        <v>3</v>
      </c>
      <c r="D145" s="13">
        <v>1</v>
      </c>
      <c r="E145" s="12" t="s">
        <v>566</v>
      </c>
      <c r="F145" s="25">
        <v>134.27376681127095</v>
      </c>
      <c r="G145" s="14">
        <v>390</v>
      </c>
      <c r="H145" s="30">
        <f t="shared" si="8"/>
        <v>2.9045137353461317</v>
      </c>
      <c r="I145">
        <f t="shared" si="9"/>
        <v>1</v>
      </c>
      <c r="J145">
        <v>0</v>
      </c>
      <c r="K145" s="34">
        <v>0</v>
      </c>
      <c r="L145" s="34">
        <f t="shared" si="11"/>
        <v>117000</v>
      </c>
      <c r="M145" s="34">
        <f t="shared" si="10"/>
        <v>115643.88</v>
      </c>
      <c r="N145">
        <f>A145-Sheet1!A142</f>
        <v>-175</v>
      </c>
    </row>
    <row r="146" spans="1:14" x14ac:dyDescent="0.25">
      <c r="A146" s="12">
        <v>2289</v>
      </c>
      <c r="B146" s="12">
        <v>5</v>
      </c>
      <c r="C146" s="12">
        <v>7</v>
      </c>
      <c r="D146" s="13">
        <v>1</v>
      </c>
      <c r="E146" s="12" t="s">
        <v>567</v>
      </c>
      <c r="F146" s="25">
        <v>95.847194613276201</v>
      </c>
      <c r="G146" s="14">
        <v>22574</v>
      </c>
      <c r="H146" s="30">
        <f t="shared" si="8"/>
        <v>235.52071702339819</v>
      </c>
      <c r="I146">
        <f t="shared" si="9"/>
        <v>0</v>
      </c>
      <c r="J146">
        <v>0</v>
      </c>
      <c r="K146" s="34">
        <v>0</v>
      </c>
      <c r="L146" s="34">
        <f t="shared" si="11"/>
        <v>0</v>
      </c>
      <c r="M146" s="34">
        <f t="shared" si="10"/>
        <v>0</v>
      </c>
      <c r="N146">
        <f>A146-Sheet1!A143</f>
        <v>-131</v>
      </c>
    </row>
    <row r="147" spans="1:14" x14ac:dyDescent="0.25">
      <c r="A147" s="12">
        <v>2296</v>
      </c>
      <c r="B147" s="12">
        <v>40</v>
      </c>
      <c r="C147" s="12">
        <v>1</v>
      </c>
      <c r="D147" s="13">
        <v>1</v>
      </c>
      <c r="E147" s="12" t="s">
        <v>568</v>
      </c>
      <c r="F147" s="25">
        <v>5.6055863245505382</v>
      </c>
      <c r="G147" s="14">
        <v>2373</v>
      </c>
      <c r="H147" s="30">
        <f t="shared" si="8"/>
        <v>423.32770607903706</v>
      </c>
      <c r="I147">
        <f t="shared" si="9"/>
        <v>0</v>
      </c>
      <c r="J147">
        <v>0</v>
      </c>
      <c r="K147" s="34">
        <v>0</v>
      </c>
      <c r="L147" s="34">
        <f t="shared" si="11"/>
        <v>0</v>
      </c>
      <c r="M147" s="34">
        <f t="shared" si="10"/>
        <v>0</v>
      </c>
      <c r="N147">
        <f>A147-Sheet1!A144</f>
        <v>-147</v>
      </c>
    </row>
    <row r="148" spans="1:14" x14ac:dyDescent="0.25">
      <c r="A148" s="12">
        <v>2303</v>
      </c>
      <c r="B148" s="12">
        <v>40</v>
      </c>
      <c r="C148" s="12">
        <v>1</v>
      </c>
      <c r="D148" s="13">
        <v>1</v>
      </c>
      <c r="E148" s="12" t="s">
        <v>569</v>
      </c>
      <c r="F148" s="25">
        <v>7.374165452677774</v>
      </c>
      <c r="G148" s="14">
        <v>3352</v>
      </c>
      <c r="H148" s="30">
        <f t="shared" si="8"/>
        <v>454.55991210270327</v>
      </c>
      <c r="I148">
        <f t="shared" si="9"/>
        <v>0</v>
      </c>
      <c r="J148">
        <v>0</v>
      </c>
      <c r="K148" s="34">
        <v>0</v>
      </c>
      <c r="L148" s="34">
        <f t="shared" si="11"/>
        <v>0</v>
      </c>
      <c r="M148" s="34">
        <f t="shared" si="10"/>
        <v>0</v>
      </c>
      <c r="N148">
        <f>A148-Sheet1!A145</f>
        <v>-133</v>
      </c>
    </row>
    <row r="149" spans="1:14" x14ac:dyDescent="0.25">
      <c r="A149" s="12">
        <v>2310</v>
      </c>
      <c r="B149" s="12">
        <v>24</v>
      </c>
      <c r="C149" s="12">
        <v>6</v>
      </c>
      <c r="D149" s="13">
        <v>1</v>
      </c>
      <c r="E149" s="12" t="s">
        <v>570</v>
      </c>
      <c r="F149" s="25">
        <v>31.560413532491271</v>
      </c>
      <c r="G149" s="14">
        <v>253</v>
      </c>
      <c r="H149" s="30">
        <f t="shared" si="8"/>
        <v>8.0163715136222127</v>
      </c>
      <c r="I149">
        <f t="shared" si="9"/>
        <v>1</v>
      </c>
      <c r="J149">
        <v>0</v>
      </c>
      <c r="K149" s="34">
        <v>0</v>
      </c>
      <c r="L149" s="34">
        <f t="shared" si="11"/>
        <v>75900</v>
      </c>
      <c r="M149" s="34">
        <f t="shared" si="10"/>
        <v>75020.259999999995</v>
      </c>
      <c r="N149">
        <f>A149-Sheet1!A146</f>
        <v>-150</v>
      </c>
    </row>
    <row r="150" spans="1:14" x14ac:dyDescent="0.25">
      <c r="A150" s="12">
        <v>2394</v>
      </c>
      <c r="B150" s="12">
        <v>10</v>
      </c>
      <c r="C150" s="12">
        <v>10</v>
      </c>
      <c r="D150" s="13">
        <v>1</v>
      </c>
      <c r="E150" s="12" t="s">
        <v>571</v>
      </c>
      <c r="F150" s="25">
        <v>150.19295801376686</v>
      </c>
      <c r="G150" s="14">
        <v>443</v>
      </c>
      <c r="H150" s="30">
        <f t="shared" si="8"/>
        <v>2.9495390853104717</v>
      </c>
      <c r="I150">
        <f t="shared" si="9"/>
        <v>1</v>
      </c>
      <c r="J150">
        <v>0</v>
      </c>
      <c r="K150" s="34">
        <v>0</v>
      </c>
      <c r="L150" s="34">
        <f t="shared" si="11"/>
        <v>132900</v>
      </c>
      <c r="M150" s="34">
        <f t="shared" si="10"/>
        <v>131359.57999999999</v>
      </c>
      <c r="N150">
        <f>A150-Sheet1!A147</f>
        <v>-84</v>
      </c>
    </row>
    <row r="151" spans="1:14" x14ac:dyDescent="0.25">
      <c r="A151" s="12">
        <v>2415</v>
      </c>
      <c r="B151" s="12">
        <v>58</v>
      </c>
      <c r="C151" s="12">
        <v>8</v>
      </c>
      <c r="D151" s="13">
        <v>1</v>
      </c>
      <c r="E151" s="12" t="s">
        <v>572</v>
      </c>
      <c r="F151" s="25">
        <v>56</v>
      </c>
      <c r="G151" s="14">
        <v>312</v>
      </c>
      <c r="H151" s="30">
        <f t="shared" si="8"/>
        <v>5.5714285714285712</v>
      </c>
      <c r="I151">
        <f t="shared" si="9"/>
        <v>1</v>
      </c>
      <c r="J151">
        <v>0</v>
      </c>
      <c r="K151" s="34">
        <v>0</v>
      </c>
      <c r="L151" s="34">
        <f t="shared" si="11"/>
        <v>93600</v>
      </c>
      <c r="M151" s="34">
        <f t="shared" si="10"/>
        <v>92515.1</v>
      </c>
      <c r="N151">
        <f>A151-Sheet1!A148</f>
        <v>-110</v>
      </c>
    </row>
    <row r="152" spans="1:14" x14ac:dyDescent="0.25">
      <c r="A152" s="12">
        <v>2420</v>
      </c>
      <c r="B152" s="12">
        <v>67</v>
      </c>
      <c r="C152" s="12">
        <v>1</v>
      </c>
      <c r="D152" s="13">
        <v>1</v>
      </c>
      <c r="E152" s="12" t="s">
        <v>573</v>
      </c>
      <c r="F152" s="25">
        <v>37.937935728339284</v>
      </c>
      <c r="G152" s="14">
        <v>4692</v>
      </c>
      <c r="H152" s="30">
        <f t="shared" si="8"/>
        <v>123.67568002639426</v>
      </c>
      <c r="I152">
        <f t="shared" si="9"/>
        <v>0</v>
      </c>
      <c r="J152">
        <v>0</v>
      </c>
      <c r="K152" s="34">
        <v>0</v>
      </c>
      <c r="L152" s="34">
        <f t="shared" si="11"/>
        <v>0</v>
      </c>
      <c r="M152" s="34">
        <f t="shared" si="10"/>
        <v>0</v>
      </c>
      <c r="N152">
        <f>A152-Sheet1!A149</f>
        <v>-107</v>
      </c>
    </row>
    <row r="153" spans="1:14" x14ac:dyDescent="0.25">
      <c r="A153" s="12">
        <v>2422</v>
      </c>
      <c r="B153" s="12">
        <v>55</v>
      </c>
      <c r="C153" s="12">
        <v>11</v>
      </c>
      <c r="D153" s="13">
        <v>1</v>
      </c>
      <c r="E153" s="12" t="s">
        <v>574</v>
      </c>
      <c r="F153" s="25">
        <v>84.990505657925837</v>
      </c>
      <c r="G153" s="14">
        <v>1591</v>
      </c>
      <c r="H153" s="30">
        <f t="shared" si="8"/>
        <v>18.719738018779871</v>
      </c>
      <c r="I153">
        <f t="shared" si="9"/>
        <v>0</v>
      </c>
      <c r="J153">
        <v>0</v>
      </c>
      <c r="K153" s="34">
        <v>0</v>
      </c>
      <c r="L153" s="34">
        <f t="shared" si="11"/>
        <v>0</v>
      </c>
      <c r="M153" s="34">
        <f t="shared" si="10"/>
        <v>0</v>
      </c>
      <c r="N153">
        <f>A153-Sheet1!A150</f>
        <v>-112</v>
      </c>
    </row>
    <row r="154" spans="1:14" x14ac:dyDescent="0.25">
      <c r="A154" s="12">
        <v>2436</v>
      </c>
      <c r="B154" s="12">
        <v>66</v>
      </c>
      <c r="C154" s="12">
        <v>6</v>
      </c>
      <c r="D154" s="13">
        <v>2</v>
      </c>
      <c r="E154" s="12" t="s">
        <v>575</v>
      </c>
      <c r="F154" s="25">
        <v>180.49603849793127</v>
      </c>
      <c r="G154" s="14">
        <v>1529</v>
      </c>
      <c r="H154" s="30">
        <f t="shared" si="8"/>
        <v>8.4711000458745502</v>
      </c>
      <c r="I154">
        <f t="shared" si="9"/>
        <v>0</v>
      </c>
      <c r="J154">
        <v>0</v>
      </c>
      <c r="K154" s="34">
        <v>0</v>
      </c>
      <c r="L154" s="34">
        <f t="shared" si="11"/>
        <v>0</v>
      </c>
      <c r="M154" s="34">
        <f t="shared" si="10"/>
        <v>0</v>
      </c>
      <c r="N154">
        <f>A154-Sheet1!A151</f>
        <v>-105</v>
      </c>
    </row>
    <row r="155" spans="1:14" x14ac:dyDescent="0.25">
      <c r="A155" s="12">
        <v>2443</v>
      </c>
      <c r="B155" s="12">
        <v>66</v>
      </c>
      <c r="C155" s="12">
        <v>6</v>
      </c>
      <c r="D155" s="13">
        <v>3</v>
      </c>
      <c r="E155" s="12" t="s">
        <v>576</v>
      </c>
      <c r="F155" s="25">
        <v>50.25</v>
      </c>
      <c r="G155" s="14">
        <v>2057</v>
      </c>
      <c r="H155" s="30">
        <f t="shared" si="8"/>
        <v>40.93532338308458</v>
      </c>
      <c r="I155">
        <f t="shared" si="9"/>
        <v>0</v>
      </c>
      <c r="J155">
        <v>0</v>
      </c>
      <c r="K155" s="34">
        <v>0</v>
      </c>
      <c r="L155" s="34">
        <f t="shared" si="11"/>
        <v>0</v>
      </c>
      <c r="M155" s="34">
        <f t="shared" si="10"/>
        <v>0</v>
      </c>
      <c r="N155">
        <f>A155-Sheet1!A152</f>
        <v>-119</v>
      </c>
    </row>
    <row r="156" spans="1:14" x14ac:dyDescent="0.25">
      <c r="A156" s="12">
        <v>2450</v>
      </c>
      <c r="B156" s="12">
        <v>67</v>
      </c>
      <c r="C156" s="12">
        <v>1</v>
      </c>
      <c r="D156" s="13">
        <v>2</v>
      </c>
      <c r="E156" s="12" t="s">
        <v>577</v>
      </c>
      <c r="F156" s="26">
        <v>67.640457587131678</v>
      </c>
      <c r="G156" s="14">
        <v>2156</v>
      </c>
      <c r="H156" s="30">
        <f t="shared" si="8"/>
        <v>31.874414764606357</v>
      </c>
      <c r="I156">
        <f t="shared" si="9"/>
        <v>0</v>
      </c>
      <c r="J156">
        <v>0</v>
      </c>
      <c r="K156" s="34">
        <v>0</v>
      </c>
      <c r="L156" s="34">
        <f t="shared" si="11"/>
        <v>0</v>
      </c>
      <c r="M156" s="34">
        <f t="shared" si="10"/>
        <v>0</v>
      </c>
      <c r="N156">
        <f>A156-Sheet1!A153</f>
        <v>-120</v>
      </c>
    </row>
    <row r="157" spans="1:14" x14ac:dyDescent="0.25">
      <c r="A157" s="12">
        <v>2460</v>
      </c>
      <c r="B157" s="12">
        <v>67</v>
      </c>
      <c r="C157" s="12">
        <v>1</v>
      </c>
      <c r="D157" s="13">
        <v>3</v>
      </c>
      <c r="E157" s="12" t="s">
        <v>578</v>
      </c>
      <c r="F157" s="25">
        <v>9.23</v>
      </c>
      <c r="G157" s="14">
        <v>1232</v>
      </c>
      <c r="H157" s="30">
        <f t="shared" si="8"/>
        <v>133.47778981581797</v>
      </c>
      <c r="I157">
        <f t="shared" si="9"/>
        <v>0</v>
      </c>
      <c r="J157">
        <v>0</v>
      </c>
      <c r="K157" s="34">
        <v>0</v>
      </c>
      <c r="L157" s="34">
        <f t="shared" si="11"/>
        <v>0</v>
      </c>
      <c r="M157" s="34">
        <f t="shared" si="10"/>
        <v>0</v>
      </c>
      <c r="N157">
        <f>A157-Sheet1!A154</f>
        <v>-116</v>
      </c>
    </row>
    <row r="158" spans="1:14" x14ac:dyDescent="0.25">
      <c r="A158" s="12">
        <v>2478</v>
      </c>
      <c r="B158" s="12">
        <v>57</v>
      </c>
      <c r="C158" s="12">
        <v>12</v>
      </c>
      <c r="D158" s="13">
        <v>1</v>
      </c>
      <c r="E158" s="12" t="s">
        <v>579</v>
      </c>
      <c r="F158" s="25">
        <v>612.64541683839855</v>
      </c>
      <c r="G158" s="14">
        <v>1773</v>
      </c>
      <c r="H158" s="30">
        <f t="shared" si="8"/>
        <v>2.8940067962145153</v>
      </c>
      <c r="I158">
        <f t="shared" si="9"/>
        <v>0</v>
      </c>
      <c r="J158">
        <v>0</v>
      </c>
      <c r="K158" s="34">
        <v>0</v>
      </c>
      <c r="L158" s="34">
        <f t="shared" si="11"/>
        <v>0</v>
      </c>
      <c r="M158" s="34">
        <f t="shared" si="10"/>
        <v>0</v>
      </c>
      <c r="N158">
        <f>A158-Sheet1!A155</f>
        <v>-105</v>
      </c>
    </row>
    <row r="159" spans="1:14" x14ac:dyDescent="0.25">
      <c r="A159" s="12">
        <v>2485</v>
      </c>
      <c r="B159" s="12">
        <v>22</v>
      </c>
      <c r="C159" s="12">
        <v>3</v>
      </c>
      <c r="D159" s="13">
        <v>1</v>
      </c>
      <c r="E159" s="12" t="s">
        <v>580</v>
      </c>
      <c r="F159" s="25">
        <v>60.085579188671922</v>
      </c>
      <c r="G159" s="14">
        <v>550</v>
      </c>
      <c r="H159" s="30">
        <f t="shared" si="8"/>
        <v>9.1536106903949559</v>
      </c>
      <c r="I159">
        <f t="shared" si="9"/>
        <v>1</v>
      </c>
      <c r="J159">
        <v>0</v>
      </c>
      <c r="K159" s="34">
        <v>0</v>
      </c>
      <c r="L159" s="34">
        <f t="shared" si="11"/>
        <v>165000</v>
      </c>
      <c r="M159" s="34">
        <f t="shared" si="10"/>
        <v>163087.51999999999</v>
      </c>
      <c r="N159">
        <f>A159-Sheet1!A156</f>
        <v>-120</v>
      </c>
    </row>
    <row r="160" spans="1:14" x14ac:dyDescent="0.25">
      <c r="A160" s="12">
        <v>2525</v>
      </c>
      <c r="B160" s="12">
        <v>14</v>
      </c>
      <c r="C160" s="12">
        <v>6</v>
      </c>
      <c r="D160" s="13">
        <v>3</v>
      </c>
      <c r="E160" s="12" t="s">
        <v>153</v>
      </c>
      <c r="F160" s="25">
        <v>80.8</v>
      </c>
      <c r="G160" s="14">
        <v>355</v>
      </c>
      <c r="H160" s="30">
        <f t="shared" si="8"/>
        <v>4.3935643564356441</v>
      </c>
      <c r="I160">
        <f t="shared" si="9"/>
        <v>1</v>
      </c>
      <c r="J160">
        <v>0</v>
      </c>
      <c r="K160" s="34">
        <v>0</v>
      </c>
      <c r="L160" s="34">
        <f t="shared" si="11"/>
        <v>106500</v>
      </c>
      <c r="M160" s="34">
        <f t="shared" si="10"/>
        <v>105265.58</v>
      </c>
      <c r="N160">
        <f>A160-Sheet1!A157</f>
        <v>-79</v>
      </c>
    </row>
    <row r="161" spans="1:14" x14ac:dyDescent="0.25">
      <c r="A161" s="12">
        <v>2527</v>
      </c>
      <c r="B161" s="12">
        <v>25</v>
      </c>
      <c r="C161" s="12">
        <v>3</v>
      </c>
      <c r="D161" s="13">
        <v>1</v>
      </c>
      <c r="E161" s="12" t="s">
        <v>581</v>
      </c>
      <c r="F161" s="25">
        <v>72.131693843855643</v>
      </c>
      <c r="G161" s="14">
        <v>300</v>
      </c>
      <c r="H161" s="30">
        <f t="shared" si="8"/>
        <v>4.1590594094381546</v>
      </c>
      <c r="I161">
        <f t="shared" si="9"/>
        <v>1</v>
      </c>
      <c r="J161">
        <v>0</v>
      </c>
      <c r="K161" s="34">
        <v>0</v>
      </c>
      <c r="L161" s="34">
        <f t="shared" si="11"/>
        <v>90000</v>
      </c>
      <c r="M161" s="34">
        <f t="shared" si="10"/>
        <v>88956.83</v>
      </c>
      <c r="N161">
        <f>A161-Sheet1!A158</f>
        <v>-84</v>
      </c>
    </row>
    <row r="162" spans="1:14" x14ac:dyDescent="0.25">
      <c r="A162" s="12">
        <v>2534</v>
      </c>
      <c r="B162" s="12">
        <v>8</v>
      </c>
      <c r="C162" s="12">
        <v>7</v>
      </c>
      <c r="D162" s="13">
        <v>1</v>
      </c>
      <c r="E162" s="12" t="s">
        <v>582</v>
      </c>
      <c r="F162" s="25">
        <v>66.891320162348237</v>
      </c>
      <c r="G162" s="14">
        <v>441</v>
      </c>
      <c r="H162" s="30">
        <f t="shared" si="8"/>
        <v>6.5927836216967046</v>
      </c>
      <c r="I162">
        <f t="shared" si="9"/>
        <v>1</v>
      </c>
      <c r="J162">
        <v>0</v>
      </c>
      <c r="K162" s="34">
        <v>0</v>
      </c>
      <c r="L162" s="34">
        <f t="shared" si="11"/>
        <v>132300</v>
      </c>
      <c r="M162" s="34">
        <f t="shared" si="10"/>
        <v>130766.54</v>
      </c>
      <c r="N162">
        <f>A162-Sheet1!A159</f>
        <v>-84</v>
      </c>
    </row>
    <row r="163" spans="1:14" x14ac:dyDescent="0.25">
      <c r="A163" s="12">
        <v>2541</v>
      </c>
      <c r="B163" s="12">
        <v>62</v>
      </c>
      <c r="C163" s="12">
        <v>4</v>
      </c>
      <c r="D163" s="13">
        <v>1</v>
      </c>
      <c r="E163" s="12" t="s">
        <v>583</v>
      </c>
      <c r="F163" s="25">
        <v>140.57901081820842</v>
      </c>
      <c r="G163" s="14">
        <v>535</v>
      </c>
      <c r="H163" s="30">
        <f t="shared" si="8"/>
        <v>3.8056890348434891</v>
      </c>
      <c r="I163">
        <f t="shared" si="9"/>
        <v>1</v>
      </c>
      <c r="J163">
        <v>0</v>
      </c>
      <c r="K163" s="34">
        <v>0</v>
      </c>
      <c r="L163" s="34">
        <f t="shared" si="11"/>
        <v>160500</v>
      </c>
      <c r="M163" s="34">
        <f t="shared" si="10"/>
        <v>158639.67000000001</v>
      </c>
      <c r="N163">
        <f>A163-Sheet1!A160</f>
        <v>-84</v>
      </c>
    </row>
    <row r="164" spans="1:14" x14ac:dyDescent="0.25">
      <c r="A164" s="12">
        <v>2562</v>
      </c>
      <c r="B164" s="12">
        <v>32</v>
      </c>
      <c r="C164" s="12">
        <v>4</v>
      </c>
      <c r="D164" s="13">
        <v>1</v>
      </c>
      <c r="E164" s="12" t="s">
        <v>584</v>
      </c>
      <c r="F164" s="25">
        <v>99.027468002515832</v>
      </c>
      <c r="G164" s="14">
        <v>4061</v>
      </c>
      <c r="H164" s="30">
        <f t="shared" si="8"/>
        <v>41.008823934555501</v>
      </c>
      <c r="I164">
        <f t="shared" si="9"/>
        <v>0</v>
      </c>
      <c r="J164">
        <v>0</v>
      </c>
      <c r="K164" s="34">
        <v>0</v>
      </c>
      <c r="L164" s="34">
        <f t="shared" si="11"/>
        <v>0</v>
      </c>
      <c r="M164" s="34">
        <f t="shared" si="10"/>
        <v>0</v>
      </c>
      <c r="N164">
        <f>A164-Sheet1!A161</f>
        <v>-70</v>
      </c>
    </row>
    <row r="165" spans="1:14" x14ac:dyDescent="0.25">
      <c r="A165" s="12">
        <v>2576</v>
      </c>
      <c r="B165" s="12">
        <v>14</v>
      </c>
      <c r="C165" s="12">
        <v>6</v>
      </c>
      <c r="D165" s="13">
        <v>1</v>
      </c>
      <c r="E165" s="12" t="s">
        <v>585</v>
      </c>
      <c r="F165" s="25">
        <v>54.479723842604677</v>
      </c>
      <c r="G165" s="14">
        <v>831</v>
      </c>
      <c r="H165" s="30">
        <f t="shared" si="8"/>
        <v>15.253381283664559</v>
      </c>
      <c r="I165">
        <f t="shared" si="9"/>
        <v>0</v>
      </c>
      <c r="J165">
        <v>0</v>
      </c>
      <c r="K165" s="34">
        <v>0</v>
      </c>
      <c r="L165" s="34">
        <f t="shared" si="11"/>
        <v>0</v>
      </c>
      <c r="M165" s="34">
        <f t="shared" si="10"/>
        <v>0</v>
      </c>
      <c r="N165">
        <f>A165-Sheet1!A162</f>
        <v>-63</v>
      </c>
    </row>
    <row r="166" spans="1:14" x14ac:dyDescent="0.25">
      <c r="A166" s="12">
        <v>2583</v>
      </c>
      <c r="B166" s="12">
        <v>44</v>
      </c>
      <c r="C166" s="12">
        <v>6</v>
      </c>
      <c r="D166" s="13">
        <v>1</v>
      </c>
      <c r="E166" s="12" t="s">
        <v>586</v>
      </c>
      <c r="F166" s="25">
        <v>109.06268469131902</v>
      </c>
      <c r="G166" s="14">
        <v>3786</v>
      </c>
      <c r="H166" s="30">
        <f t="shared" si="8"/>
        <v>34.713981328403442</v>
      </c>
      <c r="I166">
        <f t="shared" si="9"/>
        <v>0</v>
      </c>
      <c r="J166">
        <v>0</v>
      </c>
      <c r="K166" s="34">
        <v>0</v>
      </c>
      <c r="L166" s="34">
        <f t="shared" si="11"/>
        <v>0</v>
      </c>
      <c r="M166" s="34">
        <f t="shared" si="10"/>
        <v>0</v>
      </c>
      <c r="N166">
        <f>A166-Sheet1!A163</f>
        <v>-63</v>
      </c>
    </row>
    <row r="167" spans="1:14" x14ac:dyDescent="0.25">
      <c r="A167" s="12">
        <v>2604</v>
      </c>
      <c r="B167" s="12">
        <v>5</v>
      </c>
      <c r="C167" s="12">
        <v>7</v>
      </c>
      <c r="D167" s="13">
        <v>1</v>
      </c>
      <c r="E167" s="12" t="s">
        <v>587</v>
      </c>
      <c r="F167" s="25">
        <v>53.29260289782809</v>
      </c>
      <c r="G167" s="14">
        <v>5651</v>
      </c>
      <c r="H167" s="30">
        <f t="shared" si="8"/>
        <v>106.03723017308849</v>
      </c>
      <c r="I167">
        <f t="shared" si="9"/>
        <v>0</v>
      </c>
      <c r="J167">
        <v>0</v>
      </c>
      <c r="K167" s="34">
        <v>0</v>
      </c>
      <c r="L167" s="34">
        <f t="shared" si="11"/>
        <v>0</v>
      </c>
      <c r="M167" s="34">
        <f t="shared" si="10"/>
        <v>0</v>
      </c>
      <c r="N167">
        <f>A167-Sheet1!A164</f>
        <v>-56</v>
      </c>
    </row>
    <row r="168" spans="1:14" x14ac:dyDescent="0.25">
      <c r="A168" s="12">
        <v>2605</v>
      </c>
      <c r="B168" s="12">
        <v>59</v>
      </c>
      <c r="C168" s="12">
        <v>7</v>
      </c>
      <c r="D168" s="13">
        <v>1</v>
      </c>
      <c r="E168" s="12" t="s">
        <v>588</v>
      </c>
      <c r="F168" s="25">
        <v>51.487990648385249</v>
      </c>
      <c r="G168" s="14">
        <v>862</v>
      </c>
      <c r="H168" s="30">
        <f t="shared" si="8"/>
        <v>16.741768112231309</v>
      </c>
      <c r="I168">
        <f t="shared" si="9"/>
        <v>0</v>
      </c>
      <c r="J168">
        <v>0</v>
      </c>
      <c r="K168" s="34">
        <v>0</v>
      </c>
      <c r="L168" s="34">
        <f t="shared" si="11"/>
        <v>0</v>
      </c>
      <c r="M168" s="34">
        <f t="shared" si="10"/>
        <v>0</v>
      </c>
      <c r="N168">
        <f>A168-Sheet1!A165</f>
        <v>-90</v>
      </c>
    </row>
    <row r="169" spans="1:14" x14ac:dyDescent="0.25">
      <c r="A169" s="12">
        <v>2611</v>
      </c>
      <c r="B169" s="12">
        <v>55</v>
      </c>
      <c r="C169" s="12">
        <v>11</v>
      </c>
      <c r="D169" s="13">
        <v>1</v>
      </c>
      <c r="E169" s="12" t="s">
        <v>589</v>
      </c>
      <c r="F169" s="25">
        <v>70.885314131432267</v>
      </c>
      <c r="G169" s="14">
        <v>5618</v>
      </c>
      <c r="H169" s="30">
        <f t="shared" si="8"/>
        <v>79.254780328452298</v>
      </c>
      <c r="I169">
        <f t="shared" si="9"/>
        <v>0</v>
      </c>
      <c r="J169">
        <v>0</v>
      </c>
      <c r="K169" s="34">
        <v>0</v>
      </c>
      <c r="L169" s="34">
        <f t="shared" si="11"/>
        <v>0</v>
      </c>
      <c r="M169" s="34">
        <f t="shared" si="10"/>
        <v>0</v>
      </c>
      <c r="N169">
        <f>A169-Sheet1!A166</f>
        <v>-91</v>
      </c>
    </row>
    <row r="170" spans="1:14" x14ac:dyDescent="0.25">
      <c r="A170" s="12">
        <v>2618</v>
      </c>
      <c r="B170" s="12">
        <v>26</v>
      </c>
      <c r="C170" s="12">
        <v>12</v>
      </c>
      <c r="D170" s="13">
        <v>1</v>
      </c>
      <c r="E170" s="12" t="s">
        <v>590</v>
      </c>
      <c r="F170" s="25">
        <v>480.98466162946698</v>
      </c>
      <c r="G170" s="14">
        <v>570</v>
      </c>
      <c r="H170" s="30">
        <f t="shared" si="8"/>
        <v>1.1850689751082066</v>
      </c>
      <c r="I170">
        <f t="shared" si="9"/>
        <v>1</v>
      </c>
      <c r="J170">
        <v>0</v>
      </c>
      <c r="K170" s="34">
        <v>0</v>
      </c>
      <c r="L170" s="34">
        <f t="shared" si="11"/>
        <v>171000</v>
      </c>
      <c r="M170" s="34">
        <f t="shared" si="10"/>
        <v>169017.97</v>
      </c>
      <c r="N170">
        <f>A170-Sheet1!A167</f>
        <v>-112</v>
      </c>
    </row>
    <row r="171" spans="1:14" x14ac:dyDescent="0.25">
      <c r="A171" s="12">
        <v>2625</v>
      </c>
      <c r="B171" s="12">
        <v>14</v>
      </c>
      <c r="C171" s="12">
        <v>6</v>
      </c>
      <c r="D171" s="13">
        <v>1</v>
      </c>
      <c r="E171" s="12" t="s">
        <v>591</v>
      </c>
      <c r="F171" s="25">
        <v>52.608179442437574</v>
      </c>
      <c r="G171" s="14">
        <v>444</v>
      </c>
      <c r="H171" s="30">
        <f t="shared" si="8"/>
        <v>8.4397522344564813</v>
      </c>
      <c r="I171">
        <f t="shared" si="9"/>
        <v>1</v>
      </c>
      <c r="J171">
        <v>0</v>
      </c>
      <c r="K171" s="34">
        <v>0</v>
      </c>
      <c r="L171" s="34">
        <f t="shared" si="11"/>
        <v>133200</v>
      </c>
      <c r="M171" s="34">
        <f t="shared" si="10"/>
        <v>131656.1</v>
      </c>
      <c r="N171">
        <f>A171-Sheet1!A168</f>
        <v>-112</v>
      </c>
    </row>
    <row r="172" spans="1:14" x14ac:dyDescent="0.25">
      <c r="A172" s="12">
        <v>2632</v>
      </c>
      <c r="B172" s="12">
        <v>61</v>
      </c>
      <c r="C172" s="12">
        <v>4</v>
      </c>
      <c r="D172" s="13">
        <v>1</v>
      </c>
      <c r="E172" s="12" t="s">
        <v>592</v>
      </c>
      <c r="F172" s="25">
        <v>97.347209578731636</v>
      </c>
      <c r="G172" s="14">
        <v>401</v>
      </c>
      <c r="H172" s="30">
        <f t="shared" si="8"/>
        <v>4.1192757525903474</v>
      </c>
      <c r="I172">
        <f t="shared" si="9"/>
        <v>1</v>
      </c>
      <c r="J172">
        <v>0</v>
      </c>
      <c r="K172" s="34">
        <v>0</v>
      </c>
      <c r="L172" s="34">
        <f t="shared" si="11"/>
        <v>120300</v>
      </c>
      <c r="M172" s="34">
        <f t="shared" si="10"/>
        <v>118905.63</v>
      </c>
      <c r="N172">
        <f>A172-Sheet1!A169</f>
        <v>-126</v>
      </c>
    </row>
    <row r="173" spans="1:14" x14ac:dyDescent="0.25">
      <c r="A173" s="12">
        <v>2639</v>
      </c>
      <c r="B173" s="12">
        <v>68</v>
      </c>
      <c r="C173" s="12">
        <v>5</v>
      </c>
      <c r="D173" s="13">
        <v>1</v>
      </c>
      <c r="E173" s="12" t="s">
        <v>593</v>
      </c>
      <c r="F173" s="25">
        <v>133.50814188787362</v>
      </c>
      <c r="G173" s="14">
        <v>702</v>
      </c>
      <c r="H173" s="30">
        <f t="shared" si="8"/>
        <v>5.2581062853048497</v>
      </c>
      <c r="I173">
        <f t="shared" si="9"/>
        <v>1</v>
      </c>
      <c r="J173">
        <v>0</v>
      </c>
      <c r="K173" s="34">
        <v>0</v>
      </c>
      <c r="L173" s="34">
        <f t="shared" si="11"/>
        <v>210600</v>
      </c>
      <c r="M173" s="34">
        <f t="shared" si="10"/>
        <v>208158.98</v>
      </c>
      <c r="N173">
        <f>A173-Sheet1!A170</f>
        <v>-154</v>
      </c>
    </row>
    <row r="174" spans="1:14" x14ac:dyDescent="0.25">
      <c r="A174" s="12">
        <v>2646</v>
      </c>
      <c r="B174" s="12">
        <v>25</v>
      </c>
      <c r="C174" s="12">
        <v>3</v>
      </c>
      <c r="D174" s="13">
        <v>1</v>
      </c>
      <c r="E174" s="12" t="s">
        <v>594</v>
      </c>
      <c r="F174" s="25">
        <v>163.09562445195496</v>
      </c>
      <c r="G174" s="14">
        <v>743</v>
      </c>
      <c r="H174" s="30">
        <f t="shared" si="8"/>
        <v>4.5556096461611357</v>
      </c>
      <c r="I174">
        <f t="shared" si="9"/>
        <v>1</v>
      </c>
      <c r="J174">
        <v>0</v>
      </c>
      <c r="K174" s="34">
        <v>0</v>
      </c>
      <c r="L174" s="34">
        <f t="shared" si="11"/>
        <v>222900</v>
      </c>
      <c r="M174" s="34">
        <f t="shared" si="10"/>
        <v>220316.41</v>
      </c>
      <c r="N174">
        <f>A174-Sheet1!A171</f>
        <v>1270</v>
      </c>
    </row>
    <row r="175" spans="1:14" x14ac:dyDescent="0.25">
      <c r="A175" s="12">
        <v>2660</v>
      </c>
      <c r="B175" s="12">
        <v>52</v>
      </c>
      <c r="C175" s="12">
        <v>3</v>
      </c>
      <c r="D175" s="13">
        <v>1</v>
      </c>
      <c r="E175" s="12" t="s">
        <v>595</v>
      </c>
      <c r="F175" s="25">
        <v>88.135009665160624</v>
      </c>
      <c r="G175" s="14">
        <v>321</v>
      </c>
      <c r="H175" s="30">
        <f t="shared" si="8"/>
        <v>3.6421394996101064</v>
      </c>
      <c r="I175">
        <f t="shared" si="9"/>
        <v>1</v>
      </c>
      <c r="J175">
        <v>0</v>
      </c>
      <c r="K175" s="34">
        <v>0</v>
      </c>
      <c r="L175" s="34">
        <f t="shared" si="11"/>
        <v>96300</v>
      </c>
      <c r="M175" s="34">
        <f t="shared" si="10"/>
        <v>95183.8</v>
      </c>
      <c r="N175">
        <f>A175-Sheet1!A172</f>
        <v>-140</v>
      </c>
    </row>
    <row r="176" spans="1:14" x14ac:dyDescent="0.25">
      <c r="A176" s="12">
        <v>2695</v>
      </c>
      <c r="B176" s="12">
        <v>53</v>
      </c>
      <c r="C176" s="12">
        <v>2</v>
      </c>
      <c r="D176" s="13">
        <v>1</v>
      </c>
      <c r="E176" s="12" t="s">
        <v>596</v>
      </c>
      <c r="F176" s="25">
        <v>85.491460808795253</v>
      </c>
      <c r="G176" s="14">
        <v>9995</v>
      </c>
      <c r="H176" s="30">
        <f t="shared" si="8"/>
        <v>116.91226124155463</v>
      </c>
      <c r="I176">
        <f t="shared" si="9"/>
        <v>0</v>
      </c>
      <c r="J176">
        <v>0</v>
      </c>
      <c r="K176" s="34">
        <v>0</v>
      </c>
      <c r="L176" s="34">
        <f t="shared" si="11"/>
        <v>0</v>
      </c>
      <c r="M176" s="34">
        <f t="shared" si="10"/>
        <v>0</v>
      </c>
      <c r="N176">
        <f>A176-Sheet1!A173</f>
        <v>-119</v>
      </c>
    </row>
    <row r="177" spans="1:14" x14ac:dyDescent="0.25">
      <c r="A177" s="12">
        <v>2702</v>
      </c>
      <c r="B177" s="12">
        <v>28</v>
      </c>
      <c r="C177" s="12">
        <v>2</v>
      </c>
      <c r="D177" s="13">
        <v>1</v>
      </c>
      <c r="E177" s="12" t="s">
        <v>597</v>
      </c>
      <c r="F177" s="25">
        <v>106.55571035879318</v>
      </c>
      <c r="G177" s="14">
        <v>2035</v>
      </c>
      <c r="H177" s="30">
        <f t="shared" si="8"/>
        <v>19.097991024110968</v>
      </c>
      <c r="I177">
        <f t="shared" si="9"/>
        <v>0</v>
      </c>
      <c r="J177">
        <v>0</v>
      </c>
      <c r="K177" s="34">
        <v>0</v>
      </c>
      <c r="L177" s="34">
        <f t="shared" si="11"/>
        <v>0</v>
      </c>
      <c r="M177" s="34">
        <f t="shared" si="10"/>
        <v>0</v>
      </c>
      <c r="N177">
        <f>A177-Sheet1!A174</f>
        <v>-3258</v>
      </c>
    </row>
    <row r="178" spans="1:14" x14ac:dyDescent="0.25">
      <c r="A178" s="12">
        <v>2730</v>
      </c>
      <c r="B178" s="12">
        <v>28</v>
      </c>
      <c r="C178" s="12">
        <v>2</v>
      </c>
      <c r="D178" s="13">
        <v>1</v>
      </c>
      <c r="E178" s="12" t="s">
        <v>598</v>
      </c>
      <c r="F178" s="25">
        <v>42.729394073493779</v>
      </c>
      <c r="G178" s="14">
        <v>747</v>
      </c>
      <c r="H178" s="30">
        <f t="shared" si="8"/>
        <v>17.482110762328471</v>
      </c>
      <c r="I178">
        <f t="shared" si="9"/>
        <v>0</v>
      </c>
      <c r="J178">
        <v>0</v>
      </c>
      <c r="K178" s="34">
        <v>0</v>
      </c>
      <c r="L178" s="34">
        <f t="shared" si="11"/>
        <v>0</v>
      </c>
      <c r="M178" s="34">
        <f t="shared" si="10"/>
        <v>0</v>
      </c>
      <c r="N178">
        <f>A178-Sheet1!A175</f>
        <v>-98</v>
      </c>
    </row>
    <row r="179" spans="1:14" x14ac:dyDescent="0.25">
      <c r="A179" s="12">
        <v>2737</v>
      </c>
      <c r="B179" s="12">
        <v>23</v>
      </c>
      <c r="C179" s="12">
        <v>2</v>
      </c>
      <c r="D179" s="13">
        <v>1</v>
      </c>
      <c r="E179" s="12" t="s">
        <v>599</v>
      </c>
      <c r="F179" s="25">
        <v>54.747504292591316</v>
      </c>
      <c r="G179" s="14">
        <v>250</v>
      </c>
      <c r="H179" s="30">
        <f t="shared" si="8"/>
        <v>4.5664181998855273</v>
      </c>
      <c r="I179">
        <f t="shared" si="9"/>
        <v>1</v>
      </c>
      <c r="J179">
        <v>0</v>
      </c>
      <c r="K179" s="34">
        <v>0</v>
      </c>
      <c r="L179" s="34">
        <f t="shared" si="11"/>
        <v>75000</v>
      </c>
      <c r="M179" s="34">
        <f t="shared" si="10"/>
        <v>74130.69</v>
      </c>
      <c r="N179">
        <f>A179-Sheet1!A176</f>
        <v>-98</v>
      </c>
    </row>
    <row r="180" spans="1:14" x14ac:dyDescent="0.25">
      <c r="A180" s="12">
        <v>2744</v>
      </c>
      <c r="B180" s="12">
        <v>14</v>
      </c>
      <c r="C180" s="12">
        <v>6</v>
      </c>
      <c r="D180" s="13">
        <v>1</v>
      </c>
      <c r="E180" s="12" t="s">
        <v>600</v>
      </c>
      <c r="F180" s="25">
        <v>84.408388961836891</v>
      </c>
      <c r="G180" s="14">
        <v>802</v>
      </c>
      <c r="H180" s="30">
        <f t="shared" si="8"/>
        <v>9.50142527139813</v>
      </c>
      <c r="I180">
        <f t="shared" si="9"/>
        <v>0</v>
      </c>
      <c r="J180">
        <v>0</v>
      </c>
      <c r="K180" s="34">
        <v>0</v>
      </c>
      <c r="L180" s="34">
        <f t="shared" si="11"/>
        <v>0</v>
      </c>
      <c r="M180" s="34">
        <f t="shared" si="10"/>
        <v>0</v>
      </c>
      <c r="N180">
        <f>A180-Sheet1!A177</f>
        <v>-98</v>
      </c>
    </row>
    <row r="181" spans="1:14" x14ac:dyDescent="0.25">
      <c r="A181" s="12">
        <v>2758</v>
      </c>
      <c r="B181" s="12">
        <v>44</v>
      </c>
      <c r="C181" s="12">
        <v>6</v>
      </c>
      <c r="D181" s="13">
        <v>1</v>
      </c>
      <c r="E181" s="12" t="s">
        <v>601</v>
      </c>
      <c r="F181" s="25">
        <v>69.644554328332802</v>
      </c>
      <c r="G181" s="14">
        <v>4580</v>
      </c>
      <c r="H181" s="30">
        <f t="shared" si="8"/>
        <v>65.762499942321611</v>
      </c>
      <c r="I181">
        <f t="shared" si="9"/>
        <v>0</v>
      </c>
      <c r="J181">
        <v>0</v>
      </c>
      <c r="K181" s="34">
        <v>0</v>
      </c>
      <c r="L181" s="34">
        <f t="shared" si="11"/>
        <v>0</v>
      </c>
      <c r="M181" s="34">
        <f t="shared" si="10"/>
        <v>0</v>
      </c>
      <c r="N181">
        <f>A181-Sheet1!A178</f>
        <v>910</v>
      </c>
    </row>
    <row r="182" spans="1:14" x14ac:dyDescent="0.25">
      <c r="A182" s="12">
        <v>2793</v>
      </c>
      <c r="B182" s="12">
        <v>30</v>
      </c>
      <c r="C182" s="12">
        <v>1</v>
      </c>
      <c r="D182" s="13">
        <v>1</v>
      </c>
      <c r="E182" s="12" t="s">
        <v>602</v>
      </c>
      <c r="F182" s="25">
        <v>86.714603085056766</v>
      </c>
      <c r="G182" s="14">
        <v>22115</v>
      </c>
      <c r="H182" s="30">
        <f t="shared" si="8"/>
        <v>255.03201552231982</v>
      </c>
      <c r="I182">
        <f t="shared" si="9"/>
        <v>0</v>
      </c>
      <c r="J182">
        <v>0</v>
      </c>
      <c r="K182" s="34">
        <v>0</v>
      </c>
      <c r="L182" s="34">
        <f t="shared" si="11"/>
        <v>0</v>
      </c>
      <c r="M182" s="34">
        <f t="shared" si="10"/>
        <v>0</v>
      </c>
      <c r="N182">
        <f>A182-Sheet1!A179</f>
        <v>-56</v>
      </c>
    </row>
    <row r="183" spans="1:14" x14ac:dyDescent="0.25">
      <c r="A183" s="12">
        <v>2800</v>
      </c>
      <c r="B183" s="12">
        <v>66</v>
      </c>
      <c r="C183" s="12">
        <v>6</v>
      </c>
      <c r="D183" s="13">
        <v>1</v>
      </c>
      <c r="E183" s="12" t="s">
        <v>603</v>
      </c>
      <c r="F183" s="25">
        <v>142.08387694088543</v>
      </c>
      <c r="G183" s="14">
        <v>1899</v>
      </c>
      <c r="H183" s="30">
        <f t="shared" si="8"/>
        <v>13.36534475892776</v>
      </c>
      <c r="I183">
        <f t="shared" si="9"/>
        <v>0</v>
      </c>
      <c r="J183">
        <v>0</v>
      </c>
      <c r="K183" s="34">
        <v>0</v>
      </c>
      <c r="L183" s="34">
        <f t="shared" si="11"/>
        <v>0</v>
      </c>
      <c r="M183" s="34">
        <f t="shared" si="10"/>
        <v>0</v>
      </c>
      <c r="N183">
        <f>A183-Sheet1!A180</f>
        <v>-56</v>
      </c>
    </row>
    <row r="184" spans="1:14" x14ac:dyDescent="0.25">
      <c r="A184" s="12">
        <v>2814</v>
      </c>
      <c r="B184" s="12">
        <v>31</v>
      </c>
      <c r="C184" s="12">
        <v>7</v>
      </c>
      <c r="D184" s="13">
        <v>1</v>
      </c>
      <c r="E184" s="12" t="s">
        <v>604</v>
      </c>
      <c r="F184" s="25">
        <v>128.93898457335709</v>
      </c>
      <c r="G184" s="14">
        <v>989</v>
      </c>
      <c r="H184" s="30">
        <f t="shared" si="8"/>
        <v>7.6702946224718369</v>
      </c>
      <c r="I184">
        <f t="shared" si="9"/>
        <v>0</v>
      </c>
      <c r="J184">
        <v>0</v>
      </c>
      <c r="K184" s="34">
        <v>0</v>
      </c>
      <c r="L184" s="34">
        <f t="shared" si="11"/>
        <v>0</v>
      </c>
      <c r="M184" s="34">
        <f t="shared" si="10"/>
        <v>0</v>
      </c>
      <c r="N184">
        <f>A184-Sheet1!A181</f>
        <v>-49</v>
      </c>
    </row>
    <row r="185" spans="1:14" x14ac:dyDescent="0.25">
      <c r="A185" s="12">
        <v>2828</v>
      </c>
      <c r="B185" s="12">
        <v>36</v>
      </c>
      <c r="C185" s="12">
        <v>7</v>
      </c>
      <c r="D185" s="13">
        <v>1</v>
      </c>
      <c r="E185" s="12" t="s">
        <v>605</v>
      </c>
      <c r="F185" s="25">
        <v>107.25266442273092</v>
      </c>
      <c r="G185" s="14">
        <v>1294</v>
      </c>
      <c r="H185" s="30">
        <f t="shared" si="8"/>
        <v>12.064968334024456</v>
      </c>
      <c r="I185">
        <f t="shared" si="9"/>
        <v>0</v>
      </c>
      <c r="J185">
        <v>0</v>
      </c>
      <c r="K185" s="34">
        <v>0</v>
      </c>
      <c r="L185" s="34">
        <f t="shared" si="11"/>
        <v>0</v>
      </c>
      <c r="M185" s="34">
        <f t="shared" si="10"/>
        <v>0</v>
      </c>
      <c r="N185">
        <f>A185-Sheet1!A182</f>
        <v>-1034</v>
      </c>
    </row>
    <row r="186" spans="1:14" x14ac:dyDescent="0.25">
      <c r="A186" s="12">
        <v>2835</v>
      </c>
      <c r="B186" s="12">
        <v>44</v>
      </c>
      <c r="C186" s="12">
        <v>6</v>
      </c>
      <c r="D186" s="13">
        <v>1</v>
      </c>
      <c r="E186" s="12" t="s">
        <v>606</v>
      </c>
      <c r="F186" s="25">
        <v>26.71961916720463</v>
      </c>
      <c r="G186" s="14">
        <v>4856</v>
      </c>
      <c r="H186" s="30">
        <f t="shared" si="8"/>
        <v>181.7391172236542</v>
      </c>
      <c r="I186">
        <f t="shared" si="9"/>
        <v>0</v>
      </c>
      <c r="J186">
        <v>0</v>
      </c>
      <c r="K186" s="34">
        <v>0</v>
      </c>
      <c r="L186" s="34">
        <f t="shared" si="11"/>
        <v>0</v>
      </c>
      <c r="M186" s="34">
        <f t="shared" si="10"/>
        <v>0</v>
      </c>
      <c r="N186">
        <f>A186-Sheet1!A183</f>
        <v>-50</v>
      </c>
    </row>
    <row r="187" spans="1:14" x14ac:dyDescent="0.25">
      <c r="A187" s="12">
        <v>2842</v>
      </c>
      <c r="B187" s="12">
        <v>59</v>
      </c>
      <c r="C187" s="12">
        <v>7</v>
      </c>
      <c r="D187" s="13">
        <v>1</v>
      </c>
      <c r="E187" s="12" t="s">
        <v>607</v>
      </c>
      <c r="F187" s="25">
        <v>10.454697810530398</v>
      </c>
      <c r="G187" s="14">
        <v>535</v>
      </c>
      <c r="H187" s="30">
        <f t="shared" si="8"/>
        <v>51.17316728764041</v>
      </c>
      <c r="I187">
        <f t="shared" si="9"/>
        <v>0</v>
      </c>
      <c r="J187">
        <v>0</v>
      </c>
      <c r="K187" s="34">
        <v>0</v>
      </c>
      <c r="L187" s="34">
        <f t="shared" si="11"/>
        <v>0</v>
      </c>
      <c r="M187" s="34">
        <f t="shared" si="10"/>
        <v>0</v>
      </c>
      <c r="N187">
        <f>A187-Sheet1!A184</f>
        <v>-42</v>
      </c>
    </row>
    <row r="188" spans="1:14" x14ac:dyDescent="0.25">
      <c r="A188" s="12">
        <v>2849</v>
      </c>
      <c r="B188" s="12">
        <v>32</v>
      </c>
      <c r="C188" s="12">
        <v>4</v>
      </c>
      <c r="D188" s="13">
        <v>1</v>
      </c>
      <c r="E188" s="12" t="s">
        <v>608</v>
      </c>
      <c r="F188" s="25">
        <v>106.05123857948377</v>
      </c>
      <c r="G188" s="14">
        <v>6728</v>
      </c>
      <c r="H188" s="30">
        <f t="shared" si="8"/>
        <v>63.441031808011068</v>
      </c>
      <c r="I188">
        <f t="shared" si="9"/>
        <v>0</v>
      </c>
      <c r="J188">
        <v>0</v>
      </c>
      <c r="K188" s="34">
        <v>0</v>
      </c>
      <c r="L188" s="34">
        <f t="shared" si="11"/>
        <v>0</v>
      </c>
      <c r="M188" s="34">
        <f t="shared" si="10"/>
        <v>0</v>
      </c>
      <c r="N188">
        <f>A188-Sheet1!A185</f>
        <v>-42</v>
      </c>
    </row>
    <row r="189" spans="1:14" x14ac:dyDescent="0.25">
      <c r="A189" s="12">
        <v>2856</v>
      </c>
      <c r="B189" s="12">
        <v>54</v>
      </c>
      <c r="C189" s="12">
        <v>10</v>
      </c>
      <c r="D189" s="13">
        <v>1</v>
      </c>
      <c r="E189" s="12" t="s">
        <v>609</v>
      </c>
      <c r="F189" s="25">
        <v>191.5574226560316</v>
      </c>
      <c r="G189" s="14">
        <v>784</v>
      </c>
      <c r="H189" s="30">
        <f t="shared" si="8"/>
        <v>4.0927675322077324</v>
      </c>
      <c r="I189">
        <f t="shared" si="9"/>
        <v>0</v>
      </c>
      <c r="J189">
        <v>0</v>
      </c>
      <c r="K189" s="34">
        <v>0</v>
      </c>
      <c r="L189" s="34">
        <f t="shared" si="11"/>
        <v>0</v>
      </c>
      <c r="M189" s="34">
        <f t="shared" si="10"/>
        <v>0</v>
      </c>
      <c r="N189">
        <f>A189-Sheet1!A186</f>
        <v>-42</v>
      </c>
    </row>
    <row r="190" spans="1:14" x14ac:dyDescent="0.25">
      <c r="A190" s="12">
        <v>2863</v>
      </c>
      <c r="B190" s="12">
        <v>62</v>
      </c>
      <c r="C190" s="12">
        <v>4</v>
      </c>
      <c r="D190" s="13">
        <v>1</v>
      </c>
      <c r="E190" s="12" t="s">
        <v>610</v>
      </c>
      <c r="F190" s="25">
        <v>69.740927530085074</v>
      </c>
      <c r="G190" s="14">
        <v>246</v>
      </c>
      <c r="H190" s="30">
        <f t="shared" si="8"/>
        <v>3.5273405260330053</v>
      </c>
      <c r="I190">
        <f t="shared" si="9"/>
        <v>1</v>
      </c>
      <c r="J190">
        <v>0</v>
      </c>
      <c r="K190" s="34">
        <v>0</v>
      </c>
      <c r="L190" s="34">
        <f t="shared" si="11"/>
        <v>73800</v>
      </c>
      <c r="M190" s="34">
        <f t="shared" si="10"/>
        <v>72944.600000000006</v>
      </c>
      <c r="N190">
        <f>A190-Sheet1!A187</f>
        <v>-784</v>
      </c>
    </row>
    <row r="191" spans="1:14" x14ac:dyDescent="0.25">
      <c r="A191" s="12">
        <v>2884</v>
      </c>
      <c r="B191" s="12">
        <v>64</v>
      </c>
      <c r="C191" s="12">
        <v>2</v>
      </c>
      <c r="D191" s="13">
        <v>2</v>
      </c>
      <c r="E191" s="12" t="s">
        <v>611</v>
      </c>
      <c r="F191" s="25">
        <v>95.312766202268122</v>
      </c>
      <c r="G191" s="14">
        <v>1435</v>
      </c>
      <c r="H191" s="30">
        <f t="shared" si="8"/>
        <v>15.055695655235866</v>
      </c>
      <c r="I191">
        <f t="shared" si="9"/>
        <v>0</v>
      </c>
      <c r="J191">
        <v>0</v>
      </c>
      <c r="K191" s="34">
        <v>0</v>
      </c>
      <c r="L191" s="34">
        <f t="shared" si="11"/>
        <v>0</v>
      </c>
      <c r="M191" s="34">
        <f t="shared" si="10"/>
        <v>0</v>
      </c>
      <c r="N191">
        <f>A191-Sheet1!A188</f>
        <v>-28</v>
      </c>
    </row>
    <row r="192" spans="1:14" x14ac:dyDescent="0.25">
      <c r="A192" s="12">
        <v>2885</v>
      </c>
      <c r="B192" s="12">
        <v>64</v>
      </c>
      <c r="C192" s="12">
        <v>2</v>
      </c>
      <c r="D192" s="13">
        <v>3</v>
      </c>
      <c r="E192" s="12" t="s">
        <v>612</v>
      </c>
      <c r="F192" s="25">
        <v>54.69</v>
      </c>
      <c r="G192" s="14">
        <v>1924</v>
      </c>
      <c r="H192" s="30">
        <f t="shared" si="8"/>
        <v>35.180106052294754</v>
      </c>
      <c r="I192">
        <f t="shared" si="9"/>
        <v>0</v>
      </c>
      <c r="J192">
        <v>0</v>
      </c>
      <c r="K192" s="34">
        <v>0</v>
      </c>
      <c r="L192" s="34">
        <f t="shared" si="11"/>
        <v>0</v>
      </c>
      <c r="M192" s="34">
        <f t="shared" si="10"/>
        <v>0</v>
      </c>
      <c r="N192">
        <f>A192-Sheet1!A189</f>
        <v>-55</v>
      </c>
    </row>
    <row r="193" spans="1:14" x14ac:dyDescent="0.25">
      <c r="A193" s="12">
        <v>2891</v>
      </c>
      <c r="B193" s="12">
        <v>9</v>
      </c>
      <c r="C193" s="12">
        <v>10</v>
      </c>
      <c r="D193" s="13">
        <v>1</v>
      </c>
      <c r="E193" s="12" t="s">
        <v>613</v>
      </c>
      <c r="F193" s="25">
        <v>182.24728715422233</v>
      </c>
      <c r="G193" s="14">
        <v>310</v>
      </c>
      <c r="H193" s="30">
        <f t="shared" si="8"/>
        <v>1.7009855391574089</v>
      </c>
      <c r="I193">
        <f t="shared" si="9"/>
        <v>1</v>
      </c>
      <c r="J193">
        <v>0</v>
      </c>
      <c r="K193" s="34">
        <v>0</v>
      </c>
      <c r="L193" s="34">
        <f t="shared" si="11"/>
        <v>93000</v>
      </c>
      <c r="M193" s="34">
        <f t="shared" si="10"/>
        <v>91922.05</v>
      </c>
      <c r="N193">
        <f>A193-Sheet1!A190</f>
        <v>-70</v>
      </c>
    </row>
    <row r="194" spans="1:14" x14ac:dyDescent="0.25">
      <c r="A194" s="12">
        <v>2898</v>
      </c>
      <c r="B194" s="12">
        <v>28</v>
      </c>
      <c r="C194" s="12">
        <v>2</v>
      </c>
      <c r="D194" s="13">
        <v>1</v>
      </c>
      <c r="E194" s="12" t="s">
        <v>614</v>
      </c>
      <c r="F194" s="25">
        <v>77.898066683324402</v>
      </c>
      <c r="G194" s="14">
        <v>1582</v>
      </c>
      <c r="H194" s="30">
        <f t="shared" si="8"/>
        <v>20.308591308578109</v>
      </c>
      <c r="I194">
        <f t="shared" si="9"/>
        <v>0</v>
      </c>
      <c r="J194">
        <v>0</v>
      </c>
      <c r="K194" s="34">
        <v>0</v>
      </c>
      <c r="L194" s="34">
        <f t="shared" si="11"/>
        <v>0</v>
      </c>
      <c r="M194" s="34">
        <f t="shared" si="10"/>
        <v>0</v>
      </c>
      <c r="N194">
        <f>A194-Sheet1!A191</f>
        <v>-189</v>
      </c>
    </row>
    <row r="195" spans="1:14" x14ac:dyDescent="0.25">
      <c r="A195" s="12">
        <v>2912</v>
      </c>
      <c r="B195" s="12">
        <v>22</v>
      </c>
      <c r="C195" s="12">
        <v>3</v>
      </c>
      <c r="D195" s="13">
        <v>1</v>
      </c>
      <c r="E195" s="12" t="s">
        <v>615</v>
      </c>
      <c r="F195" s="25">
        <v>142.82917646087162</v>
      </c>
      <c r="G195" s="14">
        <v>971</v>
      </c>
      <c r="H195" s="30">
        <f t="shared" si="8"/>
        <v>6.7983308737063792</v>
      </c>
      <c r="I195">
        <f t="shared" si="9"/>
        <v>0</v>
      </c>
      <c r="J195">
        <v>0</v>
      </c>
      <c r="K195" s="34">
        <v>0</v>
      </c>
      <c r="L195" s="34">
        <f t="shared" si="11"/>
        <v>0</v>
      </c>
      <c r="M195" s="34">
        <f t="shared" si="10"/>
        <v>0</v>
      </c>
      <c r="N195">
        <f>A195-Sheet1!A192</f>
        <v>-182</v>
      </c>
    </row>
    <row r="196" spans="1:14" x14ac:dyDescent="0.25">
      <c r="A196" s="12">
        <v>2940</v>
      </c>
      <c r="B196" s="12">
        <v>21</v>
      </c>
      <c r="C196" s="12">
        <v>8</v>
      </c>
      <c r="D196" s="13">
        <v>1</v>
      </c>
      <c r="E196" s="12" t="s">
        <v>616</v>
      </c>
      <c r="F196" s="25">
        <v>242.22904127340743</v>
      </c>
      <c r="G196" s="14">
        <v>221</v>
      </c>
      <c r="H196" s="30">
        <f t="shared" si="8"/>
        <v>0.91235963631030559</v>
      </c>
      <c r="I196">
        <f t="shared" si="9"/>
        <v>1</v>
      </c>
      <c r="J196">
        <v>0</v>
      </c>
      <c r="K196" s="34">
        <v>0</v>
      </c>
      <c r="L196" s="34">
        <f t="shared" si="11"/>
        <v>66300</v>
      </c>
      <c r="M196" s="34">
        <f t="shared" si="10"/>
        <v>65531.53</v>
      </c>
      <c r="N196">
        <f>A196-Sheet1!A193</f>
        <v>-189</v>
      </c>
    </row>
    <row r="197" spans="1:14" x14ac:dyDescent="0.25">
      <c r="A197" s="12">
        <v>2961</v>
      </c>
      <c r="B197" s="12">
        <v>42</v>
      </c>
      <c r="C197" s="12">
        <v>8</v>
      </c>
      <c r="D197" s="13">
        <v>1</v>
      </c>
      <c r="E197" s="12" t="s">
        <v>617</v>
      </c>
      <c r="F197" s="25">
        <v>87.71734335749818</v>
      </c>
      <c r="G197" s="14">
        <v>420</v>
      </c>
      <c r="H197" s="30">
        <f t="shared" si="8"/>
        <v>4.7881067064270351</v>
      </c>
      <c r="I197">
        <f t="shared" si="9"/>
        <v>1</v>
      </c>
      <c r="J197">
        <v>0</v>
      </c>
      <c r="K197" s="34">
        <v>0</v>
      </c>
      <c r="L197" s="34">
        <f t="shared" si="11"/>
        <v>126000</v>
      </c>
      <c r="M197" s="34">
        <f t="shared" si="10"/>
        <v>124539.56</v>
      </c>
      <c r="N197">
        <f>A197-Sheet1!A194</f>
        <v>-189</v>
      </c>
    </row>
    <row r="198" spans="1:14" x14ac:dyDescent="0.25">
      <c r="A198" s="12">
        <v>3087</v>
      </c>
      <c r="B198" s="12">
        <v>64</v>
      </c>
      <c r="C198" s="12">
        <v>2</v>
      </c>
      <c r="D198" s="13">
        <v>3</v>
      </c>
      <c r="E198" s="12" t="s">
        <v>618</v>
      </c>
      <c r="F198" s="25">
        <v>15.51</v>
      </c>
      <c r="G198" s="14">
        <v>107</v>
      </c>
      <c r="H198" s="30">
        <f t="shared" si="8"/>
        <v>6.898774983881367</v>
      </c>
      <c r="I198">
        <f t="shared" si="9"/>
        <v>1</v>
      </c>
      <c r="J198">
        <v>0</v>
      </c>
      <c r="K198" s="34">
        <v>0</v>
      </c>
      <c r="L198" s="34">
        <f t="shared" si="11"/>
        <v>32100</v>
      </c>
      <c r="M198" s="34">
        <f t="shared" si="10"/>
        <v>31727.93</v>
      </c>
      <c r="N198">
        <f>A198-Sheet1!A195</f>
        <v>-84</v>
      </c>
    </row>
    <row r="199" spans="1:14" x14ac:dyDescent="0.25">
      <c r="A199" s="12">
        <v>3094</v>
      </c>
      <c r="B199" s="12">
        <v>64</v>
      </c>
      <c r="C199" s="12">
        <v>2</v>
      </c>
      <c r="D199" s="13">
        <v>3</v>
      </c>
      <c r="E199" s="12" t="s">
        <v>619</v>
      </c>
      <c r="F199" s="25">
        <v>16.79</v>
      </c>
      <c r="G199" s="14">
        <v>84</v>
      </c>
      <c r="H199" s="30">
        <f t="shared" ref="H199:H262" si="12">G199/F199</f>
        <v>5.002977963073258</v>
      </c>
      <c r="I199">
        <f t="shared" ref="I199:I262" si="13">IF(AND(G199&lt;=745,H199&lt;10),1,0)</f>
        <v>1</v>
      </c>
      <c r="J199">
        <v>0</v>
      </c>
      <c r="K199" s="34">
        <v>0</v>
      </c>
      <c r="L199" s="34">
        <f t="shared" si="11"/>
        <v>25200</v>
      </c>
      <c r="M199" s="34">
        <f t="shared" ref="M199:M262" si="14">ROUND(L199*$M$4,2)</f>
        <v>24907.91</v>
      </c>
      <c r="N199">
        <f>A199-Sheet1!A196</f>
        <v>-112</v>
      </c>
    </row>
    <row r="200" spans="1:14" x14ac:dyDescent="0.25">
      <c r="A200" s="12">
        <v>3122</v>
      </c>
      <c r="B200" s="12">
        <v>67</v>
      </c>
      <c r="C200" s="12">
        <v>1</v>
      </c>
      <c r="D200" s="13">
        <v>3</v>
      </c>
      <c r="E200" s="12" t="s">
        <v>620</v>
      </c>
      <c r="F200" s="26">
        <v>6.49</v>
      </c>
      <c r="G200" s="14">
        <v>432</v>
      </c>
      <c r="H200" s="30">
        <f t="shared" si="12"/>
        <v>66.563944530046228</v>
      </c>
      <c r="I200">
        <f t="shared" si="13"/>
        <v>0</v>
      </c>
      <c r="J200">
        <v>0</v>
      </c>
      <c r="K200" s="34">
        <v>0</v>
      </c>
      <c r="L200" s="34">
        <f t="shared" ref="L200:L263" si="15">G200*$L$3*I200</f>
        <v>0</v>
      </c>
      <c r="M200" s="34">
        <f t="shared" si="14"/>
        <v>0</v>
      </c>
      <c r="N200">
        <f>A200-Sheet1!A197</f>
        <v>-91</v>
      </c>
    </row>
    <row r="201" spans="1:14" x14ac:dyDescent="0.25">
      <c r="A201" s="12">
        <v>3129</v>
      </c>
      <c r="B201" s="12">
        <v>44</v>
      </c>
      <c r="C201" s="12">
        <v>6</v>
      </c>
      <c r="D201" s="13">
        <v>1</v>
      </c>
      <c r="E201" s="12" t="s">
        <v>621</v>
      </c>
      <c r="F201" s="25">
        <v>2.9692513257822046</v>
      </c>
      <c r="G201" s="14">
        <v>1310</v>
      </c>
      <c r="H201" s="30">
        <f t="shared" si="12"/>
        <v>441.18865541127616</v>
      </c>
      <c r="I201">
        <f t="shared" si="13"/>
        <v>0</v>
      </c>
      <c r="J201">
        <v>0</v>
      </c>
      <c r="K201" s="34">
        <v>0</v>
      </c>
      <c r="L201" s="34">
        <f t="shared" si="15"/>
        <v>0</v>
      </c>
      <c r="M201" s="34">
        <f t="shared" si="14"/>
        <v>0</v>
      </c>
      <c r="N201">
        <f>A201-Sheet1!A198</f>
        <v>-91</v>
      </c>
    </row>
    <row r="202" spans="1:14" x14ac:dyDescent="0.25">
      <c r="A202" s="12">
        <v>3150</v>
      </c>
      <c r="B202" s="12">
        <v>11</v>
      </c>
      <c r="C202" s="12">
        <v>5</v>
      </c>
      <c r="D202" s="13">
        <v>1</v>
      </c>
      <c r="E202" s="12" t="s">
        <v>622</v>
      </c>
      <c r="F202" s="25">
        <v>97.872279451066944</v>
      </c>
      <c r="G202" s="14">
        <v>1558</v>
      </c>
      <c r="H202" s="30">
        <f t="shared" si="12"/>
        <v>15.918705569526976</v>
      </c>
      <c r="I202">
        <f t="shared" si="13"/>
        <v>0</v>
      </c>
      <c r="J202">
        <v>0</v>
      </c>
      <c r="K202" s="34">
        <v>0</v>
      </c>
      <c r="L202" s="34">
        <f t="shared" si="15"/>
        <v>0</v>
      </c>
      <c r="M202" s="34">
        <f t="shared" si="14"/>
        <v>0</v>
      </c>
      <c r="N202">
        <f>A202-Sheet1!A199</f>
        <v>-119</v>
      </c>
    </row>
    <row r="203" spans="1:14" x14ac:dyDescent="0.25">
      <c r="A203" s="12">
        <v>3171</v>
      </c>
      <c r="B203" s="12">
        <v>14</v>
      </c>
      <c r="C203" s="12">
        <v>6</v>
      </c>
      <c r="D203" s="13">
        <v>1</v>
      </c>
      <c r="E203" s="12" t="s">
        <v>623</v>
      </c>
      <c r="F203" s="25">
        <v>73.652933455587444</v>
      </c>
      <c r="G203" s="14">
        <v>1068</v>
      </c>
      <c r="H203" s="30">
        <f t="shared" si="12"/>
        <v>14.500440782090529</v>
      </c>
      <c r="I203">
        <f t="shared" si="13"/>
        <v>0</v>
      </c>
      <c r="J203">
        <v>0</v>
      </c>
      <c r="K203" s="34">
        <v>0</v>
      </c>
      <c r="L203" s="34">
        <f t="shared" si="15"/>
        <v>0</v>
      </c>
      <c r="M203" s="34">
        <f t="shared" si="14"/>
        <v>0</v>
      </c>
      <c r="N203">
        <f>A203-Sheet1!A200</f>
        <v>-105</v>
      </c>
    </row>
    <row r="204" spans="1:14" x14ac:dyDescent="0.25">
      <c r="A204" s="12">
        <v>3206</v>
      </c>
      <c r="B204" s="12">
        <v>10</v>
      </c>
      <c r="C204" s="12">
        <v>10</v>
      </c>
      <c r="D204" s="13">
        <v>1</v>
      </c>
      <c r="E204" s="12" t="s">
        <v>624</v>
      </c>
      <c r="F204" s="25">
        <v>113.27477487134304</v>
      </c>
      <c r="G204" s="14">
        <v>527</v>
      </c>
      <c r="H204" s="30">
        <f t="shared" si="12"/>
        <v>4.6524038613059631</v>
      </c>
      <c r="I204">
        <f t="shared" si="13"/>
        <v>1</v>
      </c>
      <c r="J204">
        <v>0</v>
      </c>
      <c r="K204" s="34">
        <v>0</v>
      </c>
      <c r="L204" s="34">
        <f t="shared" si="15"/>
        <v>158100</v>
      </c>
      <c r="M204" s="34">
        <f t="shared" si="14"/>
        <v>156267.49</v>
      </c>
      <c r="N204">
        <f>A204-Sheet1!A201</f>
        <v>-84</v>
      </c>
    </row>
    <row r="205" spans="1:14" x14ac:dyDescent="0.25">
      <c r="A205" s="12">
        <v>3213</v>
      </c>
      <c r="B205" s="12">
        <v>48</v>
      </c>
      <c r="C205" s="12">
        <v>11</v>
      </c>
      <c r="D205" s="13">
        <v>1</v>
      </c>
      <c r="E205" s="12" t="s">
        <v>625</v>
      </c>
      <c r="F205" s="25">
        <v>109.81491522788522</v>
      </c>
      <c r="G205" s="14">
        <v>514</v>
      </c>
      <c r="H205" s="30">
        <f t="shared" si="12"/>
        <v>4.6806028027555255</v>
      </c>
      <c r="I205">
        <f t="shared" si="13"/>
        <v>1</v>
      </c>
      <c r="J205">
        <v>0</v>
      </c>
      <c r="K205" s="34">
        <v>0</v>
      </c>
      <c r="L205" s="34">
        <f t="shared" si="15"/>
        <v>154200</v>
      </c>
      <c r="M205" s="34">
        <f t="shared" si="14"/>
        <v>152412.70000000001</v>
      </c>
      <c r="N205">
        <f>A205-Sheet1!A202</f>
        <v>-84</v>
      </c>
    </row>
    <row r="206" spans="1:14" x14ac:dyDescent="0.25">
      <c r="A206" s="12">
        <v>3220</v>
      </c>
      <c r="B206" s="12">
        <v>31</v>
      </c>
      <c r="C206" s="12">
        <v>7</v>
      </c>
      <c r="D206" s="13">
        <v>1</v>
      </c>
      <c r="E206" s="12" t="s">
        <v>626</v>
      </c>
      <c r="F206" s="25">
        <v>171.98462637452761</v>
      </c>
      <c r="G206" s="14">
        <v>1915</v>
      </c>
      <c r="H206" s="30">
        <f t="shared" si="12"/>
        <v>11.134716168349497</v>
      </c>
      <c r="I206">
        <f t="shared" si="13"/>
        <v>0</v>
      </c>
      <c r="J206">
        <v>0</v>
      </c>
      <c r="K206" s="34">
        <v>0</v>
      </c>
      <c r="L206" s="34">
        <f t="shared" si="15"/>
        <v>0</v>
      </c>
      <c r="M206" s="34">
        <f t="shared" si="14"/>
        <v>0</v>
      </c>
      <c r="N206">
        <f>A206-Sheet1!A203</f>
        <v>1323</v>
      </c>
    </row>
    <row r="207" spans="1:14" x14ac:dyDescent="0.25">
      <c r="A207" s="12">
        <v>3269</v>
      </c>
      <c r="B207" s="12">
        <v>13</v>
      </c>
      <c r="C207" s="12">
        <v>2</v>
      </c>
      <c r="D207" s="13">
        <v>1</v>
      </c>
      <c r="E207" s="12" t="s">
        <v>627</v>
      </c>
      <c r="F207" s="25">
        <v>69.603193587514681</v>
      </c>
      <c r="G207" s="14">
        <v>27760</v>
      </c>
      <c r="H207" s="30">
        <f t="shared" si="12"/>
        <v>398.83227434235931</v>
      </c>
      <c r="I207">
        <f t="shared" si="13"/>
        <v>0</v>
      </c>
      <c r="J207">
        <v>0</v>
      </c>
      <c r="K207" s="34">
        <v>0</v>
      </c>
      <c r="L207" s="34">
        <f t="shared" si="15"/>
        <v>0</v>
      </c>
      <c r="M207" s="34">
        <f t="shared" si="14"/>
        <v>0</v>
      </c>
      <c r="N207">
        <f>A207-Sheet1!A204</f>
        <v>-35</v>
      </c>
    </row>
    <row r="208" spans="1:14" x14ac:dyDescent="0.25">
      <c r="A208" s="12">
        <v>3276</v>
      </c>
      <c r="B208" s="12">
        <v>68</v>
      </c>
      <c r="C208" s="12">
        <v>6</v>
      </c>
      <c r="D208" s="13">
        <v>1</v>
      </c>
      <c r="E208" s="12" t="s">
        <v>628</v>
      </c>
      <c r="F208" s="25">
        <v>110.33388094775728</v>
      </c>
      <c r="G208" s="14">
        <v>775</v>
      </c>
      <c r="H208" s="30">
        <f t="shared" si="12"/>
        <v>7.0241343215957377</v>
      </c>
      <c r="I208">
        <f t="shared" si="13"/>
        <v>0</v>
      </c>
      <c r="J208">
        <v>0</v>
      </c>
      <c r="K208" s="34">
        <v>0</v>
      </c>
      <c r="L208" s="34">
        <f t="shared" si="15"/>
        <v>0</v>
      </c>
      <c r="M208" s="34">
        <f t="shared" si="14"/>
        <v>0</v>
      </c>
      <c r="N208">
        <f>A208-Sheet1!A205</f>
        <v>-35</v>
      </c>
    </row>
    <row r="209" spans="1:14" x14ac:dyDescent="0.25">
      <c r="A209" s="12">
        <v>3290</v>
      </c>
      <c r="B209" s="12">
        <v>36</v>
      </c>
      <c r="C209" s="12">
        <v>7</v>
      </c>
      <c r="D209" s="13">
        <v>1</v>
      </c>
      <c r="E209" s="12" t="s">
        <v>629</v>
      </c>
      <c r="F209" s="25">
        <v>93.1173242880662</v>
      </c>
      <c r="G209" s="14">
        <v>5239</v>
      </c>
      <c r="H209" s="30">
        <f t="shared" si="12"/>
        <v>56.262355475257394</v>
      </c>
      <c r="I209">
        <f t="shared" si="13"/>
        <v>0</v>
      </c>
      <c r="J209">
        <v>0</v>
      </c>
      <c r="K209" s="34">
        <v>0</v>
      </c>
      <c r="L209" s="34">
        <f t="shared" si="15"/>
        <v>0</v>
      </c>
      <c r="M209" s="34">
        <f t="shared" si="14"/>
        <v>0</v>
      </c>
      <c r="N209">
        <f>A209-Sheet1!A206</f>
        <v>-28</v>
      </c>
    </row>
    <row r="210" spans="1:14" x14ac:dyDescent="0.25">
      <c r="A210" s="12">
        <v>3297</v>
      </c>
      <c r="B210" s="12">
        <v>16</v>
      </c>
      <c r="C210" s="12">
        <v>12</v>
      </c>
      <c r="D210" s="13">
        <v>1</v>
      </c>
      <c r="E210" s="12" t="s">
        <v>630</v>
      </c>
      <c r="F210" s="25">
        <v>445.38775845993496</v>
      </c>
      <c r="G210" s="14">
        <v>1278</v>
      </c>
      <c r="H210" s="30">
        <f t="shared" si="12"/>
        <v>2.8694098024136938</v>
      </c>
      <c r="I210">
        <f t="shared" si="13"/>
        <v>0</v>
      </c>
      <c r="J210">
        <v>0</v>
      </c>
      <c r="K210" s="34">
        <v>0</v>
      </c>
      <c r="L210" s="34">
        <f t="shared" si="15"/>
        <v>0</v>
      </c>
      <c r="M210" s="34">
        <f t="shared" si="14"/>
        <v>0</v>
      </c>
      <c r="N210">
        <f>A210-Sheet1!A207</f>
        <v>-28</v>
      </c>
    </row>
    <row r="211" spans="1:14" x14ac:dyDescent="0.25">
      <c r="A211" s="12">
        <v>3304</v>
      </c>
      <c r="B211" s="12">
        <v>37</v>
      </c>
      <c r="C211" s="12">
        <v>9</v>
      </c>
      <c r="D211" s="13">
        <v>1</v>
      </c>
      <c r="E211" s="12" t="s">
        <v>631</v>
      </c>
      <c r="F211" s="25">
        <v>104.6084531906171</v>
      </c>
      <c r="G211" s="14">
        <v>664</v>
      </c>
      <c r="H211" s="30">
        <f t="shared" si="12"/>
        <v>6.3474793838129111</v>
      </c>
      <c r="I211">
        <f t="shared" si="13"/>
        <v>1</v>
      </c>
      <c r="J211">
        <v>0</v>
      </c>
      <c r="K211" s="34">
        <v>0</v>
      </c>
      <c r="L211" s="34">
        <f t="shared" si="15"/>
        <v>199200</v>
      </c>
      <c r="M211" s="34">
        <f t="shared" si="14"/>
        <v>196891.11</v>
      </c>
      <c r="N211">
        <f>A211-Sheet1!A208</f>
        <v>-28</v>
      </c>
    </row>
    <row r="212" spans="1:14" x14ac:dyDescent="0.25">
      <c r="A212" s="12">
        <v>3311</v>
      </c>
      <c r="B212" s="12">
        <v>38</v>
      </c>
      <c r="C212" s="12">
        <v>8</v>
      </c>
      <c r="D212" s="13">
        <v>1</v>
      </c>
      <c r="E212" s="12" t="s">
        <v>632</v>
      </c>
      <c r="F212" s="25">
        <v>99.086192683525951</v>
      </c>
      <c r="G212" s="14">
        <v>2188</v>
      </c>
      <c r="H212" s="30">
        <f t="shared" si="12"/>
        <v>22.081784966633162</v>
      </c>
      <c r="I212">
        <f t="shared" si="13"/>
        <v>0</v>
      </c>
      <c r="J212">
        <v>0</v>
      </c>
      <c r="K212" s="34">
        <v>0</v>
      </c>
      <c r="L212" s="34">
        <f t="shared" si="15"/>
        <v>0</v>
      </c>
      <c r="M212" s="34">
        <f t="shared" si="14"/>
        <v>0</v>
      </c>
      <c r="N212">
        <f>A212-Sheet1!A209</f>
        <v>-28</v>
      </c>
    </row>
    <row r="213" spans="1:14" x14ac:dyDescent="0.25">
      <c r="A213" s="12">
        <v>3318</v>
      </c>
      <c r="B213" s="12">
        <v>68</v>
      </c>
      <c r="C213" s="12">
        <v>8</v>
      </c>
      <c r="D213" s="13">
        <v>1</v>
      </c>
      <c r="E213" s="12" t="s">
        <v>633</v>
      </c>
      <c r="F213" s="25">
        <v>127.00069501808117</v>
      </c>
      <c r="G213" s="14">
        <v>507</v>
      </c>
      <c r="H213" s="30">
        <f t="shared" si="12"/>
        <v>3.9921041371294708</v>
      </c>
      <c r="I213">
        <f t="shared" si="13"/>
        <v>1</v>
      </c>
      <c r="J213">
        <v>0</v>
      </c>
      <c r="K213" s="34">
        <v>0</v>
      </c>
      <c r="L213" s="34">
        <f t="shared" si="15"/>
        <v>152100</v>
      </c>
      <c r="M213" s="34">
        <f t="shared" si="14"/>
        <v>150337.04</v>
      </c>
      <c r="N213">
        <f>A213-Sheet1!A210</f>
        <v>-42</v>
      </c>
    </row>
    <row r="214" spans="1:14" x14ac:dyDescent="0.25">
      <c r="A214" s="12">
        <v>3325</v>
      </c>
      <c r="B214" s="12">
        <v>24</v>
      </c>
      <c r="C214" s="12">
        <v>6</v>
      </c>
      <c r="D214" s="13">
        <v>1</v>
      </c>
      <c r="E214" s="12" t="s">
        <v>634</v>
      </c>
      <c r="F214" s="25">
        <v>191.24738008019344</v>
      </c>
      <c r="G214" s="14">
        <v>834</v>
      </c>
      <c r="H214" s="30">
        <f t="shared" si="12"/>
        <v>4.3608440526102319</v>
      </c>
      <c r="I214">
        <f t="shared" si="13"/>
        <v>0</v>
      </c>
      <c r="J214">
        <v>0</v>
      </c>
      <c r="K214" s="34">
        <v>0</v>
      </c>
      <c r="L214" s="34">
        <f t="shared" si="15"/>
        <v>0</v>
      </c>
      <c r="M214" s="34">
        <f t="shared" si="14"/>
        <v>0</v>
      </c>
      <c r="N214">
        <f>A214-Sheet1!A211</f>
        <v>-42</v>
      </c>
    </row>
    <row r="215" spans="1:14" x14ac:dyDescent="0.25">
      <c r="A215" s="12">
        <v>3332</v>
      </c>
      <c r="B215" s="12">
        <v>13</v>
      </c>
      <c r="C215" s="12">
        <v>2</v>
      </c>
      <c r="D215" s="13">
        <v>1</v>
      </c>
      <c r="E215" s="12" t="s">
        <v>635</v>
      </c>
      <c r="F215" s="25">
        <v>56.206063797453886</v>
      </c>
      <c r="G215" s="14">
        <v>1111</v>
      </c>
      <c r="H215" s="30">
        <f t="shared" si="12"/>
        <v>19.766550527424194</v>
      </c>
      <c r="I215">
        <f t="shared" si="13"/>
        <v>0</v>
      </c>
      <c r="J215">
        <v>0</v>
      </c>
      <c r="K215" s="34">
        <v>0</v>
      </c>
      <c r="L215" s="34">
        <f t="shared" si="15"/>
        <v>0</v>
      </c>
      <c r="M215" s="34">
        <f t="shared" si="14"/>
        <v>0</v>
      </c>
      <c r="N215">
        <f>A215-Sheet1!A212</f>
        <v>-49</v>
      </c>
    </row>
    <row r="216" spans="1:14" x14ac:dyDescent="0.25">
      <c r="A216" s="12">
        <v>3339</v>
      </c>
      <c r="B216" s="12">
        <v>71</v>
      </c>
      <c r="C216" s="12">
        <v>5</v>
      </c>
      <c r="D216" s="13">
        <v>1</v>
      </c>
      <c r="E216" s="12" t="s">
        <v>636</v>
      </c>
      <c r="F216" s="25">
        <v>187.14736574554786</v>
      </c>
      <c r="G216" s="14">
        <v>3974</v>
      </c>
      <c r="H216" s="30">
        <f t="shared" si="12"/>
        <v>21.234602924644904</v>
      </c>
      <c r="I216">
        <f t="shared" si="13"/>
        <v>0</v>
      </c>
      <c r="J216">
        <v>0</v>
      </c>
      <c r="K216" s="34">
        <v>0</v>
      </c>
      <c r="L216" s="34">
        <f t="shared" si="15"/>
        <v>0</v>
      </c>
      <c r="M216" s="34">
        <f t="shared" si="14"/>
        <v>0</v>
      </c>
      <c r="N216">
        <f>A216-Sheet1!A213</f>
        <v>-70</v>
      </c>
    </row>
    <row r="217" spans="1:14" x14ac:dyDescent="0.25">
      <c r="A217" s="12">
        <v>3360</v>
      </c>
      <c r="B217" s="12">
        <v>29</v>
      </c>
      <c r="C217" s="12">
        <v>5</v>
      </c>
      <c r="D217" s="13">
        <v>1</v>
      </c>
      <c r="E217" s="12" t="s">
        <v>637</v>
      </c>
      <c r="F217" s="25">
        <v>207.82190503137855</v>
      </c>
      <c r="G217" s="14">
        <v>1477</v>
      </c>
      <c r="H217" s="30">
        <f t="shared" si="12"/>
        <v>7.1070467753483024</v>
      </c>
      <c r="I217">
        <f t="shared" si="13"/>
        <v>0</v>
      </c>
      <c r="J217">
        <v>0</v>
      </c>
      <c r="K217" s="34">
        <v>0</v>
      </c>
      <c r="L217" s="34">
        <f t="shared" si="15"/>
        <v>0</v>
      </c>
      <c r="M217" s="34">
        <f t="shared" si="14"/>
        <v>0</v>
      </c>
      <c r="N217">
        <f>A217-Sheet1!A214</f>
        <v>-67</v>
      </c>
    </row>
    <row r="218" spans="1:14" x14ac:dyDescent="0.25">
      <c r="A218" s="12">
        <v>3367</v>
      </c>
      <c r="B218" s="12">
        <v>14</v>
      </c>
      <c r="C218" s="12">
        <v>6</v>
      </c>
      <c r="D218" s="13">
        <v>1</v>
      </c>
      <c r="E218" s="12" t="s">
        <v>638</v>
      </c>
      <c r="F218" s="25">
        <v>96.729505734872134</v>
      </c>
      <c r="G218" s="14">
        <v>1117</v>
      </c>
      <c r="H218" s="30">
        <f t="shared" si="12"/>
        <v>11.547665745978357</v>
      </c>
      <c r="I218">
        <f t="shared" si="13"/>
        <v>0</v>
      </c>
      <c r="J218">
        <v>0</v>
      </c>
      <c r="K218" s="34">
        <v>0</v>
      </c>
      <c r="L218" s="34">
        <f t="shared" si="15"/>
        <v>0</v>
      </c>
      <c r="M218" s="34">
        <f t="shared" si="14"/>
        <v>0</v>
      </c>
      <c r="N218">
        <f>A218-Sheet1!A215</f>
        <v>-61</v>
      </c>
    </row>
    <row r="219" spans="1:14" x14ac:dyDescent="0.25">
      <c r="A219" s="12">
        <v>3381</v>
      </c>
      <c r="B219" s="12">
        <v>13</v>
      </c>
      <c r="C219" s="12">
        <v>2</v>
      </c>
      <c r="D219" s="13">
        <v>1</v>
      </c>
      <c r="E219" s="12" t="s">
        <v>639</v>
      </c>
      <c r="F219" s="25">
        <v>24.187847063909178</v>
      </c>
      <c r="G219" s="14">
        <v>2176</v>
      </c>
      <c r="H219" s="30">
        <f t="shared" si="12"/>
        <v>89.962533426417338</v>
      </c>
      <c r="I219">
        <f t="shared" si="13"/>
        <v>0</v>
      </c>
      <c r="J219">
        <v>0</v>
      </c>
      <c r="K219" s="34">
        <v>0</v>
      </c>
      <c r="L219" s="34">
        <f t="shared" si="15"/>
        <v>0</v>
      </c>
      <c r="M219" s="34">
        <f t="shared" si="14"/>
        <v>0</v>
      </c>
      <c r="N219">
        <f>A219-Sheet1!A216</f>
        <v>-49</v>
      </c>
    </row>
    <row r="220" spans="1:14" x14ac:dyDescent="0.25">
      <c r="A220" s="12">
        <v>3409</v>
      </c>
      <c r="B220" s="12">
        <v>60</v>
      </c>
      <c r="C220" s="12">
        <v>10</v>
      </c>
      <c r="D220" s="13">
        <v>1</v>
      </c>
      <c r="E220" s="12" t="s">
        <v>640</v>
      </c>
      <c r="F220" s="25">
        <v>350.83486299426096</v>
      </c>
      <c r="G220" s="14">
        <v>2140</v>
      </c>
      <c r="H220" s="30">
        <f t="shared" si="12"/>
        <v>6.0997358749806079</v>
      </c>
      <c r="I220">
        <f t="shared" si="13"/>
        <v>0</v>
      </c>
      <c r="J220">
        <v>0</v>
      </c>
      <c r="K220" s="34">
        <v>0</v>
      </c>
      <c r="L220" s="34">
        <f t="shared" si="15"/>
        <v>0</v>
      </c>
      <c r="M220" s="34">
        <f t="shared" si="14"/>
        <v>0</v>
      </c>
      <c r="N220">
        <f>A220-Sheet1!A217</f>
        <v>-25</v>
      </c>
    </row>
    <row r="221" spans="1:14" x14ac:dyDescent="0.25">
      <c r="A221" s="12">
        <v>3427</v>
      </c>
      <c r="B221" s="12">
        <v>2</v>
      </c>
      <c r="C221" s="12">
        <v>12</v>
      </c>
      <c r="D221" s="13">
        <v>1</v>
      </c>
      <c r="E221" s="12" t="s">
        <v>641</v>
      </c>
      <c r="F221" s="25">
        <v>201.81751003885344</v>
      </c>
      <c r="G221" s="14">
        <v>295</v>
      </c>
      <c r="H221" s="30">
        <f t="shared" si="12"/>
        <v>1.4617165772345881</v>
      </c>
      <c r="I221">
        <f t="shared" si="13"/>
        <v>1</v>
      </c>
      <c r="J221">
        <v>0</v>
      </c>
      <c r="K221" s="34">
        <v>0</v>
      </c>
      <c r="L221" s="34">
        <f t="shared" si="15"/>
        <v>88500</v>
      </c>
      <c r="M221" s="34">
        <f t="shared" si="14"/>
        <v>87474.21</v>
      </c>
      <c r="N221">
        <f>A221-Sheet1!A218</f>
        <v>-10</v>
      </c>
    </row>
    <row r="222" spans="1:14" x14ac:dyDescent="0.25">
      <c r="A222" s="12">
        <v>3428</v>
      </c>
      <c r="B222" s="12">
        <v>27</v>
      </c>
      <c r="C222" s="12">
        <v>4</v>
      </c>
      <c r="D222" s="13">
        <v>1</v>
      </c>
      <c r="E222" s="12" t="s">
        <v>642</v>
      </c>
      <c r="F222" s="25">
        <v>194.20858772436782</v>
      </c>
      <c r="G222" s="14">
        <v>800</v>
      </c>
      <c r="H222" s="30">
        <f t="shared" si="12"/>
        <v>4.1192823107050591</v>
      </c>
      <c r="I222">
        <f t="shared" si="13"/>
        <v>0</v>
      </c>
      <c r="J222">
        <v>0</v>
      </c>
      <c r="K222" s="34">
        <v>0</v>
      </c>
      <c r="L222" s="34">
        <f t="shared" si="15"/>
        <v>0</v>
      </c>
      <c r="M222" s="34">
        <f t="shared" si="14"/>
        <v>0</v>
      </c>
      <c r="N222">
        <f>A222-Sheet1!A219</f>
        <v>-16</v>
      </c>
    </row>
    <row r="223" spans="1:14" x14ac:dyDescent="0.25">
      <c r="A223" s="12">
        <v>3430</v>
      </c>
      <c r="B223" s="12">
        <v>70</v>
      </c>
      <c r="C223" s="12">
        <v>6</v>
      </c>
      <c r="D223" s="13">
        <v>1</v>
      </c>
      <c r="E223" s="12" t="s">
        <v>643</v>
      </c>
      <c r="F223" s="25">
        <v>9.7145194339240177</v>
      </c>
      <c r="G223" s="14">
        <v>3711</v>
      </c>
      <c r="H223" s="30">
        <f t="shared" si="12"/>
        <v>382.0055150685929</v>
      </c>
      <c r="I223">
        <f t="shared" si="13"/>
        <v>0</v>
      </c>
      <c r="J223">
        <v>0</v>
      </c>
      <c r="K223" s="34">
        <v>0</v>
      </c>
      <c r="L223" s="34">
        <f t="shared" si="15"/>
        <v>0</v>
      </c>
      <c r="M223" s="34">
        <f t="shared" si="14"/>
        <v>0</v>
      </c>
      <c r="N223">
        <f>A223-Sheet1!A220</f>
        <v>-49</v>
      </c>
    </row>
    <row r="224" spans="1:14" x14ac:dyDescent="0.25">
      <c r="A224" s="12">
        <v>3434</v>
      </c>
      <c r="B224" s="12">
        <v>72</v>
      </c>
      <c r="C224" s="12">
        <v>8</v>
      </c>
      <c r="D224" s="13">
        <v>1</v>
      </c>
      <c r="E224" s="12" t="s">
        <v>644</v>
      </c>
      <c r="F224" s="25">
        <v>367.21093020915538</v>
      </c>
      <c r="G224" s="14">
        <v>915</v>
      </c>
      <c r="H224" s="30">
        <f t="shared" si="12"/>
        <v>2.4917558948445131</v>
      </c>
      <c r="I224">
        <f t="shared" si="13"/>
        <v>0</v>
      </c>
      <c r="J224">
        <v>0</v>
      </c>
      <c r="K224" s="34">
        <v>0</v>
      </c>
      <c r="L224" s="34">
        <f t="shared" si="15"/>
        <v>0</v>
      </c>
      <c r="M224" s="34">
        <f t="shared" si="14"/>
        <v>0</v>
      </c>
      <c r="N224">
        <f>A224-Sheet1!A221</f>
        <v>-50</v>
      </c>
    </row>
    <row r="225" spans="1:14" x14ac:dyDescent="0.25">
      <c r="A225" s="12">
        <v>3437</v>
      </c>
      <c r="B225" s="12">
        <v>67</v>
      </c>
      <c r="C225" s="12">
        <v>1</v>
      </c>
      <c r="D225" s="13">
        <v>1</v>
      </c>
      <c r="E225" s="12" t="s">
        <v>645</v>
      </c>
      <c r="F225" s="25">
        <v>22.568749574638957</v>
      </c>
      <c r="G225" s="14">
        <v>3823</v>
      </c>
      <c r="H225" s="30">
        <f t="shared" si="12"/>
        <v>169.39352299322761</v>
      </c>
      <c r="I225">
        <f t="shared" si="13"/>
        <v>0</v>
      </c>
      <c r="J225">
        <v>0</v>
      </c>
      <c r="K225" s="34">
        <v>0</v>
      </c>
      <c r="L225" s="34">
        <f t="shared" si="15"/>
        <v>0</v>
      </c>
      <c r="M225" s="34">
        <f t="shared" si="14"/>
        <v>0</v>
      </c>
      <c r="N225">
        <f>A225-Sheet1!A222</f>
        <v>-63</v>
      </c>
    </row>
    <row r="226" spans="1:14" x14ac:dyDescent="0.25">
      <c r="A226" s="12">
        <v>3444</v>
      </c>
      <c r="B226" s="12">
        <v>17</v>
      </c>
      <c r="C226" s="12">
        <v>11</v>
      </c>
      <c r="D226" s="13">
        <v>1</v>
      </c>
      <c r="E226" s="12" t="s">
        <v>646</v>
      </c>
      <c r="F226" s="25">
        <v>251.52769622838409</v>
      </c>
      <c r="G226" s="14">
        <v>3388</v>
      </c>
      <c r="H226" s="30">
        <f t="shared" si="12"/>
        <v>13.469689623856521</v>
      </c>
      <c r="I226">
        <f t="shared" si="13"/>
        <v>0</v>
      </c>
      <c r="J226">
        <v>0</v>
      </c>
      <c r="K226" s="34">
        <v>0</v>
      </c>
      <c r="L226" s="34">
        <f t="shared" si="15"/>
        <v>0</v>
      </c>
      <c r="M226" s="34">
        <f t="shared" si="14"/>
        <v>0</v>
      </c>
      <c r="N226">
        <f>A226-Sheet1!A223</f>
        <v>-84</v>
      </c>
    </row>
    <row r="227" spans="1:14" x14ac:dyDescent="0.25">
      <c r="A227" s="12">
        <v>3479</v>
      </c>
      <c r="B227" s="12">
        <v>45</v>
      </c>
      <c r="C227" s="12">
        <v>1</v>
      </c>
      <c r="D227" s="13">
        <v>1</v>
      </c>
      <c r="E227" s="12" t="s">
        <v>647</v>
      </c>
      <c r="F227" s="25">
        <v>46.362851866973905</v>
      </c>
      <c r="G227" s="14">
        <v>3530</v>
      </c>
      <c r="H227" s="30">
        <f t="shared" si="12"/>
        <v>76.138543205418273</v>
      </c>
      <c r="I227">
        <f t="shared" si="13"/>
        <v>0</v>
      </c>
      <c r="J227">
        <v>0</v>
      </c>
      <c r="K227" s="34">
        <v>0</v>
      </c>
      <c r="L227" s="34">
        <f t="shared" si="15"/>
        <v>0</v>
      </c>
      <c r="M227" s="34">
        <f t="shared" si="14"/>
        <v>0</v>
      </c>
      <c r="N227">
        <f>A227-Sheet1!A224</f>
        <v>-70</v>
      </c>
    </row>
    <row r="228" spans="1:14" x14ac:dyDescent="0.25">
      <c r="A228" s="12">
        <v>3484</v>
      </c>
      <c r="B228" s="12">
        <v>26</v>
      </c>
      <c r="C228" s="12">
        <v>12</v>
      </c>
      <c r="D228" s="13">
        <v>1</v>
      </c>
      <c r="E228" s="12" t="s">
        <v>648</v>
      </c>
      <c r="F228" s="25">
        <v>184.60689735396844</v>
      </c>
      <c r="G228" s="14">
        <v>147</v>
      </c>
      <c r="H228" s="30">
        <f t="shared" si="12"/>
        <v>0.79628660741824653</v>
      </c>
      <c r="I228">
        <f t="shared" si="13"/>
        <v>1</v>
      </c>
      <c r="J228">
        <v>0</v>
      </c>
      <c r="K228" s="34">
        <v>0</v>
      </c>
      <c r="L228" s="34">
        <f t="shared" si="15"/>
        <v>44100</v>
      </c>
      <c r="M228" s="34">
        <f t="shared" si="14"/>
        <v>43588.85</v>
      </c>
      <c r="N228">
        <f>A228-Sheet1!A225</f>
        <v>-128</v>
      </c>
    </row>
    <row r="229" spans="1:14" x14ac:dyDescent="0.25">
      <c r="A229" s="12">
        <v>3500</v>
      </c>
      <c r="B229" s="12">
        <v>35</v>
      </c>
      <c r="C229" s="12">
        <v>9</v>
      </c>
      <c r="D229" s="13">
        <v>1</v>
      </c>
      <c r="E229" s="12" t="s">
        <v>649</v>
      </c>
      <c r="F229" s="25">
        <v>570.68196869149972</v>
      </c>
      <c r="G229" s="14">
        <v>2707</v>
      </c>
      <c r="H229" s="30">
        <f t="shared" si="12"/>
        <v>4.7434475741485267</v>
      </c>
      <c r="I229">
        <f t="shared" si="13"/>
        <v>0</v>
      </c>
      <c r="J229">
        <v>0</v>
      </c>
      <c r="K229" s="34">
        <v>0</v>
      </c>
      <c r="L229" s="34">
        <f t="shared" si="15"/>
        <v>0</v>
      </c>
      <c r="M229" s="34">
        <f t="shared" si="14"/>
        <v>0</v>
      </c>
      <c r="N229">
        <f>A229-Sheet1!A226</f>
        <v>-119</v>
      </c>
    </row>
    <row r="230" spans="1:14" x14ac:dyDescent="0.25">
      <c r="A230" s="12">
        <v>3510</v>
      </c>
      <c r="B230" s="12">
        <v>67</v>
      </c>
      <c r="C230" s="12">
        <v>1</v>
      </c>
      <c r="D230" s="13">
        <v>3</v>
      </c>
      <c r="E230" s="12" t="s">
        <v>650</v>
      </c>
      <c r="F230" s="26">
        <v>5.76</v>
      </c>
      <c r="G230" s="14">
        <v>496</v>
      </c>
      <c r="H230" s="30">
        <f t="shared" si="12"/>
        <v>86.111111111111114</v>
      </c>
      <c r="I230">
        <f t="shared" si="13"/>
        <v>0</v>
      </c>
      <c r="J230">
        <v>0</v>
      </c>
      <c r="K230" s="34">
        <v>0</v>
      </c>
      <c r="L230" s="34">
        <f t="shared" si="15"/>
        <v>0</v>
      </c>
      <c r="M230" s="34">
        <f t="shared" si="14"/>
        <v>0</v>
      </c>
      <c r="N230">
        <f>A230-Sheet1!A227</f>
        <v>-123</v>
      </c>
    </row>
    <row r="231" spans="1:14" x14ac:dyDescent="0.25">
      <c r="A231" s="12">
        <v>3514</v>
      </c>
      <c r="B231" s="12">
        <v>67</v>
      </c>
      <c r="C231" s="12">
        <v>1</v>
      </c>
      <c r="D231" s="13">
        <v>3</v>
      </c>
      <c r="E231" s="12" t="s">
        <v>651</v>
      </c>
      <c r="F231" s="26">
        <v>12.54</v>
      </c>
      <c r="G231" s="14">
        <v>293</v>
      </c>
      <c r="H231" s="30">
        <f t="shared" si="12"/>
        <v>23.365231259968105</v>
      </c>
      <c r="I231">
        <f t="shared" si="13"/>
        <v>0</v>
      </c>
      <c r="J231">
        <v>0</v>
      </c>
      <c r="K231" s="34">
        <v>0</v>
      </c>
      <c r="L231" s="34">
        <f t="shared" si="15"/>
        <v>0</v>
      </c>
      <c r="M231" s="34">
        <f t="shared" si="14"/>
        <v>0</v>
      </c>
      <c r="N231">
        <f>A231-Sheet1!A228</f>
        <v>-126</v>
      </c>
    </row>
    <row r="232" spans="1:14" x14ac:dyDescent="0.25">
      <c r="A232" s="12">
        <v>3528</v>
      </c>
      <c r="B232" s="12">
        <v>67</v>
      </c>
      <c r="C232" s="12">
        <v>1</v>
      </c>
      <c r="D232" s="13">
        <v>3</v>
      </c>
      <c r="E232" s="12" t="s">
        <v>652</v>
      </c>
      <c r="F232" s="25">
        <v>13.32</v>
      </c>
      <c r="G232" s="14">
        <v>821</v>
      </c>
      <c r="H232" s="30">
        <f t="shared" si="12"/>
        <v>61.636636636636638</v>
      </c>
      <c r="I232">
        <f t="shared" si="13"/>
        <v>0</v>
      </c>
      <c r="J232">
        <v>0</v>
      </c>
      <c r="K232" s="34">
        <v>0</v>
      </c>
      <c r="L232" s="34">
        <f t="shared" si="15"/>
        <v>0</v>
      </c>
      <c r="M232" s="34">
        <f t="shared" si="14"/>
        <v>0</v>
      </c>
      <c r="N232">
        <f>A232-Sheet1!A229</f>
        <v>-133</v>
      </c>
    </row>
    <row r="233" spans="1:14" x14ac:dyDescent="0.25">
      <c r="A233" s="12">
        <v>3542</v>
      </c>
      <c r="B233" s="12">
        <v>67</v>
      </c>
      <c r="C233" s="12">
        <v>1</v>
      </c>
      <c r="D233" s="13">
        <v>3</v>
      </c>
      <c r="E233" s="12" t="s">
        <v>226</v>
      </c>
      <c r="F233" s="26">
        <v>10.16</v>
      </c>
      <c r="G233" s="14">
        <v>287</v>
      </c>
      <c r="H233" s="30">
        <f t="shared" si="12"/>
        <v>28.248031496062993</v>
      </c>
      <c r="I233">
        <f t="shared" si="13"/>
        <v>0</v>
      </c>
      <c r="J233">
        <v>0</v>
      </c>
      <c r="K233" s="34">
        <v>0</v>
      </c>
      <c r="L233" s="34">
        <f t="shared" si="15"/>
        <v>0</v>
      </c>
      <c r="M233" s="34">
        <f t="shared" si="14"/>
        <v>0</v>
      </c>
      <c r="N233">
        <f>A233-Sheet1!A230</f>
        <v>-126</v>
      </c>
    </row>
    <row r="234" spans="1:14" x14ac:dyDescent="0.25">
      <c r="A234" s="12">
        <v>3549</v>
      </c>
      <c r="B234" s="12">
        <v>13</v>
      </c>
      <c r="C234" s="12">
        <v>2</v>
      </c>
      <c r="D234" s="13">
        <v>1</v>
      </c>
      <c r="E234" s="12" t="s">
        <v>653</v>
      </c>
      <c r="F234" s="25">
        <v>81.052072749136286</v>
      </c>
      <c r="G234" s="14">
        <v>6979</v>
      </c>
      <c r="H234" s="30">
        <f t="shared" si="12"/>
        <v>86.105139119645401</v>
      </c>
      <c r="I234">
        <f t="shared" si="13"/>
        <v>0</v>
      </c>
      <c r="J234">
        <v>0</v>
      </c>
      <c r="K234" s="34">
        <v>0</v>
      </c>
      <c r="L234" s="34">
        <f t="shared" si="15"/>
        <v>0</v>
      </c>
      <c r="M234" s="34">
        <f t="shared" si="14"/>
        <v>0</v>
      </c>
      <c r="N234">
        <f>A234-Sheet1!A231</f>
        <v>-126</v>
      </c>
    </row>
    <row r="235" spans="1:14" x14ac:dyDescent="0.25">
      <c r="A235" s="12">
        <v>3612</v>
      </c>
      <c r="B235" s="12">
        <v>53</v>
      </c>
      <c r="C235" s="12">
        <v>2</v>
      </c>
      <c r="D235" s="13">
        <v>1</v>
      </c>
      <c r="E235" s="12" t="s">
        <v>654</v>
      </c>
      <c r="F235" s="25">
        <v>119.87745259217031</v>
      </c>
      <c r="G235" s="14">
        <v>3571</v>
      </c>
      <c r="H235" s="30">
        <f t="shared" si="12"/>
        <v>29.788754455341476</v>
      </c>
      <c r="I235">
        <f t="shared" si="13"/>
        <v>0</v>
      </c>
      <c r="J235">
        <v>0</v>
      </c>
      <c r="K235" s="34">
        <v>0</v>
      </c>
      <c r="L235" s="34">
        <f t="shared" si="15"/>
        <v>0</v>
      </c>
      <c r="M235" s="34">
        <f t="shared" si="14"/>
        <v>0</v>
      </c>
      <c r="N235">
        <f>A235-Sheet1!A232</f>
        <v>-70</v>
      </c>
    </row>
    <row r="236" spans="1:14" x14ac:dyDescent="0.25">
      <c r="A236" s="12">
        <v>3619</v>
      </c>
      <c r="B236" s="12">
        <v>40</v>
      </c>
      <c r="C236" s="12">
        <v>1</v>
      </c>
      <c r="D236" s="13">
        <v>1</v>
      </c>
      <c r="E236" s="12" t="s">
        <v>655</v>
      </c>
      <c r="F236" s="25">
        <v>96.58208759105834</v>
      </c>
      <c r="G236" s="14">
        <v>78656</v>
      </c>
      <c r="H236" s="30">
        <f t="shared" si="12"/>
        <v>814.39531865411914</v>
      </c>
      <c r="I236">
        <f t="shared" si="13"/>
        <v>0</v>
      </c>
      <c r="J236">
        <v>0</v>
      </c>
      <c r="K236" s="34">
        <v>0</v>
      </c>
      <c r="L236" s="34">
        <f t="shared" si="15"/>
        <v>0</v>
      </c>
      <c r="M236" s="34">
        <f t="shared" si="14"/>
        <v>0</v>
      </c>
      <c r="N236">
        <f>A236-Sheet1!A233</f>
        <v>-70</v>
      </c>
    </row>
    <row r="237" spans="1:14" x14ac:dyDescent="0.25">
      <c r="A237" s="12">
        <v>3633</v>
      </c>
      <c r="B237" s="12">
        <v>25</v>
      </c>
      <c r="C237" s="12">
        <v>3</v>
      </c>
      <c r="D237" s="13">
        <v>1</v>
      </c>
      <c r="E237" s="12" t="s">
        <v>656</v>
      </c>
      <c r="F237" s="25">
        <v>134.31171398657446</v>
      </c>
      <c r="G237" s="14">
        <v>686</v>
      </c>
      <c r="H237" s="30">
        <f t="shared" si="12"/>
        <v>5.1075217465289082</v>
      </c>
      <c r="I237">
        <f t="shared" si="13"/>
        <v>1</v>
      </c>
      <c r="J237">
        <v>0</v>
      </c>
      <c r="K237" s="34">
        <v>0</v>
      </c>
      <c r="L237" s="34">
        <f t="shared" si="15"/>
        <v>205800</v>
      </c>
      <c r="M237" s="34">
        <f t="shared" si="14"/>
        <v>203414.61</v>
      </c>
      <c r="N237">
        <f>A237-Sheet1!A234</f>
        <v>-63</v>
      </c>
    </row>
    <row r="238" spans="1:14" x14ac:dyDescent="0.25">
      <c r="A238" s="12">
        <v>3640</v>
      </c>
      <c r="B238" s="12">
        <v>43</v>
      </c>
      <c r="C238" s="12">
        <v>9</v>
      </c>
      <c r="D238" s="13">
        <v>3</v>
      </c>
      <c r="E238" s="12" t="s">
        <v>657</v>
      </c>
      <c r="F238" s="25">
        <v>249.67</v>
      </c>
      <c r="G238" s="14">
        <v>545</v>
      </c>
      <c r="H238" s="30">
        <f t="shared" si="12"/>
        <v>2.1828814034525577</v>
      </c>
      <c r="I238">
        <f t="shared" si="13"/>
        <v>1</v>
      </c>
      <c r="J238">
        <v>0</v>
      </c>
      <c r="K238" s="34">
        <v>0</v>
      </c>
      <c r="L238" s="34">
        <f t="shared" si="15"/>
        <v>163500</v>
      </c>
      <c r="M238" s="34">
        <f t="shared" si="14"/>
        <v>161604.9</v>
      </c>
      <c r="N238">
        <f>A238-Sheet1!A235</f>
        <v>-147</v>
      </c>
    </row>
    <row r="239" spans="1:14" x14ac:dyDescent="0.25">
      <c r="A239" s="12">
        <v>3647</v>
      </c>
      <c r="B239" s="12">
        <v>43</v>
      </c>
      <c r="C239" s="12">
        <v>9</v>
      </c>
      <c r="D239" s="13">
        <v>2</v>
      </c>
      <c r="E239" s="12" t="s">
        <v>658</v>
      </c>
      <c r="F239" s="25">
        <v>749.71267509515872</v>
      </c>
      <c r="G239" s="14">
        <v>695</v>
      </c>
      <c r="H239" s="30">
        <f t="shared" si="12"/>
        <v>0.92702180860392391</v>
      </c>
      <c r="I239">
        <f t="shared" si="13"/>
        <v>1</v>
      </c>
      <c r="J239">
        <v>0</v>
      </c>
      <c r="K239" s="34">
        <v>0</v>
      </c>
      <c r="L239" s="34">
        <f t="shared" si="15"/>
        <v>208500</v>
      </c>
      <c r="M239" s="34">
        <f t="shared" si="14"/>
        <v>206083.32</v>
      </c>
      <c r="N239">
        <f>A239-Sheet1!A236</f>
        <v>-147</v>
      </c>
    </row>
    <row r="240" spans="1:14" x14ac:dyDescent="0.25">
      <c r="A240" s="12">
        <v>3654</v>
      </c>
      <c r="B240" s="12">
        <v>65</v>
      </c>
      <c r="C240" s="12">
        <v>12</v>
      </c>
      <c r="D240" s="13">
        <v>1</v>
      </c>
      <c r="E240" s="12" t="s">
        <v>659</v>
      </c>
      <c r="F240" s="25">
        <v>418.83876664224312</v>
      </c>
      <c r="G240" s="14">
        <v>368</v>
      </c>
      <c r="H240" s="30">
        <f t="shared" si="12"/>
        <v>0.8786197203047641</v>
      </c>
      <c r="I240">
        <f t="shared" si="13"/>
        <v>1</v>
      </c>
      <c r="J240">
        <v>0</v>
      </c>
      <c r="K240" s="34">
        <v>0</v>
      </c>
      <c r="L240" s="34">
        <f t="shared" si="15"/>
        <v>110400</v>
      </c>
      <c r="M240" s="34">
        <f t="shared" si="14"/>
        <v>109120.37</v>
      </c>
      <c r="N240">
        <f>A240-Sheet1!A237</f>
        <v>-168</v>
      </c>
    </row>
    <row r="241" spans="1:14" x14ac:dyDescent="0.25">
      <c r="A241" s="12">
        <v>3661</v>
      </c>
      <c r="B241" s="12">
        <v>36</v>
      </c>
      <c r="C241" s="12">
        <v>7</v>
      </c>
      <c r="D241" s="13">
        <v>1</v>
      </c>
      <c r="E241" s="12" t="s">
        <v>660</v>
      </c>
      <c r="F241" s="25">
        <v>101.84105168154061</v>
      </c>
      <c r="G241" s="14">
        <v>824</v>
      </c>
      <c r="H241" s="30">
        <f t="shared" si="12"/>
        <v>8.0910397761471238</v>
      </c>
      <c r="I241">
        <f t="shared" si="13"/>
        <v>0</v>
      </c>
      <c r="J241">
        <v>0</v>
      </c>
      <c r="K241" s="34">
        <v>0</v>
      </c>
      <c r="L241" s="34">
        <f t="shared" si="15"/>
        <v>0</v>
      </c>
      <c r="M241" s="34">
        <f t="shared" si="14"/>
        <v>0</v>
      </c>
      <c r="N241">
        <f>A241-Sheet1!A238</f>
        <v>-196</v>
      </c>
    </row>
    <row r="242" spans="1:14" x14ac:dyDescent="0.25">
      <c r="A242" s="12">
        <v>3668</v>
      </c>
      <c r="B242" s="12">
        <v>6</v>
      </c>
      <c r="C242" s="12">
        <v>10</v>
      </c>
      <c r="D242" s="13">
        <v>1</v>
      </c>
      <c r="E242" s="12" t="s">
        <v>661</v>
      </c>
      <c r="F242" s="25">
        <v>186.14214837971065</v>
      </c>
      <c r="G242" s="14">
        <v>915</v>
      </c>
      <c r="H242" s="30">
        <f t="shared" si="12"/>
        <v>4.9155981488593063</v>
      </c>
      <c r="I242">
        <f t="shared" si="13"/>
        <v>0</v>
      </c>
      <c r="J242">
        <v>0</v>
      </c>
      <c r="K242" s="34">
        <v>0</v>
      </c>
      <c r="L242" s="34">
        <f t="shared" si="15"/>
        <v>0</v>
      </c>
      <c r="M242" s="34">
        <f t="shared" si="14"/>
        <v>0</v>
      </c>
      <c r="N242">
        <f>A242-Sheet1!A239</f>
        <v>-203</v>
      </c>
    </row>
    <row r="243" spans="1:14" x14ac:dyDescent="0.25">
      <c r="A243" s="12">
        <v>3675</v>
      </c>
      <c r="B243" s="12">
        <v>13</v>
      </c>
      <c r="C243" s="12">
        <v>2</v>
      </c>
      <c r="D243" s="13">
        <v>1</v>
      </c>
      <c r="E243" s="12" t="s">
        <v>662</v>
      </c>
      <c r="F243" s="25">
        <v>24.537904242197261</v>
      </c>
      <c r="G243" s="14">
        <v>3164</v>
      </c>
      <c r="H243" s="30">
        <f t="shared" si="12"/>
        <v>128.94336732144154</v>
      </c>
      <c r="I243">
        <f t="shared" si="13"/>
        <v>0</v>
      </c>
      <c r="J243">
        <v>0</v>
      </c>
      <c r="K243" s="34">
        <v>0</v>
      </c>
      <c r="L243" s="34">
        <f t="shared" si="15"/>
        <v>0</v>
      </c>
      <c r="M243" s="34">
        <f t="shared" si="14"/>
        <v>0</v>
      </c>
      <c r="N243">
        <f>A243-Sheet1!A240</f>
        <v>-217</v>
      </c>
    </row>
    <row r="244" spans="1:14" x14ac:dyDescent="0.25">
      <c r="A244" s="12">
        <v>3682</v>
      </c>
      <c r="B244" s="12">
        <v>23</v>
      </c>
      <c r="C244" s="12">
        <v>2</v>
      </c>
      <c r="D244" s="13">
        <v>1</v>
      </c>
      <c r="E244" s="12" t="s">
        <v>663</v>
      </c>
      <c r="F244" s="25">
        <v>158.306905900147</v>
      </c>
      <c r="G244" s="14">
        <v>2526</v>
      </c>
      <c r="H244" s="30">
        <f t="shared" si="12"/>
        <v>15.95634748615003</v>
      </c>
      <c r="I244">
        <f t="shared" si="13"/>
        <v>0</v>
      </c>
      <c r="J244">
        <v>0</v>
      </c>
      <c r="K244" s="34">
        <v>0</v>
      </c>
      <c r="L244" s="34">
        <f t="shared" si="15"/>
        <v>0</v>
      </c>
      <c r="M244" s="34">
        <f t="shared" si="14"/>
        <v>0</v>
      </c>
      <c r="N244">
        <f>A244-Sheet1!A241</f>
        <v>-217</v>
      </c>
    </row>
    <row r="245" spans="1:14" x14ac:dyDescent="0.25">
      <c r="A245" s="12">
        <v>3689</v>
      </c>
      <c r="B245" s="12">
        <v>39</v>
      </c>
      <c r="C245" s="12">
        <v>5</v>
      </c>
      <c r="D245" s="13">
        <v>1</v>
      </c>
      <c r="E245" s="12" t="s">
        <v>664</v>
      </c>
      <c r="F245" s="25">
        <v>177.54244089634392</v>
      </c>
      <c r="G245" s="14">
        <v>722</v>
      </c>
      <c r="H245" s="30">
        <f t="shared" si="12"/>
        <v>4.0666332869757671</v>
      </c>
      <c r="I245">
        <f t="shared" si="13"/>
        <v>1</v>
      </c>
      <c r="J245">
        <v>0</v>
      </c>
      <c r="K245" s="34">
        <v>0</v>
      </c>
      <c r="L245" s="34">
        <f t="shared" si="15"/>
        <v>216600</v>
      </c>
      <c r="M245" s="34">
        <f t="shared" si="14"/>
        <v>214089.43</v>
      </c>
      <c r="N245">
        <f>A245-Sheet1!A242</f>
        <v>-217</v>
      </c>
    </row>
    <row r="246" spans="1:14" x14ac:dyDescent="0.25">
      <c r="A246" s="12">
        <v>3696</v>
      </c>
      <c r="B246" s="12">
        <v>23</v>
      </c>
      <c r="C246" s="12">
        <v>2</v>
      </c>
      <c r="D246" s="13">
        <v>1</v>
      </c>
      <c r="E246" s="12" t="s">
        <v>665</v>
      </c>
      <c r="F246" s="25">
        <v>63.415357608479269</v>
      </c>
      <c r="G246" s="14">
        <v>391</v>
      </c>
      <c r="H246" s="30">
        <f t="shared" si="12"/>
        <v>6.1656988897547329</v>
      </c>
      <c r="I246">
        <f t="shared" si="13"/>
        <v>1</v>
      </c>
      <c r="J246">
        <v>0</v>
      </c>
      <c r="K246" s="34">
        <v>0</v>
      </c>
      <c r="L246" s="34">
        <f t="shared" si="15"/>
        <v>117300</v>
      </c>
      <c r="M246" s="34">
        <f t="shared" si="14"/>
        <v>115940.4</v>
      </c>
      <c r="N246">
        <f>A246-Sheet1!A243</f>
        <v>-224</v>
      </c>
    </row>
    <row r="247" spans="1:14" x14ac:dyDescent="0.25">
      <c r="A247" s="12">
        <v>3787</v>
      </c>
      <c r="B247" s="12">
        <v>37</v>
      </c>
      <c r="C247" s="12">
        <v>9</v>
      </c>
      <c r="D247" s="13">
        <v>1</v>
      </c>
      <c r="E247" s="12" t="s">
        <v>666</v>
      </c>
      <c r="F247" s="25">
        <v>234.458687909334</v>
      </c>
      <c r="G247" s="14">
        <v>2032</v>
      </c>
      <c r="H247" s="30">
        <f t="shared" si="12"/>
        <v>8.6667720361285205</v>
      </c>
      <c r="I247">
        <f t="shared" si="13"/>
        <v>0</v>
      </c>
      <c r="J247">
        <v>0</v>
      </c>
      <c r="K247" s="34">
        <v>0</v>
      </c>
      <c r="L247" s="34">
        <f t="shared" si="15"/>
        <v>0</v>
      </c>
      <c r="M247" s="34">
        <f t="shared" si="14"/>
        <v>0</v>
      </c>
      <c r="N247">
        <f>A247-Sheet1!A244</f>
        <v>-138</v>
      </c>
    </row>
    <row r="248" spans="1:14" x14ac:dyDescent="0.25">
      <c r="A248" s="12">
        <v>3794</v>
      </c>
      <c r="B248" s="12">
        <v>13</v>
      </c>
      <c r="C248" s="12">
        <v>2</v>
      </c>
      <c r="D248" s="13">
        <v>1</v>
      </c>
      <c r="E248" s="12" t="s">
        <v>667</v>
      </c>
      <c r="F248" s="25">
        <v>142.66258263874965</v>
      </c>
      <c r="G248" s="14">
        <v>2413</v>
      </c>
      <c r="H248" s="30">
        <f t="shared" si="12"/>
        <v>16.914035589207025</v>
      </c>
      <c r="I248">
        <f t="shared" si="13"/>
        <v>0</v>
      </c>
      <c r="J248">
        <v>0</v>
      </c>
      <c r="K248" s="34">
        <v>0</v>
      </c>
      <c r="L248" s="34">
        <f t="shared" si="15"/>
        <v>0</v>
      </c>
      <c r="M248" s="34">
        <f t="shared" si="14"/>
        <v>0</v>
      </c>
      <c r="N248">
        <f>A248-Sheet1!A245</f>
        <v>-140</v>
      </c>
    </row>
    <row r="249" spans="1:14" x14ac:dyDescent="0.25">
      <c r="A249" s="12">
        <v>3822</v>
      </c>
      <c r="B249" s="12">
        <v>67</v>
      </c>
      <c r="C249" s="12">
        <v>1</v>
      </c>
      <c r="D249" s="13">
        <v>1</v>
      </c>
      <c r="E249" s="12" t="s">
        <v>668</v>
      </c>
      <c r="F249" s="25">
        <v>86.887878713530711</v>
      </c>
      <c r="G249" s="14">
        <v>4663</v>
      </c>
      <c r="H249" s="30">
        <f t="shared" si="12"/>
        <v>53.666864343344237</v>
      </c>
      <c r="I249">
        <f t="shared" si="13"/>
        <v>0</v>
      </c>
      <c r="J249">
        <v>0</v>
      </c>
      <c r="K249" s="34">
        <v>0</v>
      </c>
      <c r="L249" s="34">
        <f t="shared" si="15"/>
        <v>0</v>
      </c>
      <c r="M249" s="34">
        <f t="shared" si="14"/>
        <v>0</v>
      </c>
      <c r="N249">
        <f>A249-Sheet1!A246</f>
        <v>-119</v>
      </c>
    </row>
    <row r="250" spans="1:14" x14ac:dyDescent="0.25">
      <c r="A250" s="12">
        <v>3850</v>
      </c>
      <c r="B250" s="12">
        <v>22</v>
      </c>
      <c r="C250" s="12">
        <v>3</v>
      </c>
      <c r="D250" s="13">
        <v>1</v>
      </c>
      <c r="E250" s="12" t="s">
        <v>669</v>
      </c>
      <c r="F250" s="25">
        <v>198.12592893753177</v>
      </c>
      <c r="G250" s="14">
        <v>697</v>
      </c>
      <c r="H250" s="30">
        <f t="shared" si="12"/>
        <v>3.5179645780727724</v>
      </c>
      <c r="I250">
        <f t="shared" si="13"/>
        <v>1</v>
      </c>
      <c r="J250">
        <v>0</v>
      </c>
      <c r="K250" s="34">
        <v>0</v>
      </c>
      <c r="L250" s="34">
        <f t="shared" si="15"/>
        <v>209100</v>
      </c>
      <c r="M250" s="34">
        <f t="shared" si="14"/>
        <v>206676.36</v>
      </c>
      <c r="N250">
        <f>A250-Sheet1!A247</f>
        <v>-98</v>
      </c>
    </row>
    <row r="251" spans="1:14" x14ac:dyDescent="0.25">
      <c r="A251" s="12">
        <v>3857</v>
      </c>
      <c r="B251" s="12">
        <v>67</v>
      </c>
      <c r="C251" s="12">
        <v>1</v>
      </c>
      <c r="D251" s="13">
        <v>1</v>
      </c>
      <c r="E251" s="12" t="s">
        <v>670</v>
      </c>
      <c r="F251" s="25">
        <v>43.65247891985986</v>
      </c>
      <c r="G251" s="14">
        <v>4904</v>
      </c>
      <c r="H251" s="30">
        <f t="shared" si="12"/>
        <v>112.34184452624308</v>
      </c>
      <c r="I251">
        <f t="shared" si="13"/>
        <v>0</v>
      </c>
      <c r="J251">
        <v>0</v>
      </c>
      <c r="K251" s="34">
        <v>0</v>
      </c>
      <c r="L251" s="34">
        <f t="shared" si="15"/>
        <v>0</v>
      </c>
      <c r="M251" s="34">
        <f t="shared" si="14"/>
        <v>0</v>
      </c>
      <c r="N251">
        <f>A251-Sheet1!A248</f>
        <v>-98</v>
      </c>
    </row>
    <row r="252" spans="1:14" x14ac:dyDescent="0.25">
      <c r="A252" s="12">
        <v>3862</v>
      </c>
      <c r="B252" s="12">
        <v>67</v>
      </c>
      <c r="C252" s="12">
        <v>1</v>
      </c>
      <c r="D252" s="13">
        <v>3</v>
      </c>
      <c r="E252" s="12" t="s">
        <v>671</v>
      </c>
      <c r="F252" s="26">
        <v>10.14</v>
      </c>
      <c r="G252" s="14">
        <v>364</v>
      </c>
      <c r="H252" s="30">
        <f t="shared" si="12"/>
        <v>35.897435897435898</v>
      </c>
      <c r="I252">
        <f t="shared" si="13"/>
        <v>0</v>
      </c>
      <c r="J252">
        <v>0</v>
      </c>
      <c r="K252" s="34">
        <v>0</v>
      </c>
      <c r="L252" s="34">
        <f t="shared" si="15"/>
        <v>0</v>
      </c>
      <c r="M252" s="34">
        <f t="shared" si="14"/>
        <v>0</v>
      </c>
      <c r="N252">
        <f>A252-Sheet1!A249</f>
        <v>-100</v>
      </c>
    </row>
    <row r="253" spans="1:14" x14ac:dyDescent="0.25">
      <c r="A253" s="12">
        <v>3871</v>
      </c>
      <c r="B253" s="12">
        <v>29</v>
      </c>
      <c r="C253" s="12">
        <v>5</v>
      </c>
      <c r="D253" s="13">
        <v>1</v>
      </c>
      <c r="E253" s="12" t="s">
        <v>672</v>
      </c>
      <c r="F253" s="25">
        <v>236.60700611420594</v>
      </c>
      <c r="G253" s="14">
        <v>712</v>
      </c>
      <c r="H253" s="30">
        <f t="shared" si="12"/>
        <v>3.0092092862893942</v>
      </c>
      <c r="I253">
        <f t="shared" si="13"/>
        <v>1</v>
      </c>
      <c r="J253">
        <v>0</v>
      </c>
      <c r="K253" s="34">
        <v>0</v>
      </c>
      <c r="L253" s="34">
        <f t="shared" si="15"/>
        <v>213600</v>
      </c>
      <c r="M253" s="34">
        <f t="shared" si="14"/>
        <v>211124.2</v>
      </c>
      <c r="N253">
        <f>A253-Sheet1!A250</f>
        <v>-98</v>
      </c>
    </row>
    <row r="254" spans="1:14" x14ac:dyDescent="0.25">
      <c r="A254" s="12">
        <v>3892</v>
      </c>
      <c r="B254" s="12">
        <v>70</v>
      </c>
      <c r="C254" s="12">
        <v>6</v>
      </c>
      <c r="D254" s="13">
        <v>1</v>
      </c>
      <c r="E254" s="12" t="s">
        <v>673</v>
      </c>
      <c r="F254" s="25">
        <v>77.315469842304296</v>
      </c>
      <c r="G254" s="14">
        <v>6874</v>
      </c>
      <c r="H254" s="30">
        <f t="shared" si="12"/>
        <v>88.908468305508379</v>
      </c>
      <c r="I254">
        <f t="shared" si="13"/>
        <v>0</v>
      </c>
      <c r="J254">
        <v>0</v>
      </c>
      <c r="K254" s="34">
        <v>0</v>
      </c>
      <c r="L254" s="34">
        <f t="shared" si="15"/>
        <v>0</v>
      </c>
      <c r="M254" s="34">
        <f t="shared" si="14"/>
        <v>0</v>
      </c>
      <c r="N254">
        <f>A254-Sheet1!A251</f>
        <v>1715</v>
      </c>
    </row>
    <row r="255" spans="1:14" x14ac:dyDescent="0.25">
      <c r="A255" s="12">
        <v>3899</v>
      </c>
      <c r="B255" s="12">
        <v>10</v>
      </c>
      <c r="C255" s="12">
        <v>10</v>
      </c>
      <c r="D255" s="13">
        <v>1</v>
      </c>
      <c r="E255" s="12" t="s">
        <v>674</v>
      </c>
      <c r="F255" s="25">
        <v>279.7701668765647</v>
      </c>
      <c r="G255" s="14">
        <v>945</v>
      </c>
      <c r="H255" s="30">
        <f t="shared" si="12"/>
        <v>3.377772585798744</v>
      </c>
      <c r="I255">
        <f t="shared" si="13"/>
        <v>0</v>
      </c>
      <c r="J255">
        <v>0</v>
      </c>
      <c r="K255" s="34">
        <v>0</v>
      </c>
      <c r="L255" s="34">
        <f t="shared" si="15"/>
        <v>0</v>
      </c>
      <c r="M255" s="34">
        <f t="shared" si="14"/>
        <v>0</v>
      </c>
      <c r="N255">
        <f>A255-Sheet1!A252</f>
        <v>-77</v>
      </c>
    </row>
    <row r="256" spans="1:14" x14ac:dyDescent="0.25">
      <c r="A256" s="12">
        <v>3906</v>
      </c>
      <c r="B256" s="12">
        <v>71</v>
      </c>
      <c r="C256" s="12">
        <v>5</v>
      </c>
      <c r="D256" s="13">
        <v>1</v>
      </c>
      <c r="E256" s="12" t="s">
        <v>675</v>
      </c>
      <c r="F256" s="25">
        <v>161.78622758807762</v>
      </c>
      <c r="G256" s="14">
        <v>1178</v>
      </c>
      <c r="H256" s="30">
        <f t="shared" si="12"/>
        <v>7.2812131017684312</v>
      </c>
      <c r="I256">
        <f t="shared" si="13"/>
        <v>0</v>
      </c>
      <c r="J256">
        <v>0</v>
      </c>
      <c r="K256" s="34">
        <v>0</v>
      </c>
      <c r="L256" s="34">
        <f t="shared" si="15"/>
        <v>0</v>
      </c>
      <c r="M256" s="34">
        <f t="shared" si="14"/>
        <v>0</v>
      </c>
      <c r="N256">
        <f>A256-Sheet1!A253</f>
        <v>-784</v>
      </c>
    </row>
    <row r="257" spans="1:14" x14ac:dyDescent="0.25">
      <c r="A257" s="12">
        <v>3920</v>
      </c>
      <c r="B257" s="12">
        <v>9</v>
      </c>
      <c r="C257" s="12">
        <v>10</v>
      </c>
      <c r="D257" s="13">
        <v>1</v>
      </c>
      <c r="E257" s="12" t="s">
        <v>676</v>
      </c>
      <c r="F257" s="25">
        <v>87.947169620635307</v>
      </c>
      <c r="G257" s="14">
        <v>298</v>
      </c>
      <c r="H257" s="30">
        <f t="shared" si="12"/>
        <v>3.3883978448134089</v>
      </c>
      <c r="I257">
        <f t="shared" si="13"/>
        <v>1</v>
      </c>
      <c r="J257">
        <v>0</v>
      </c>
      <c r="K257" s="34">
        <v>0</v>
      </c>
      <c r="L257" s="34">
        <f t="shared" si="15"/>
        <v>89400</v>
      </c>
      <c r="M257" s="34">
        <f t="shared" si="14"/>
        <v>88363.78</v>
      </c>
      <c r="N257">
        <f>A257-Sheet1!A254</f>
        <v>1904</v>
      </c>
    </row>
    <row r="258" spans="1:14" x14ac:dyDescent="0.25">
      <c r="A258" s="12">
        <v>3925</v>
      </c>
      <c r="B258" s="12">
        <v>67</v>
      </c>
      <c r="C258" s="12">
        <v>1</v>
      </c>
      <c r="D258" s="13">
        <v>1</v>
      </c>
      <c r="E258" s="12" t="s">
        <v>677</v>
      </c>
      <c r="F258" s="25">
        <v>34.632545754157931</v>
      </c>
      <c r="G258" s="14">
        <v>4483</v>
      </c>
      <c r="H258" s="30">
        <f t="shared" si="12"/>
        <v>129.4447145705937</v>
      </c>
      <c r="I258">
        <f t="shared" si="13"/>
        <v>0</v>
      </c>
      <c r="J258">
        <v>0</v>
      </c>
      <c r="K258" s="34">
        <v>0</v>
      </c>
      <c r="L258" s="34">
        <f t="shared" si="15"/>
        <v>0</v>
      </c>
      <c r="M258" s="34">
        <f t="shared" si="14"/>
        <v>0</v>
      </c>
      <c r="N258">
        <f>A258-Sheet1!A255</f>
        <v>-58</v>
      </c>
    </row>
    <row r="259" spans="1:14" x14ac:dyDescent="0.25">
      <c r="A259" s="12">
        <v>3934</v>
      </c>
      <c r="B259" s="12">
        <v>23</v>
      </c>
      <c r="C259" s="12">
        <v>2</v>
      </c>
      <c r="D259" s="13">
        <v>1</v>
      </c>
      <c r="E259" s="12" t="s">
        <v>678</v>
      </c>
      <c r="F259" s="25">
        <v>79.435225098869182</v>
      </c>
      <c r="G259" s="14">
        <v>894</v>
      </c>
      <c r="H259" s="30">
        <f t="shared" si="12"/>
        <v>11.254452906595045</v>
      </c>
      <c r="I259">
        <f t="shared" si="13"/>
        <v>0</v>
      </c>
      <c r="J259">
        <v>0</v>
      </c>
      <c r="K259" s="34">
        <v>0</v>
      </c>
      <c r="L259" s="34">
        <f t="shared" si="15"/>
        <v>0</v>
      </c>
      <c r="M259" s="34">
        <f t="shared" si="14"/>
        <v>0</v>
      </c>
      <c r="N259">
        <f>A259-Sheet1!A256</f>
        <v>420</v>
      </c>
    </row>
    <row r="260" spans="1:14" x14ac:dyDescent="0.25">
      <c r="A260" s="12">
        <v>3941</v>
      </c>
      <c r="B260" s="12">
        <v>8</v>
      </c>
      <c r="C260" s="12">
        <v>7</v>
      </c>
      <c r="D260" s="13">
        <v>1</v>
      </c>
      <c r="E260" s="12" t="s">
        <v>679</v>
      </c>
      <c r="F260" s="25">
        <v>140.70904508255637</v>
      </c>
      <c r="G260" s="14">
        <v>1169</v>
      </c>
      <c r="H260" s="30">
        <f t="shared" si="12"/>
        <v>8.3079236257635607</v>
      </c>
      <c r="I260">
        <f t="shared" si="13"/>
        <v>0</v>
      </c>
      <c r="J260">
        <v>0</v>
      </c>
      <c r="K260" s="34">
        <v>0</v>
      </c>
      <c r="L260" s="34">
        <f t="shared" si="15"/>
        <v>0</v>
      </c>
      <c r="M260" s="34">
        <f t="shared" si="14"/>
        <v>0</v>
      </c>
      <c r="N260">
        <f>A260-Sheet1!A257</f>
        <v>3325</v>
      </c>
    </row>
    <row r="261" spans="1:14" x14ac:dyDescent="0.25">
      <c r="A261" s="12">
        <v>3948</v>
      </c>
      <c r="B261" s="12">
        <v>29</v>
      </c>
      <c r="C261" s="12">
        <v>5</v>
      </c>
      <c r="D261" s="13">
        <v>1</v>
      </c>
      <c r="E261" s="12" t="s">
        <v>680</v>
      </c>
      <c r="F261" s="25">
        <v>113.86445424379572</v>
      </c>
      <c r="G261" s="14">
        <v>595</v>
      </c>
      <c r="H261" s="30">
        <f t="shared" si="12"/>
        <v>5.2255113674548745</v>
      </c>
      <c r="I261">
        <f t="shared" si="13"/>
        <v>1</v>
      </c>
      <c r="J261">
        <v>0</v>
      </c>
      <c r="K261" s="34">
        <v>0</v>
      </c>
      <c r="L261" s="34">
        <f t="shared" si="15"/>
        <v>178500</v>
      </c>
      <c r="M261" s="34">
        <f t="shared" si="14"/>
        <v>176431.04</v>
      </c>
      <c r="N261">
        <f>A261-Sheet1!A258</f>
        <v>2003</v>
      </c>
    </row>
    <row r="262" spans="1:14" x14ac:dyDescent="0.25">
      <c r="A262" s="12">
        <v>3955</v>
      </c>
      <c r="B262" s="12">
        <v>68</v>
      </c>
      <c r="C262" s="12">
        <v>6</v>
      </c>
      <c r="D262" s="13">
        <v>1</v>
      </c>
      <c r="E262" s="12" t="s">
        <v>681</v>
      </c>
      <c r="F262" s="25">
        <v>154.30045157326984</v>
      </c>
      <c r="G262" s="14">
        <v>2423</v>
      </c>
      <c r="H262" s="30">
        <f t="shared" si="12"/>
        <v>15.703129675219611</v>
      </c>
      <c r="I262">
        <f t="shared" si="13"/>
        <v>0</v>
      </c>
      <c r="J262">
        <v>0</v>
      </c>
      <c r="K262" s="34">
        <v>0</v>
      </c>
      <c r="L262" s="34">
        <f t="shared" si="15"/>
        <v>0</v>
      </c>
      <c r="M262" s="34">
        <f t="shared" si="14"/>
        <v>0</v>
      </c>
      <c r="N262">
        <f>A262-Sheet1!A259</f>
        <v>2429</v>
      </c>
    </row>
    <row r="263" spans="1:14" x14ac:dyDescent="0.25">
      <c r="A263" s="12">
        <v>3962</v>
      </c>
      <c r="B263" s="12">
        <v>55</v>
      </c>
      <c r="C263" s="12">
        <v>11</v>
      </c>
      <c r="D263" s="13">
        <v>1</v>
      </c>
      <c r="E263" s="12" t="s">
        <v>682</v>
      </c>
      <c r="F263" s="25">
        <v>153.05575041768918</v>
      </c>
      <c r="G263" s="14">
        <v>3361</v>
      </c>
      <c r="H263" s="30">
        <f t="shared" ref="H263:H326" si="16">G263/F263</f>
        <v>21.959318685040124</v>
      </c>
      <c r="I263">
        <f t="shared" ref="I263:I326" si="17">IF(AND(G263&lt;=745,H263&lt;10),1,0)</f>
        <v>0</v>
      </c>
      <c r="J263">
        <v>0</v>
      </c>
      <c r="K263" s="34">
        <v>0</v>
      </c>
      <c r="L263" s="34">
        <f t="shared" si="15"/>
        <v>0</v>
      </c>
      <c r="M263" s="34">
        <f t="shared" ref="M263:M326" si="18">ROUND(L263*$M$4,2)</f>
        <v>0</v>
      </c>
      <c r="N263">
        <f>A263-Sheet1!A260</f>
        <v>308</v>
      </c>
    </row>
    <row r="264" spans="1:14" x14ac:dyDescent="0.25">
      <c r="A264" s="12">
        <v>3969</v>
      </c>
      <c r="B264" s="12">
        <v>38</v>
      </c>
      <c r="C264" s="12">
        <v>8</v>
      </c>
      <c r="D264" s="13">
        <v>1</v>
      </c>
      <c r="E264" s="12" t="s">
        <v>683</v>
      </c>
      <c r="F264" s="25">
        <v>71.355757698549183</v>
      </c>
      <c r="G264" s="14">
        <v>368</v>
      </c>
      <c r="H264" s="30">
        <f t="shared" si="16"/>
        <v>5.1572572679370801</v>
      </c>
      <c r="I264">
        <f t="shared" si="17"/>
        <v>1</v>
      </c>
      <c r="J264">
        <v>0</v>
      </c>
      <c r="K264" s="34">
        <v>0</v>
      </c>
      <c r="L264" s="34">
        <f t="shared" ref="L264:L327" si="19">G264*$L$3*I264</f>
        <v>110400</v>
      </c>
      <c r="M264" s="34">
        <f t="shared" si="18"/>
        <v>109120.37</v>
      </c>
      <c r="N264">
        <f>A264-Sheet1!A261</f>
        <v>-21</v>
      </c>
    </row>
    <row r="265" spans="1:14" x14ac:dyDescent="0.25">
      <c r="A265" s="12">
        <v>3976</v>
      </c>
      <c r="B265" s="12">
        <v>67</v>
      </c>
      <c r="C265" s="12">
        <v>1</v>
      </c>
      <c r="D265" s="13">
        <v>1</v>
      </c>
      <c r="E265" s="12" t="s">
        <v>684</v>
      </c>
      <c r="F265" s="26">
        <v>1.1104620835038619</v>
      </c>
      <c r="G265" s="14">
        <v>22</v>
      </c>
      <c r="H265" s="30">
        <f t="shared" si="16"/>
        <v>19.811572431706075</v>
      </c>
      <c r="I265">
        <f t="shared" si="17"/>
        <v>0</v>
      </c>
      <c r="J265">
        <v>0</v>
      </c>
      <c r="K265" s="34">
        <v>0</v>
      </c>
      <c r="L265" s="34">
        <f t="shared" si="19"/>
        <v>0</v>
      </c>
      <c r="M265" s="34">
        <f t="shared" si="18"/>
        <v>0</v>
      </c>
      <c r="N265">
        <f>A265-Sheet1!A262</f>
        <v>-35</v>
      </c>
    </row>
    <row r="266" spans="1:14" x14ac:dyDescent="0.25">
      <c r="A266" s="12">
        <v>3983</v>
      </c>
      <c r="B266" s="12">
        <v>20</v>
      </c>
      <c r="C266" s="12">
        <v>6</v>
      </c>
      <c r="D266" s="13">
        <v>1</v>
      </c>
      <c r="E266" s="12" t="s">
        <v>685</v>
      </c>
      <c r="F266" s="25">
        <v>33.470625160491089</v>
      </c>
      <c r="G266" s="14">
        <v>1321</v>
      </c>
      <c r="H266" s="30">
        <f t="shared" si="16"/>
        <v>39.467443277973658</v>
      </c>
      <c r="I266">
        <f t="shared" si="17"/>
        <v>0</v>
      </c>
      <c r="J266">
        <v>0</v>
      </c>
      <c r="K266" s="34">
        <v>0</v>
      </c>
      <c r="L266" s="34">
        <f t="shared" si="19"/>
        <v>0</v>
      </c>
      <c r="M266" s="34">
        <f t="shared" si="18"/>
        <v>0</v>
      </c>
      <c r="N266">
        <f>A266-Sheet1!A263</f>
        <v>-35</v>
      </c>
    </row>
    <row r="267" spans="1:14" x14ac:dyDescent="0.25">
      <c r="A267" s="12">
        <v>3990</v>
      </c>
      <c r="B267" s="12">
        <v>41</v>
      </c>
      <c r="C267" s="12">
        <v>4</v>
      </c>
      <c r="D267" s="13">
        <v>1</v>
      </c>
      <c r="E267" s="12" t="s">
        <v>686</v>
      </c>
      <c r="F267" s="25">
        <v>150.35342967912592</v>
      </c>
      <c r="G267" s="14">
        <v>680</v>
      </c>
      <c r="H267" s="30">
        <f t="shared" si="16"/>
        <v>4.5226770114337249</v>
      </c>
      <c r="I267">
        <f t="shared" si="17"/>
        <v>1</v>
      </c>
      <c r="J267">
        <v>0</v>
      </c>
      <c r="K267" s="34">
        <v>0</v>
      </c>
      <c r="L267" s="34">
        <f t="shared" si="19"/>
        <v>204000</v>
      </c>
      <c r="M267" s="34">
        <f t="shared" si="18"/>
        <v>201635.47</v>
      </c>
      <c r="N267">
        <f>A267-Sheet1!A264</f>
        <v>-35</v>
      </c>
    </row>
    <row r="268" spans="1:14" x14ac:dyDescent="0.25">
      <c r="A268" s="12">
        <v>4011</v>
      </c>
      <c r="B268" s="12">
        <v>51</v>
      </c>
      <c r="C268" s="12">
        <v>2</v>
      </c>
      <c r="D268" s="13">
        <v>3</v>
      </c>
      <c r="E268" s="12" t="s">
        <v>687</v>
      </c>
      <c r="F268" s="27">
        <v>12</v>
      </c>
      <c r="G268" s="14">
        <v>94</v>
      </c>
      <c r="H268" s="30">
        <f t="shared" si="16"/>
        <v>7.833333333333333</v>
      </c>
      <c r="I268">
        <f t="shared" si="17"/>
        <v>1</v>
      </c>
      <c r="J268">
        <v>0</v>
      </c>
      <c r="K268" s="34">
        <v>0</v>
      </c>
      <c r="L268" s="34">
        <f t="shared" si="19"/>
        <v>28200</v>
      </c>
      <c r="M268" s="34">
        <f t="shared" si="18"/>
        <v>27873.14</v>
      </c>
      <c r="N268">
        <f>A268-Sheet1!A265</f>
        <v>-49</v>
      </c>
    </row>
    <row r="269" spans="1:14" x14ac:dyDescent="0.25">
      <c r="A269" s="12">
        <v>4018</v>
      </c>
      <c r="B269" s="12">
        <v>40</v>
      </c>
      <c r="C269" s="12">
        <v>1</v>
      </c>
      <c r="D269" s="13">
        <v>1</v>
      </c>
      <c r="E269" s="12" t="s">
        <v>688</v>
      </c>
      <c r="F269" s="25">
        <v>33.307198857743742</v>
      </c>
      <c r="G269" s="14">
        <v>6425</v>
      </c>
      <c r="H269" s="30">
        <f t="shared" si="16"/>
        <v>192.90124118336726</v>
      </c>
      <c r="I269">
        <f t="shared" si="17"/>
        <v>0</v>
      </c>
      <c r="J269">
        <v>0</v>
      </c>
      <c r="K269" s="34">
        <v>0</v>
      </c>
      <c r="L269" s="34">
        <f t="shared" si="19"/>
        <v>0</v>
      </c>
      <c r="M269" s="34">
        <f t="shared" si="18"/>
        <v>0</v>
      </c>
      <c r="N269">
        <f>A269-Sheet1!A266</f>
        <v>-49</v>
      </c>
    </row>
    <row r="270" spans="1:14" x14ac:dyDescent="0.25">
      <c r="A270" s="12">
        <v>4025</v>
      </c>
      <c r="B270" s="12">
        <v>20</v>
      </c>
      <c r="C270" s="12">
        <v>6</v>
      </c>
      <c r="D270" s="13">
        <v>1</v>
      </c>
      <c r="E270" s="12" t="s">
        <v>689</v>
      </c>
      <c r="F270" s="25">
        <v>62.388733486047038</v>
      </c>
      <c r="G270" s="14">
        <v>506</v>
      </c>
      <c r="H270" s="30">
        <f t="shared" si="16"/>
        <v>8.1104387238949904</v>
      </c>
      <c r="I270">
        <f t="shared" si="17"/>
        <v>1</v>
      </c>
      <c r="J270">
        <v>0</v>
      </c>
      <c r="K270" s="34">
        <v>0</v>
      </c>
      <c r="L270" s="34">
        <f t="shared" si="19"/>
        <v>151800</v>
      </c>
      <c r="M270" s="34">
        <f t="shared" si="18"/>
        <v>150040.51</v>
      </c>
      <c r="N270">
        <f>A270-Sheet1!A267</f>
        <v>-49</v>
      </c>
    </row>
    <row r="271" spans="1:14" x14ac:dyDescent="0.25">
      <c r="A271" s="12">
        <v>4060</v>
      </c>
      <c r="B271" s="12">
        <v>67</v>
      </c>
      <c r="C271" s="12">
        <v>1</v>
      </c>
      <c r="D271" s="13">
        <v>1</v>
      </c>
      <c r="E271" s="12" t="s">
        <v>690</v>
      </c>
      <c r="F271" s="25">
        <v>120.82284286512139</v>
      </c>
      <c r="G271" s="14">
        <v>5688</v>
      </c>
      <c r="H271" s="30">
        <f t="shared" si="16"/>
        <v>47.077190580176186</v>
      </c>
      <c r="I271">
        <f t="shared" si="17"/>
        <v>0</v>
      </c>
      <c r="J271">
        <v>0</v>
      </c>
      <c r="K271" s="34">
        <v>0</v>
      </c>
      <c r="L271" s="34">
        <f t="shared" si="19"/>
        <v>0</v>
      </c>
      <c r="M271" s="34">
        <f t="shared" si="18"/>
        <v>0</v>
      </c>
      <c r="N271">
        <f>A271-Sheet1!A268</f>
        <v>-28</v>
      </c>
    </row>
    <row r="272" spans="1:14" x14ac:dyDescent="0.25">
      <c r="A272" s="12">
        <v>4067</v>
      </c>
      <c r="B272" s="12">
        <v>42</v>
      </c>
      <c r="C272" s="12">
        <v>8</v>
      </c>
      <c r="D272" s="13">
        <v>1</v>
      </c>
      <c r="E272" s="12" t="s">
        <v>691</v>
      </c>
      <c r="F272" s="25">
        <v>99.662250847293507</v>
      </c>
      <c r="G272" s="14">
        <v>1121</v>
      </c>
      <c r="H272" s="30">
        <f t="shared" si="16"/>
        <v>11.247989990890744</v>
      </c>
      <c r="I272">
        <f t="shared" si="17"/>
        <v>0</v>
      </c>
      <c r="J272">
        <v>0</v>
      </c>
      <c r="K272" s="34">
        <v>0</v>
      </c>
      <c r="L272" s="34">
        <f t="shared" si="19"/>
        <v>0</v>
      </c>
      <c r="M272" s="34">
        <f t="shared" si="18"/>
        <v>0</v>
      </c>
      <c r="N272">
        <f>A272-Sheet1!A269</f>
        <v>-28</v>
      </c>
    </row>
    <row r="273" spans="1:14" x14ac:dyDescent="0.25">
      <c r="A273" s="12">
        <v>4074</v>
      </c>
      <c r="B273" s="12">
        <v>42</v>
      </c>
      <c r="C273" s="12">
        <v>8</v>
      </c>
      <c r="D273" s="13">
        <v>1</v>
      </c>
      <c r="E273" s="12" t="s">
        <v>692</v>
      </c>
      <c r="F273" s="25">
        <v>178.28559274329842</v>
      </c>
      <c r="G273" s="14">
        <v>1817</v>
      </c>
      <c r="H273" s="30">
        <f t="shared" si="16"/>
        <v>10.191513358099426</v>
      </c>
      <c r="I273">
        <f t="shared" si="17"/>
        <v>0</v>
      </c>
      <c r="J273">
        <v>0</v>
      </c>
      <c r="K273" s="34">
        <v>0</v>
      </c>
      <c r="L273" s="34">
        <f t="shared" si="19"/>
        <v>0</v>
      </c>
      <c r="M273" s="34">
        <f t="shared" si="18"/>
        <v>0</v>
      </c>
      <c r="N273">
        <f>A273-Sheet1!A270</f>
        <v>-63</v>
      </c>
    </row>
    <row r="274" spans="1:14" x14ac:dyDescent="0.25">
      <c r="A274" s="12">
        <v>4088</v>
      </c>
      <c r="B274" s="12">
        <v>70</v>
      </c>
      <c r="C274" s="12">
        <v>6</v>
      </c>
      <c r="D274" s="13">
        <v>1</v>
      </c>
      <c r="E274" s="12" t="s">
        <v>693</v>
      </c>
      <c r="F274" s="25">
        <v>95.221726528675035</v>
      </c>
      <c r="G274" s="14">
        <v>1307</v>
      </c>
      <c r="H274" s="30">
        <f t="shared" si="16"/>
        <v>13.725859083288208</v>
      </c>
      <c r="I274">
        <f t="shared" si="17"/>
        <v>0</v>
      </c>
      <c r="J274">
        <v>0</v>
      </c>
      <c r="K274" s="34">
        <v>0</v>
      </c>
      <c r="L274" s="34">
        <f t="shared" si="19"/>
        <v>0</v>
      </c>
      <c r="M274" s="34">
        <f t="shared" si="18"/>
        <v>0</v>
      </c>
      <c r="N274">
        <f>A274-Sheet1!A271</f>
        <v>-56</v>
      </c>
    </row>
    <row r="275" spans="1:14" x14ac:dyDescent="0.25">
      <c r="A275" s="12">
        <v>4095</v>
      </c>
      <c r="B275" s="12">
        <v>32</v>
      </c>
      <c r="C275" s="12">
        <v>4</v>
      </c>
      <c r="D275" s="13">
        <v>1</v>
      </c>
      <c r="E275" s="12" t="s">
        <v>694</v>
      </c>
      <c r="F275" s="25">
        <v>14.133627175280349</v>
      </c>
      <c r="G275" s="14">
        <v>2959</v>
      </c>
      <c r="H275" s="30">
        <f t="shared" si="16"/>
        <v>209.35885482923152</v>
      </c>
      <c r="I275">
        <f t="shared" si="17"/>
        <v>0</v>
      </c>
      <c r="J275">
        <v>0</v>
      </c>
      <c r="K275" s="34">
        <v>0</v>
      </c>
      <c r="L275" s="34">
        <f t="shared" si="19"/>
        <v>0</v>
      </c>
      <c r="M275" s="34">
        <f t="shared" si="18"/>
        <v>0</v>
      </c>
      <c r="N275">
        <f>A275-Sheet1!A272</f>
        <v>-70</v>
      </c>
    </row>
    <row r="276" spans="1:14" x14ac:dyDescent="0.25">
      <c r="A276" s="12">
        <v>4137</v>
      </c>
      <c r="B276" s="12">
        <v>59</v>
      </c>
      <c r="C276" s="12">
        <v>7</v>
      </c>
      <c r="D276" s="13">
        <v>1</v>
      </c>
      <c r="E276" s="12" t="s">
        <v>695</v>
      </c>
      <c r="F276" s="25">
        <v>40.092288317760541</v>
      </c>
      <c r="G276" s="14">
        <v>978</v>
      </c>
      <c r="H276" s="30">
        <f t="shared" si="16"/>
        <v>24.39371861861909</v>
      </c>
      <c r="I276">
        <f t="shared" si="17"/>
        <v>0</v>
      </c>
      <c r="J276">
        <v>0</v>
      </c>
      <c r="K276" s="34">
        <v>0</v>
      </c>
      <c r="L276" s="34">
        <f t="shared" si="19"/>
        <v>0</v>
      </c>
      <c r="M276" s="34">
        <f t="shared" si="18"/>
        <v>0</v>
      </c>
      <c r="N276">
        <f>A276-Sheet1!A273</f>
        <v>-42</v>
      </c>
    </row>
    <row r="277" spans="1:14" x14ac:dyDescent="0.25">
      <c r="A277" s="12">
        <v>4144</v>
      </c>
      <c r="B277" s="12">
        <v>13</v>
      </c>
      <c r="C277" s="12">
        <v>2</v>
      </c>
      <c r="D277" s="13">
        <v>1</v>
      </c>
      <c r="E277" s="12" t="s">
        <v>696</v>
      </c>
      <c r="F277" s="25">
        <v>86.677754814968253</v>
      </c>
      <c r="G277" s="14">
        <v>3803</v>
      </c>
      <c r="H277" s="30">
        <f t="shared" si="16"/>
        <v>43.875155835753901</v>
      </c>
      <c r="I277">
        <f t="shared" si="17"/>
        <v>0</v>
      </c>
      <c r="J277">
        <v>0</v>
      </c>
      <c r="K277" s="34">
        <v>0</v>
      </c>
      <c r="L277" s="34">
        <f t="shared" si="19"/>
        <v>0</v>
      </c>
      <c r="M277" s="34">
        <f t="shared" si="18"/>
        <v>0</v>
      </c>
      <c r="N277">
        <f>A277-Sheet1!A274</f>
        <v>-42</v>
      </c>
    </row>
    <row r="278" spans="1:14" x14ac:dyDescent="0.25">
      <c r="A278" s="12">
        <v>4151</v>
      </c>
      <c r="B278" s="12">
        <v>53</v>
      </c>
      <c r="C278" s="12">
        <v>2</v>
      </c>
      <c r="D278" s="13">
        <v>1</v>
      </c>
      <c r="E278" s="12" t="s">
        <v>697</v>
      </c>
      <c r="F278" s="25">
        <v>124.42901708889772</v>
      </c>
      <c r="G278" s="14">
        <v>849</v>
      </c>
      <c r="H278" s="30">
        <f t="shared" si="16"/>
        <v>6.8231672954021327</v>
      </c>
      <c r="I278">
        <f t="shared" si="17"/>
        <v>0</v>
      </c>
      <c r="J278">
        <v>0</v>
      </c>
      <c r="K278" s="34">
        <v>0</v>
      </c>
      <c r="L278" s="34">
        <f t="shared" si="19"/>
        <v>0</v>
      </c>
      <c r="M278" s="34">
        <f t="shared" si="18"/>
        <v>0</v>
      </c>
      <c r="N278">
        <f>A278-Sheet1!A275</f>
        <v>-56</v>
      </c>
    </row>
    <row r="279" spans="1:14" x14ac:dyDescent="0.25">
      <c r="A279" s="12">
        <v>4165</v>
      </c>
      <c r="B279" s="12">
        <v>48</v>
      </c>
      <c r="C279" s="12">
        <v>11</v>
      </c>
      <c r="D279" s="13">
        <v>1</v>
      </c>
      <c r="E279" s="12" t="s">
        <v>698</v>
      </c>
      <c r="F279" s="25">
        <v>113.53669910374101</v>
      </c>
      <c r="G279" s="14">
        <v>1684</v>
      </c>
      <c r="H279" s="30">
        <f t="shared" si="16"/>
        <v>14.832208557175788</v>
      </c>
      <c r="I279">
        <f t="shared" si="17"/>
        <v>0</v>
      </c>
      <c r="J279">
        <v>0</v>
      </c>
      <c r="K279" s="34">
        <v>0</v>
      </c>
      <c r="L279" s="34">
        <f t="shared" si="19"/>
        <v>0</v>
      </c>
      <c r="M279" s="34">
        <f t="shared" si="18"/>
        <v>0</v>
      </c>
      <c r="N279">
        <f>A279-Sheet1!A276</f>
        <v>-56</v>
      </c>
    </row>
    <row r="280" spans="1:14" x14ac:dyDescent="0.25">
      <c r="A280" s="12">
        <v>4179</v>
      </c>
      <c r="B280" s="12">
        <v>70</v>
      </c>
      <c r="C280" s="12">
        <v>6</v>
      </c>
      <c r="D280" s="13">
        <v>1</v>
      </c>
      <c r="E280" s="12" t="s">
        <v>699</v>
      </c>
      <c r="F280" s="25">
        <v>178.3242732027214</v>
      </c>
      <c r="G280" s="14">
        <v>9888</v>
      </c>
      <c r="H280" s="30">
        <f t="shared" si="16"/>
        <v>55.449546056801758</v>
      </c>
      <c r="I280">
        <f t="shared" si="17"/>
        <v>0</v>
      </c>
      <c r="J280">
        <v>0</v>
      </c>
      <c r="K280" s="34">
        <v>0</v>
      </c>
      <c r="L280" s="34">
        <f t="shared" si="19"/>
        <v>0</v>
      </c>
      <c r="M280" s="34">
        <f t="shared" si="18"/>
        <v>0</v>
      </c>
      <c r="N280">
        <f>A280-Sheet1!A277</f>
        <v>-49</v>
      </c>
    </row>
    <row r="281" spans="1:14" x14ac:dyDescent="0.25">
      <c r="A281" s="12">
        <v>4186</v>
      </c>
      <c r="B281" s="12">
        <v>61</v>
      </c>
      <c r="C281" s="12">
        <v>10</v>
      </c>
      <c r="D281" s="13">
        <v>1</v>
      </c>
      <c r="E281" s="12" t="s">
        <v>700</v>
      </c>
      <c r="F281" s="25">
        <v>292.32363888006432</v>
      </c>
      <c r="G281" s="14">
        <v>945</v>
      </c>
      <c r="H281" s="30">
        <f t="shared" si="16"/>
        <v>3.2327183789187788</v>
      </c>
      <c r="I281">
        <f t="shared" si="17"/>
        <v>0</v>
      </c>
      <c r="J281">
        <v>0</v>
      </c>
      <c r="K281" s="34">
        <v>0</v>
      </c>
      <c r="L281" s="34">
        <f t="shared" si="19"/>
        <v>0</v>
      </c>
      <c r="M281" s="34">
        <f t="shared" si="18"/>
        <v>0</v>
      </c>
      <c r="N281">
        <f>A281-Sheet1!A278</f>
        <v>-49</v>
      </c>
    </row>
    <row r="282" spans="1:14" x14ac:dyDescent="0.25">
      <c r="A282" s="12">
        <v>4207</v>
      </c>
      <c r="B282" s="12">
        <v>10</v>
      </c>
      <c r="C282" s="12">
        <v>10</v>
      </c>
      <c r="D282" s="13">
        <v>1</v>
      </c>
      <c r="E282" s="12" t="s">
        <v>701</v>
      </c>
      <c r="F282" s="25">
        <v>158.29433009496182</v>
      </c>
      <c r="G282" s="14">
        <v>495</v>
      </c>
      <c r="H282" s="30">
        <f t="shared" si="16"/>
        <v>3.1270861041140652</v>
      </c>
      <c r="I282">
        <f t="shared" si="17"/>
        <v>1</v>
      </c>
      <c r="J282">
        <v>0</v>
      </c>
      <c r="K282" s="34">
        <v>0</v>
      </c>
      <c r="L282" s="34">
        <f t="shared" si="19"/>
        <v>148500</v>
      </c>
      <c r="M282" s="34">
        <f t="shared" si="18"/>
        <v>146778.76</v>
      </c>
      <c r="N282">
        <f>A282-Sheet1!A279</f>
        <v>56</v>
      </c>
    </row>
    <row r="283" spans="1:14" x14ac:dyDescent="0.25">
      <c r="A283" s="12">
        <v>4221</v>
      </c>
      <c r="B283" s="12">
        <v>28</v>
      </c>
      <c r="C283" s="12">
        <v>2</v>
      </c>
      <c r="D283" s="13">
        <v>1</v>
      </c>
      <c r="E283" s="12" t="s">
        <v>702</v>
      </c>
      <c r="F283" s="25">
        <v>80.357399414920067</v>
      </c>
      <c r="G283" s="14">
        <v>1106</v>
      </c>
      <c r="H283" s="30">
        <f t="shared" si="16"/>
        <v>13.763511612530451</v>
      </c>
      <c r="I283">
        <f t="shared" si="17"/>
        <v>0</v>
      </c>
      <c r="J283">
        <v>0</v>
      </c>
      <c r="K283" s="34">
        <v>0</v>
      </c>
      <c r="L283" s="34">
        <f t="shared" si="19"/>
        <v>0</v>
      </c>
      <c r="M283" s="34">
        <f t="shared" si="18"/>
        <v>0</v>
      </c>
      <c r="N283">
        <f>A283-Sheet1!A280</f>
        <v>3731</v>
      </c>
    </row>
    <row r="284" spans="1:14" x14ac:dyDescent="0.25">
      <c r="A284" s="12">
        <v>4228</v>
      </c>
      <c r="B284" s="12">
        <v>11</v>
      </c>
      <c r="C284" s="12">
        <v>5</v>
      </c>
      <c r="D284" s="13">
        <v>1</v>
      </c>
      <c r="E284" s="12" t="s">
        <v>703</v>
      </c>
      <c r="F284" s="25">
        <v>92.129029074899194</v>
      </c>
      <c r="G284" s="14">
        <v>861</v>
      </c>
      <c r="H284" s="30">
        <f t="shared" si="16"/>
        <v>9.3455885581950824</v>
      </c>
      <c r="I284">
        <f t="shared" si="17"/>
        <v>0</v>
      </c>
      <c r="J284">
        <v>0</v>
      </c>
      <c r="K284" s="34">
        <v>0</v>
      </c>
      <c r="L284" s="34">
        <f t="shared" si="19"/>
        <v>0</v>
      </c>
      <c r="M284" s="34">
        <f t="shared" si="18"/>
        <v>0</v>
      </c>
      <c r="N284">
        <f>A284-Sheet1!A281</f>
        <v>-42</v>
      </c>
    </row>
    <row r="285" spans="1:14" x14ac:dyDescent="0.25">
      <c r="A285" s="12">
        <v>4235</v>
      </c>
      <c r="B285" s="12">
        <v>30</v>
      </c>
      <c r="C285" s="12">
        <v>2</v>
      </c>
      <c r="D285" s="13">
        <v>3</v>
      </c>
      <c r="E285" s="12" t="s">
        <v>704</v>
      </c>
      <c r="F285" s="27">
        <v>37</v>
      </c>
      <c r="G285" s="14">
        <v>154</v>
      </c>
      <c r="H285" s="30">
        <f t="shared" si="16"/>
        <v>4.1621621621621623</v>
      </c>
      <c r="I285">
        <f t="shared" si="17"/>
        <v>1</v>
      </c>
      <c r="J285">
        <v>0</v>
      </c>
      <c r="K285" s="34">
        <v>0</v>
      </c>
      <c r="L285" s="34">
        <f t="shared" si="19"/>
        <v>46200</v>
      </c>
      <c r="M285" s="34">
        <f t="shared" si="18"/>
        <v>45664.5</v>
      </c>
      <c r="N285">
        <f>A285-Sheet1!A282</f>
        <v>-70</v>
      </c>
    </row>
    <row r="286" spans="1:14" x14ac:dyDescent="0.25">
      <c r="A286" s="12">
        <v>4263</v>
      </c>
      <c r="B286" s="12">
        <v>38</v>
      </c>
      <c r="C286" s="12">
        <v>8</v>
      </c>
      <c r="D286" s="13">
        <v>1</v>
      </c>
      <c r="E286" s="12" t="s">
        <v>705</v>
      </c>
      <c r="F286" s="25">
        <v>221.85142151022325</v>
      </c>
      <c r="G286" s="14">
        <v>265</v>
      </c>
      <c r="H286" s="30">
        <f t="shared" si="16"/>
        <v>1.1944931350723322</v>
      </c>
      <c r="I286">
        <f t="shared" si="17"/>
        <v>1</v>
      </c>
      <c r="J286">
        <v>0</v>
      </c>
      <c r="K286" s="34">
        <v>0</v>
      </c>
      <c r="L286" s="34">
        <f t="shared" si="19"/>
        <v>79500</v>
      </c>
      <c r="M286" s="34">
        <f t="shared" si="18"/>
        <v>78578.53</v>
      </c>
      <c r="N286">
        <f>A286-Sheet1!A283</f>
        <v>-49</v>
      </c>
    </row>
    <row r="287" spans="1:14" x14ac:dyDescent="0.25">
      <c r="A287" s="12">
        <v>4270</v>
      </c>
      <c r="B287" s="12">
        <v>46</v>
      </c>
      <c r="C287" s="12">
        <v>11</v>
      </c>
      <c r="D287" s="13">
        <v>1</v>
      </c>
      <c r="E287" s="12" t="s">
        <v>706</v>
      </c>
      <c r="F287" s="25">
        <v>92.319094093080736</v>
      </c>
      <c r="G287" s="14">
        <v>251</v>
      </c>
      <c r="H287" s="30">
        <f t="shared" si="16"/>
        <v>2.7188308384712832</v>
      </c>
      <c r="I287">
        <f t="shared" si="17"/>
        <v>1</v>
      </c>
      <c r="J287">
        <v>0</v>
      </c>
      <c r="K287" s="34">
        <v>0</v>
      </c>
      <c r="L287" s="34">
        <f t="shared" si="19"/>
        <v>75300</v>
      </c>
      <c r="M287" s="34">
        <f t="shared" si="18"/>
        <v>74427.210000000006</v>
      </c>
      <c r="N287">
        <f>A287-Sheet1!A284</f>
        <v>-60</v>
      </c>
    </row>
    <row r="288" spans="1:14" x14ac:dyDescent="0.25">
      <c r="A288" s="12">
        <v>4305</v>
      </c>
      <c r="B288" s="12">
        <v>38</v>
      </c>
      <c r="C288" s="12">
        <v>8</v>
      </c>
      <c r="D288" s="13">
        <v>1</v>
      </c>
      <c r="E288" s="12" t="s">
        <v>707</v>
      </c>
      <c r="F288" s="25">
        <v>86.692976716583246</v>
      </c>
      <c r="G288" s="14">
        <v>1095</v>
      </c>
      <c r="H288" s="30">
        <f t="shared" si="16"/>
        <v>12.630780963719529</v>
      </c>
      <c r="I288">
        <f t="shared" si="17"/>
        <v>0</v>
      </c>
      <c r="J288">
        <v>0</v>
      </c>
      <c r="K288" s="34">
        <v>0</v>
      </c>
      <c r="L288" s="34">
        <f t="shared" si="19"/>
        <v>0</v>
      </c>
      <c r="M288" s="34">
        <f t="shared" si="18"/>
        <v>0</v>
      </c>
      <c r="N288">
        <f>A288-Sheet1!A285</f>
        <v>-42</v>
      </c>
    </row>
    <row r="289" spans="1:14" x14ac:dyDescent="0.25">
      <c r="A289" s="12">
        <v>4312</v>
      </c>
      <c r="B289" s="12">
        <v>67</v>
      </c>
      <c r="C289" s="12">
        <v>1</v>
      </c>
      <c r="D289" s="13">
        <v>1</v>
      </c>
      <c r="E289" s="12" t="s">
        <v>708</v>
      </c>
      <c r="F289" s="25">
        <v>15.353045696536046</v>
      </c>
      <c r="G289" s="14">
        <v>2828</v>
      </c>
      <c r="H289" s="30">
        <f t="shared" si="16"/>
        <v>184.19797972971924</v>
      </c>
      <c r="I289">
        <f t="shared" si="17"/>
        <v>0</v>
      </c>
      <c r="J289">
        <v>0</v>
      </c>
      <c r="K289" s="34">
        <v>0</v>
      </c>
      <c r="L289" s="34">
        <f t="shared" si="19"/>
        <v>0</v>
      </c>
      <c r="M289" s="34">
        <f t="shared" si="18"/>
        <v>0</v>
      </c>
      <c r="N289">
        <f>A289-Sheet1!A286</f>
        <v>-56</v>
      </c>
    </row>
    <row r="290" spans="1:14" x14ac:dyDescent="0.25">
      <c r="A290" s="12">
        <v>4330</v>
      </c>
      <c r="B290" s="12">
        <v>63</v>
      </c>
      <c r="C290" s="12">
        <v>9</v>
      </c>
      <c r="D290" s="13">
        <v>1</v>
      </c>
      <c r="E290" s="12" t="s">
        <v>709</v>
      </c>
      <c r="F290" s="25">
        <v>108.16062081242461</v>
      </c>
      <c r="G290" s="14">
        <v>153</v>
      </c>
      <c r="H290" s="30">
        <f t="shared" si="16"/>
        <v>1.4145628866659077</v>
      </c>
      <c r="I290">
        <f t="shared" si="17"/>
        <v>1</v>
      </c>
      <c r="J290">
        <v>0</v>
      </c>
      <c r="K290" s="34">
        <v>0</v>
      </c>
      <c r="L290" s="34">
        <f t="shared" si="19"/>
        <v>45900</v>
      </c>
      <c r="M290" s="34">
        <f t="shared" si="18"/>
        <v>45367.98</v>
      </c>
      <c r="N290">
        <f>A290-Sheet1!A287</f>
        <v>-59</v>
      </c>
    </row>
    <row r="291" spans="1:14" x14ac:dyDescent="0.25">
      <c r="A291" s="12">
        <v>4347</v>
      </c>
      <c r="B291" s="12">
        <v>50</v>
      </c>
      <c r="C291" s="12">
        <v>12</v>
      </c>
      <c r="D291" s="13">
        <v>1</v>
      </c>
      <c r="E291" s="12" t="s">
        <v>710</v>
      </c>
      <c r="F291" s="25">
        <v>595.16144049417994</v>
      </c>
      <c r="G291" s="14">
        <v>794</v>
      </c>
      <c r="H291" s="30">
        <f t="shared" si="16"/>
        <v>1.3340918043022387</v>
      </c>
      <c r="I291">
        <f t="shared" si="17"/>
        <v>0</v>
      </c>
      <c r="J291">
        <v>0</v>
      </c>
      <c r="K291" s="34">
        <v>0</v>
      </c>
      <c r="L291" s="34">
        <f t="shared" si="19"/>
        <v>0</v>
      </c>
      <c r="M291" s="34">
        <f t="shared" si="18"/>
        <v>0</v>
      </c>
      <c r="N291">
        <f>A291-Sheet1!A288</f>
        <v>-112</v>
      </c>
    </row>
    <row r="292" spans="1:14" x14ac:dyDescent="0.25">
      <c r="A292" s="12">
        <v>4368</v>
      </c>
      <c r="B292" s="12">
        <v>71</v>
      </c>
      <c r="C292" s="12">
        <v>5</v>
      </c>
      <c r="D292" s="13">
        <v>1</v>
      </c>
      <c r="E292" s="12" t="s">
        <v>711</v>
      </c>
      <c r="F292" s="25">
        <v>364.0291110861981</v>
      </c>
      <c r="G292" s="14">
        <v>586</v>
      </c>
      <c r="H292" s="30">
        <f t="shared" si="16"/>
        <v>1.6097613684012255</v>
      </c>
      <c r="I292">
        <f t="shared" si="17"/>
        <v>1</v>
      </c>
      <c r="J292">
        <v>0</v>
      </c>
      <c r="K292" s="34">
        <v>0</v>
      </c>
      <c r="L292" s="34">
        <f t="shared" si="19"/>
        <v>175800</v>
      </c>
      <c r="M292" s="34">
        <f t="shared" si="18"/>
        <v>173762.34</v>
      </c>
      <c r="N292">
        <f>A292-Sheet1!A289</f>
        <v>-105</v>
      </c>
    </row>
    <row r="293" spans="1:14" x14ac:dyDescent="0.25">
      <c r="A293" s="12">
        <v>4375</v>
      </c>
      <c r="B293" s="12">
        <v>69</v>
      </c>
      <c r="C293" s="12">
        <v>5</v>
      </c>
      <c r="D293" s="13">
        <v>1</v>
      </c>
      <c r="E293" s="12" t="s">
        <v>712</v>
      </c>
      <c r="F293" s="25">
        <v>218.70726088557552</v>
      </c>
      <c r="G293" s="14">
        <v>637</v>
      </c>
      <c r="H293" s="30">
        <f t="shared" si="16"/>
        <v>2.9125690542723643</v>
      </c>
      <c r="I293">
        <f t="shared" si="17"/>
        <v>1</v>
      </c>
      <c r="J293">
        <v>0</v>
      </c>
      <c r="K293" s="34">
        <v>0</v>
      </c>
      <c r="L293" s="34">
        <f t="shared" si="19"/>
        <v>191100</v>
      </c>
      <c r="M293" s="34">
        <f t="shared" si="18"/>
        <v>188885</v>
      </c>
      <c r="N293">
        <f>A293-Sheet1!A290</f>
        <v>-133</v>
      </c>
    </row>
    <row r="294" spans="1:14" x14ac:dyDescent="0.25">
      <c r="A294" s="12">
        <v>4389</v>
      </c>
      <c r="B294" s="12">
        <v>22</v>
      </c>
      <c r="C294" s="12">
        <v>3</v>
      </c>
      <c r="D294" s="13">
        <v>1</v>
      </c>
      <c r="E294" s="12" t="s">
        <v>713</v>
      </c>
      <c r="F294" s="25">
        <v>146.83939200266951</v>
      </c>
      <c r="G294" s="14">
        <v>1505</v>
      </c>
      <c r="H294" s="30">
        <f t="shared" si="16"/>
        <v>10.249293322956822</v>
      </c>
      <c r="I294">
        <f t="shared" si="17"/>
        <v>0</v>
      </c>
      <c r="J294">
        <v>0</v>
      </c>
      <c r="K294" s="34">
        <v>0</v>
      </c>
      <c r="L294" s="34">
        <f t="shared" si="19"/>
        <v>0</v>
      </c>
      <c r="M294" s="34">
        <f t="shared" si="18"/>
        <v>0</v>
      </c>
      <c r="N294">
        <f>A294-Sheet1!A291</f>
        <v>-126</v>
      </c>
    </row>
    <row r="295" spans="1:14" x14ac:dyDescent="0.25">
      <c r="A295" s="12">
        <v>4459</v>
      </c>
      <c r="B295" s="12">
        <v>47</v>
      </c>
      <c r="C295" s="12">
        <v>11</v>
      </c>
      <c r="D295" s="13">
        <v>1</v>
      </c>
      <c r="E295" s="12" t="s">
        <v>714</v>
      </c>
      <c r="F295" s="25">
        <v>82.084946337728212</v>
      </c>
      <c r="G295" s="14">
        <v>279</v>
      </c>
      <c r="H295" s="30">
        <f t="shared" si="16"/>
        <v>3.3989179800653035</v>
      </c>
      <c r="I295">
        <f t="shared" si="17"/>
        <v>1</v>
      </c>
      <c r="J295">
        <v>0</v>
      </c>
      <c r="K295" s="34">
        <v>0</v>
      </c>
      <c r="L295" s="34">
        <f t="shared" si="19"/>
        <v>83700</v>
      </c>
      <c r="M295" s="34">
        <f t="shared" si="18"/>
        <v>82729.850000000006</v>
      </c>
      <c r="N295">
        <f>A295-Sheet1!A292</f>
        <v>-42</v>
      </c>
    </row>
    <row r="296" spans="1:14" x14ac:dyDescent="0.25">
      <c r="A296" s="12">
        <v>4473</v>
      </c>
      <c r="B296" s="12">
        <v>59</v>
      </c>
      <c r="C296" s="12">
        <v>7</v>
      </c>
      <c r="D296" s="13">
        <v>1</v>
      </c>
      <c r="E296" s="12" t="s">
        <v>715</v>
      </c>
      <c r="F296" s="25">
        <v>124.950383248405</v>
      </c>
      <c r="G296" s="14">
        <v>2330</v>
      </c>
      <c r="H296" s="30">
        <f t="shared" si="16"/>
        <v>18.647401788019266</v>
      </c>
      <c r="I296">
        <f t="shared" si="17"/>
        <v>0</v>
      </c>
      <c r="J296">
        <v>0</v>
      </c>
      <c r="K296" s="34">
        <v>0</v>
      </c>
      <c r="L296" s="34">
        <f t="shared" si="19"/>
        <v>0</v>
      </c>
      <c r="M296" s="34">
        <f t="shared" si="18"/>
        <v>0</v>
      </c>
      <c r="N296">
        <f>A296-Sheet1!A293</f>
        <v>-56</v>
      </c>
    </row>
    <row r="297" spans="1:14" x14ac:dyDescent="0.25">
      <c r="A297" s="12">
        <v>4501</v>
      </c>
      <c r="B297" s="12">
        <v>11</v>
      </c>
      <c r="C297" s="12">
        <v>5</v>
      </c>
      <c r="D297" s="13">
        <v>1</v>
      </c>
      <c r="E297" s="12" t="s">
        <v>716</v>
      </c>
      <c r="F297" s="25">
        <v>211.05109229423843</v>
      </c>
      <c r="G297" s="14">
        <v>2427</v>
      </c>
      <c r="H297" s="30">
        <f t="shared" si="16"/>
        <v>11.499585117599771</v>
      </c>
      <c r="I297">
        <f t="shared" si="17"/>
        <v>0</v>
      </c>
      <c r="J297">
        <v>0</v>
      </c>
      <c r="K297" s="34">
        <v>0</v>
      </c>
      <c r="L297" s="34">
        <f t="shared" si="19"/>
        <v>0</v>
      </c>
      <c r="M297" s="34">
        <f t="shared" si="18"/>
        <v>0</v>
      </c>
      <c r="N297">
        <f>A297-Sheet1!A294</f>
        <v>-35</v>
      </c>
    </row>
    <row r="298" spans="1:14" x14ac:dyDescent="0.25">
      <c r="A298" s="12">
        <v>4508</v>
      </c>
      <c r="B298" s="12">
        <v>71</v>
      </c>
      <c r="C298" s="12">
        <v>5</v>
      </c>
      <c r="D298" s="13">
        <v>1</v>
      </c>
      <c r="E298" s="12" t="s">
        <v>717</v>
      </c>
      <c r="F298" s="25">
        <v>61.39960267839465</v>
      </c>
      <c r="G298" s="14">
        <v>401</v>
      </c>
      <c r="H298" s="30">
        <f t="shared" si="16"/>
        <v>6.5309868876578943</v>
      </c>
      <c r="I298">
        <f t="shared" si="17"/>
        <v>1</v>
      </c>
      <c r="J298">
        <v>0</v>
      </c>
      <c r="K298" s="34">
        <v>0</v>
      </c>
      <c r="L298" s="34">
        <f t="shared" si="19"/>
        <v>120300</v>
      </c>
      <c r="M298" s="34">
        <f t="shared" si="18"/>
        <v>118905.63</v>
      </c>
      <c r="N298">
        <f>A298-Sheet1!A295</f>
        <v>-35</v>
      </c>
    </row>
    <row r="299" spans="1:14" x14ac:dyDescent="0.25">
      <c r="A299" s="12">
        <v>4515</v>
      </c>
      <c r="B299" s="12">
        <v>45</v>
      </c>
      <c r="C299" s="12">
        <v>1</v>
      </c>
      <c r="D299" s="13">
        <v>1</v>
      </c>
      <c r="E299" s="12" t="s">
        <v>292</v>
      </c>
      <c r="F299" s="25">
        <v>30.705506062070555</v>
      </c>
      <c r="G299" s="14">
        <v>2634</v>
      </c>
      <c r="H299" s="30">
        <f t="shared" si="16"/>
        <v>85.782660434757943</v>
      </c>
      <c r="I299">
        <f t="shared" si="17"/>
        <v>0</v>
      </c>
      <c r="J299">
        <v>0</v>
      </c>
      <c r="K299" s="34">
        <v>0</v>
      </c>
      <c r="L299" s="34">
        <f t="shared" si="19"/>
        <v>0</v>
      </c>
      <c r="M299" s="34">
        <f t="shared" si="18"/>
        <v>0</v>
      </c>
      <c r="N299">
        <f>A299-Sheet1!A296</f>
        <v>-42</v>
      </c>
    </row>
    <row r="300" spans="1:14" x14ac:dyDescent="0.25">
      <c r="A300" s="12">
        <v>4522</v>
      </c>
      <c r="B300" s="12">
        <v>4</v>
      </c>
      <c r="C300" s="12">
        <v>12</v>
      </c>
      <c r="D300" s="13">
        <v>1</v>
      </c>
      <c r="E300" s="12" t="s">
        <v>718</v>
      </c>
      <c r="F300" s="25">
        <v>291.11734764466479</v>
      </c>
      <c r="G300" s="14">
        <v>193</v>
      </c>
      <c r="H300" s="30">
        <f t="shared" si="16"/>
        <v>0.66296289644536766</v>
      </c>
      <c r="I300">
        <f t="shared" si="17"/>
        <v>1</v>
      </c>
      <c r="J300">
        <v>0</v>
      </c>
      <c r="K300" s="34">
        <v>0</v>
      </c>
      <c r="L300" s="34">
        <f t="shared" si="19"/>
        <v>57900</v>
      </c>
      <c r="M300" s="34">
        <f t="shared" si="18"/>
        <v>57228.89</v>
      </c>
      <c r="N300">
        <f>A300-Sheet1!A297</f>
        <v>-49</v>
      </c>
    </row>
    <row r="301" spans="1:14" x14ac:dyDescent="0.25">
      <c r="A301" s="12">
        <v>4529</v>
      </c>
      <c r="B301" s="12">
        <v>22</v>
      </c>
      <c r="C301" s="12">
        <v>3</v>
      </c>
      <c r="D301" s="13">
        <v>1</v>
      </c>
      <c r="E301" s="12" t="s">
        <v>719</v>
      </c>
      <c r="F301" s="25">
        <v>78.587174049972432</v>
      </c>
      <c r="G301" s="14">
        <v>330</v>
      </c>
      <c r="H301" s="30">
        <f t="shared" si="16"/>
        <v>4.199158501235301</v>
      </c>
      <c r="I301">
        <f t="shared" si="17"/>
        <v>1</v>
      </c>
      <c r="J301">
        <v>0</v>
      </c>
      <c r="K301" s="34">
        <v>0</v>
      </c>
      <c r="L301" s="34">
        <f t="shared" si="19"/>
        <v>99000</v>
      </c>
      <c r="M301" s="34">
        <f t="shared" si="18"/>
        <v>97852.51</v>
      </c>
      <c r="N301">
        <f>A301-Sheet1!A298</f>
        <v>-49</v>
      </c>
    </row>
    <row r="302" spans="1:14" x14ac:dyDescent="0.25">
      <c r="A302" s="12">
        <v>4536</v>
      </c>
      <c r="B302" s="12">
        <v>11</v>
      </c>
      <c r="C302" s="12">
        <v>5</v>
      </c>
      <c r="D302" s="13">
        <v>1</v>
      </c>
      <c r="E302" s="12" t="s">
        <v>720</v>
      </c>
      <c r="F302" s="25">
        <v>97.166118918794226</v>
      </c>
      <c r="G302" s="14">
        <v>1103</v>
      </c>
      <c r="H302" s="30">
        <f t="shared" si="16"/>
        <v>11.351693494332352</v>
      </c>
      <c r="I302">
        <f t="shared" si="17"/>
        <v>0</v>
      </c>
      <c r="J302">
        <v>0</v>
      </c>
      <c r="K302" s="34">
        <v>0</v>
      </c>
      <c r="L302" s="34">
        <f t="shared" si="19"/>
        <v>0</v>
      </c>
      <c r="M302" s="34">
        <f t="shared" si="18"/>
        <v>0</v>
      </c>
      <c r="N302">
        <f>A302-Sheet1!A299</f>
        <v>-70</v>
      </c>
    </row>
    <row r="303" spans="1:14" x14ac:dyDescent="0.25">
      <c r="A303" s="12">
        <v>4543</v>
      </c>
      <c r="B303" s="12">
        <v>12</v>
      </c>
      <c r="C303" s="12">
        <v>3</v>
      </c>
      <c r="D303" s="13">
        <v>1</v>
      </c>
      <c r="E303" s="12" t="s">
        <v>721</v>
      </c>
      <c r="F303" s="25">
        <v>91.268635764428254</v>
      </c>
      <c r="G303" s="14">
        <v>1088</v>
      </c>
      <c r="H303" s="30">
        <f t="shared" si="16"/>
        <v>11.920853104545314</v>
      </c>
      <c r="I303">
        <f t="shared" si="17"/>
        <v>0</v>
      </c>
      <c r="J303">
        <v>0</v>
      </c>
      <c r="K303" s="34">
        <v>0</v>
      </c>
      <c r="L303" s="34">
        <f t="shared" si="19"/>
        <v>0</v>
      </c>
      <c r="M303" s="34">
        <f t="shared" si="18"/>
        <v>0</v>
      </c>
      <c r="N303">
        <f>A303-Sheet1!A300</f>
        <v>-70</v>
      </c>
    </row>
    <row r="304" spans="1:14" x14ac:dyDescent="0.25">
      <c r="A304" s="12">
        <v>4557</v>
      </c>
      <c r="B304" s="12">
        <v>3</v>
      </c>
      <c r="C304" s="12">
        <v>11</v>
      </c>
      <c r="D304" s="13">
        <v>1</v>
      </c>
      <c r="E304" s="12" t="s">
        <v>722</v>
      </c>
      <c r="F304" s="25">
        <v>88.53642180830181</v>
      </c>
      <c r="G304" s="14">
        <v>332</v>
      </c>
      <c r="H304" s="30">
        <f t="shared" si="16"/>
        <v>3.7498691862524458</v>
      </c>
      <c r="I304">
        <f t="shared" si="17"/>
        <v>1</v>
      </c>
      <c r="J304">
        <v>0</v>
      </c>
      <c r="K304" s="34">
        <v>0</v>
      </c>
      <c r="L304" s="34">
        <f t="shared" si="19"/>
        <v>99600</v>
      </c>
      <c r="M304" s="34">
        <f t="shared" si="18"/>
        <v>98445.56</v>
      </c>
      <c r="N304">
        <f>A304-Sheet1!A301</f>
        <v>-63</v>
      </c>
    </row>
    <row r="305" spans="1:14" x14ac:dyDescent="0.25">
      <c r="A305" s="12">
        <v>4571</v>
      </c>
      <c r="B305" s="12">
        <v>50</v>
      </c>
      <c r="C305" s="12">
        <v>9</v>
      </c>
      <c r="D305" s="13">
        <v>1</v>
      </c>
      <c r="E305" s="12" t="s">
        <v>723</v>
      </c>
      <c r="F305" s="25">
        <v>418.62563937890445</v>
      </c>
      <c r="G305" s="14">
        <v>423</v>
      </c>
      <c r="H305" s="30">
        <f t="shared" si="16"/>
        <v>1.0104493375694465</v>
      </c>
      <c r="I305">
        <f t="shared" si="17"/>
        <v>1</v>
      </c>
      <c r="J305">
        <v>0</v>
      </c>
      <c r="K305" s="34">
        <v>0</v>
      </c>
      <c r="L305" s="34">
        <f t="shared" si="19"/>
        <v>126900</v>
      </c>
      <c r="M305" s="34">
        <f t="shared" si="18"/>
        <v>125429.13</v>
      </c>
      <c r="N305">
        <f>A305-Sheet1!A302</f>
        <v>-56</v>
      </c>
    </row>
    <row r="306" spans="1:14" x14ac:dyDescent="0.25">
      <c r="A306" s="12">
        <v>4578</v>
      </c>
      <c r="B306" s="12">
        <v>47</v>
      </c>
      <c r="C306" s="12">
        <v>11</v>
      </c>
      <c r="D306" s="13">
        <v>1</v>
      </c>
      <c r="E306" s="12" t="s">
        <v>724</v>
      </c>
      <c r="F306" s="25">
        <v>73.352502866075056</v>
      </c>
      <c r="G306" s="14">
        <v>1384</v>
      </c>
      <c r="H306" s="30">
        <f t="shared" si="16"/>
        <v>18.867795179761874</v>
      </c>
      <c r="I306">
        <f t="shared" si="17"/>
        <v>0</v>
      </c>
      <c r="J306">
        <v>0</v>
      </c>
      <c r="K306" s="34">
        <v>0</v>
      </c>
      <c r="L306" s="34">
        <f t="shared" si="19"/>
        <v>0</v>
      </c>
      <c r="M306" s="34">
        <f t="shared" si="18"/>
        <v>0</v>
      </c>
      <c r="N306">
        <f>A306-Sheet1!A303</f>
        <v>-56</v>
      </c>
    </row>
    <row r="307" spans="1:14" x14ac:dyDescent="0.25">
      <c r="A307" s="12">
        <v>4606</v>
      </c>
      <c r="B307" s="12">
        <v>24</v>
      </c>
      <c r="C307" s="12">
        <v>5</v>
      </c>
      <c r="D307" s="13">
        <v>1</v>
      </c>
      <c r="E307" s="12" t="s">
        <v>725</v>
      </c>
      <c r="F307" s="25">
        <v>89.103955107205124</v>
      </c>
      <c r="G307" s="14">
        <v>399</v>
      </c>
      <c r="H307" s="30">
        <f t="shared" si="16"/>
        <v>4.4779157055368026</v>
      </c>
      <c r="I307">
        <f t="shared" si="17"/>
        <v>1</v>
      </c>
      <c r="J307">
        <v>0</v>
      </c>
      <c r="K307" s="34">
        <v>0</v>
      </c>
      <c r="L307" s="34">
        <f t="shared" si="19"/>
        <v>119700</v>
      </c>
      <c r="M307" s="34">
        <f t="shared" si="18"/>
        <v>118312.58</v>
      </c>
      <c r="N307">
        <f>A307-Sheet1!A304</f>
        <v>-35</v>
      </c>
    </row>
    <row r="308" spans="1:14" x14ac:dyDescent="0.25">
      <c r="A308" s="12">
        <v>4613</v>
      </c>
      <c r="B308" s="12">
        <v>5</v>
      </c>
      <c r="C308" s="12">
        <v>7</v>
      </c>
      <c r="D308" s="13">
        <v>1</v>
      </c>
      <c r="E308" s="12" t="s">
        <v>726</v>
      </c>
      <c r="F308" s="25">
        <v>183.36295499354827</v>
      </c>
      <c r="G308" s="14">
        <v>3864</v>
      </c>
      <c r="H308" s="30">
        <f t="shared" si="16"/>
        <v>21.072958821676696</v>
      </c>
      <c r="I308">
        <f t="shared" si="17"/>
        <v>0</v>
      </c>
      <c r="J308">
        <v>0</v>
      </c>
      <c r="K308" s="34">
        <v>0</v>
      </c>
      <c r="L308" s="34">
        <f t="shared" si="19"/>
        <v>0</v>
      </c>
      <c r="M308" s="34">
        <f t="shared" si="18"/>
        <v>0</v>
      </c>
      <c r="N308">
        <f>A308-Sheet1!A305</f>
        <v>-73</v>
      </c>
    </row>
    <row r="309" spans="1:14" x14ac:dyDescent="0.25">
      <c r="A309" s="12">
        <v>4620</v>
      </c>
      <c r="B309" s="12">
        <v>51</v>
      </c>
      <c r="C309" s="12">
        <v>1</v>
      </c>
      <c r="D309" s="13">
        <v>1</v>
      </c>
      <c r="E309" s="12" t="s">
        <v>727</v>
      </c>
      <c r="F309" s="25">
        <v>100.88534623138794</v>
      </c>
      <c r="G309" s="14">
        <v>21249</v>
      </c>
      <c r="H309" s="30">
        <f t="shared" si="16"/>
        <v>210.62523739834188</v>
      </c>
      <c r="I309">
        <f t="shared" si="17"/>
        <v>0</v>
      </c>
      <c r="J309">
        <v>0</v>
      </c>
      <c r="K309" s="34">
        <v>0</v>
      </c>
      <c r="L309" s="34">
        <f t="shared" si="19"/>
        <v>0</v>
      </c>
      <c r="M309" s="34">
        <f t="shared" si="18"/>
        <v>0</v>
      </c>
      <c r="N309">
        <f>A309-Sheet1!A306</f>
        <v>-133</v>
      </c>
    </row>
    <row r="310" spans="1:14" x14ac:dyDescent="0.25">
      <c r="A310" s="12">
        <v>4627</v>
      </c>
      <c r="B310" s="12">
        <v>30</v>
      </c>
      <c r="C310" s="12">
        <v>2</v>
      </c>
      <c r="D310" s="13">
        <v>3</v>
      </c>
      <c r="E310" s="12" t="s">
        <v>728</v>
      </c>
      <c r="F310" s="27">
        <v>17.41</v>
      </c>
      <c r="G310" s="14">
        <v>563</v>
      </c>
      <c r="H310" s="30">
        <f t="shared" si="16"/>
        <v>32.337736932797242</v>
      </c>
      <c r="I310">
        <f t="shared" si="17"/>
        <v>0</v>
      </c>
      <c r="J310">
        <v>0</v>
      </c>
      <c r="K310" s="34">
        <v>0</v>
      </c>
      <c r="L310" s="34">
        <f t="shared" si="19"/>
        <v>0</v>
      </c>
      <c r="M310" s="34">
        <f t="shared" si="18"/>
        <v>0</v>
      </c>
      <c r="N310">
        <f>A310-Sheet1!A307</f>
        <v>-133</v>
      </c>
    </row>
    <row r="311" spans="1:14" x14ac:dyDescent="0.25">
      <c r="A311" s="12">
        <v>4634</v>
      </c>
      <c r="B311" s="12">
        <v>11</v>
      </c>
      <c r="C311" s="12">
        <v>5</v>
      </c>
      <c r="D311" s="13">
        <v>1</v>
      </c>
      <c r="E311" s="12" t="s">
        <v>729</v>
      </c>
      <c r="F311" s="25">
        <v>60.915619042937649</v>
      </c>
      <c r="G311" s="14">
        <v>512</v>
      </c>
      <c r="H311" s="30">
        <f t="shared" si="16"/>
        <v>8.4050693080719761</v>
      </c>
      <c r="I311">
        <f t="shared" si="17"/>
        <v>1</v>
      </c>
      <c r="J311">
        <v>0</v>
      </c>
      <c r="K311" s="34">
        <v>0</v>
      </c>
      <c r="L311" s="34">
        <f t="shared" si="19"/>
        <v>153600</v>
      </c>
      <c r="M311" s="34">
        <f t="shared" si="18"/>
        <v>151819.65</v>
      </c>
      <c r="N311">
        <f>A311-Sheet1!A308</f>
        <v>-147</v>
      </c>
    </row>
    <row r="312" spans="1:14" x14ac:dyDescent="0.25">
      <c r="A312" s="12">
        <v>4641</v>
      </c>
      <c r="B312" s="12">
        <v>59</v>
      </c>
      <c r="C312" s="12">
        <v>7</v>
      </c>
      <c r="D312" s="13">
        <v>1</v>
      </c>
      <c r="E312" s="12" t="s">
        <v>730</v>
      </c>
      <c r="F312" s="25">
        <v>91.142311436632141</v>
      </c>
      <c r="G312" s="14">
        <v>929</v>
      </c>
      <c r="H312" s="30">
        <f t="shared" si="16"/>
        <v>10.192850997046516</v>
      </c>
      <c r="I312">
        <f t="shared" si="17"/>
        <v>0</v>
      </c>
      <c r="J312">
        <v>0</v>
      </c>
      <c r="K312" s="34">
        <v>0</v>
      </c>
      <c r="L312" s="34">
        <f t="shared" si="19"/>
        <v>0</v>
      </c>
      <c r="M312" s="34">
        <f t="shared" si="18"/>
        <v>0</v>
      </c>
      <c r="N312">
        <f>A312-Sheet1!A309</f>
        <v>-154</v>
      </c>
    </row>
    <row r="313" spans="1:14" x14ac:dyDescent="0.25">
      <c r="A313" s="12">
        <v>4686</v>
      </c>
      <c r="B313" s="12">
        <v>51</v>
      </c>
      <c r="C313" s="12">
        <v>2</v>
      </c>
      <c r="D313" s="13">
        <v>3</v>
      </c>
      <c r="E313" s="12" t="s">
        <v>731</v>
      </c>
      <c r="F313" s="27">
        <v>30.64</v>
      </c>
      <c r="G313" s="14">
        <v>324</v>
      </c>
      <c r="H313" s="30">
        <f t="shared" si="16"/>
        <v>10.574412532637076</v>
      </c>
      <c r="I313">
        <f t="shared" si="17"/>
        <v>0</v>
      </c>
      <c r="J313">
        <v>0</v>
      </c>
      <c r="K313" s="34">
        <v>0</v>
      </c>
      <c r="L313" s="34">
        <f t="shared" si="19"/>
        <v>0</v>
      </c>
      <c r="M313" s="34">
        <f t="shared" si="18"/>
        <v>0</v>
      </c>
      <c r="N313">
        <f>A313-Sheet1!A310</f>
        <v>-116</v>
      </c>
    </row>
    <row r="314" spans="1:14" x14ac:dyDescent="0.25">
      <c r="A314" s="12">
        <v>4690</v>
      </c>
      <c r="B314" s="12">
        <v>51</v>
      </c>
      <c r="C314" s="12">
        <v>2</v>
      </c>
      <c r="D314" s="13">
        <v>3</v>
      </c>
      <c r="E314" s="12" t="s">
        <v>732</v>
      </c>
      <c r="F314" s="27">
        <v>19</v>
      </c>
      <c r="G314" s="14">
        <v>184</v>
      </c>
      <c r="H314" s="30">
        <f t="shared" si="16"/>
        <v>9.6842105263157894</v>
      </c>
      <c r="I314">
        <f t="shared" si="17"/>
        <v>1</v>
      </c>
      <c r="J314">
        <v>0</v>
      </c>
      <c r="K314" s="34">
        <v>0</v>
      </c>
      <c r="L314" s="34">
        <f t="shared" si="19"/>
        <v>55200</v>
      </c>
      <c r="M314" s="34">
        <f t="shared" si="18"/>
        <v>54560.19</v>
      </c>
      <c r="N314">
        <f>A314-Sheet1!A311</f>
        <v>-161</v>
      </c>
    </row>
    <row r="315" spans="1:14" x14ac:dyDescent="0.25">
      <c r="A315" s="12">
        <v>4753</v>
      </c>
      <c r="B315" s="12">
        <v>56</v>
      </c>
      <c r="C315" s="12">
        <v>5</v>
      </c>
      <c r="D315" s="13">
        <v>1</v>
      </c>
      <c r="E315" s="12" t="s">
        <v>733</v>
      </c>
      <c r="F315" s="25">
        <v>239.98548375078184</v>
      </c>
      <c r="G315" s="14">
        <v>2720</v>
      </c>
      <c r="H315" s="30">
        <f t="shared" si="16"/>
        <v>11.334018864343658</v>
      </c>
      <c r="I315">
        <f t="shared" si="17"/>
        <v>0</v>
      </c>
      <c r="J315">
        <v>0</v>
      </c>
      <c r="K315" s="34">
        <v>0</v>
      </c>
      <c r="L315" s="34">
        <f t="shared" si="19"/>
        <v>0</v>
      </c>
      <c r="M315" s="34">
        <f t="shared" si="18"/>
        <v>0</v>
      </c>
      <c r="N315">
        <f>A315-Sheet1!A312</f>
        <v>1631</v>
      </c>
    </row>
    <row r="316" spans="1:14" x14ac:dyDescent="0.25">
      <c r="A316" s="12">
        <v>4760</v>
      </c>
      <c r="B316" s="12">
        <v>36</v>
      </c>
      <c r="C316" s="12">
        <v>7</v>
      </c>
      <c r="D316" s="13">
        <v>1</v>
      </c>
      <c r="E316" s="12" t="s">
        <v>734</v>
      </c>
      <c r="F316" s="25">
        <v>112.4727029523187</v>
      </c>
      <c r="G316" s="14">
        <v>628</v>
      </c>
      <c r="H316" s="30">
        <f t="shared" si="16"/>
        <v>5.5835770237177655</v>
      </c>
      <c r="I316">
        <f t="shared" si="17"/>
        <v>1</v>
      </c>
      <c r="J316">
        <v>0</v>
      </c>
      <c r="K316" s="34">
        <v>0</v>
      </c>
      <c r="L316" s="34">
        <f t="shared" si="19"/>
        <v>188400</v>
      </c>
      <c r="M316" s="34">
        <f t="shared" si="18"/>
        <v>186216.29</v>
      </c>
      <c r="N316">
        <f>A316-Sheet1!A313</f>
        <v>-105</v>
      </c>
    </row>
    <row r="317" spans="1:14" x14ac:dyDescent="0.25">
      <c r="A317" s="12">
        <v>4781</v>
      </c>
      <c r="B317" s="12">
        <v>43</v>
      </c>
      <c r="C317" s="12">
        <v>9</v>
      </c>
      <c r="D317" s="13">
        <v>1</v>
      </c>
      <c r="E317" s="12" t="s">
        <v>735</v>
      </c>
      <c r="F317" s="25">
        <v>387.64280062923075</v>
      </c>
      <c r="G317" s="14">
        <v>2464</v>
      </c>
      <c r="H317" s="30">
        <f t="shared" si="16"/>
        <v>6.3563672432465621</v>
      </c>
      <c r="I317">
        <f t="shared" si="17"/>
        <v>0</v>
      </c>
      <c r="J317">
        <v>0</v>
      </c>
      <c r="K317" s="34">
        <v>0</v>
      </c>
      <c r="L317" s="34">
        <f t="shared" si="19"/>
        <v>0</v>
      </c>
      <c r="M317" s="34">
        <f t="shared" si="18"/>
        <v>0</v>
      </c>
      <c r="N317">
        <f>A317-Sheet1!A314</f>
        <v>-91</v>
      </c>
    </row>
    <row r="318" spans="1:14" x14ac:dyDescent="0.25">
      <c r="A318" s="12">
        <v>4795</v>
      </c>
      <c r="B318" s="12">
        <v>60</v>
      </c>
      <c r="C318" s="12">
        <v>9</v>
      </c>
      <c r="D318" s="13">
        <v>1</v>
      </c>
      <c r="E318" s="12" t="s">
        <v>736</v>
      </c>
      <c r="F318" s="25">
        <v>283.16992551623406</v>
      </c>
      <c r="G318" s="14">
        <v>493</v>
      </c>
      <c r="H318" s="30">
        <f t="shared" si="16"/>
        <v>1.7410040953368702</v>
      </c>
      <c r="I318">
        <f t="shared" si="17"/>
        <v>1</v>
      </c>
      <c r="J318">
        <v>0</v>
      </c>
      <c r="K318" s="34">
        <v>0</v>
      </c>
      <c r="L318" s="34">
        <f t="shared" si="19"/>
        <v>147900</v>
      </c>
      <c r="M318" s="34">
        <f t="shared" si="18"/>
        <v>146185.72</v>
      </c>
      <c r="N318">
        <f>A318-Sheet1!A315</f>
        <v>-98</v>
      </c>
    </row>
    <row r="319" spans="1:14" x14ac:dyDescent="0.25">
      <c r="A319" s="12">
        <v>4802</v>
      </c>
      <c r="B319" s="12">
        <v>3</v>
      </c>
      <c r="C319" s="12">
        <v>11</v>
      </c>
      <c r="D319" s="13">
        <v>1</v>
      </c>
      <c r="E319" s="12" t="s">
        <v>737</v>
      </c>
      <c r="F319" s="25">
        <v>242.1884830219754</v>
      </c>
      <c r="G319" s="14">
        <v>2281</v>
      </c>
      <c r="H319" s="30">
        <f t="shared" si="16"/>
        <v>9.4182843524934636</v>
      </c>
      <c r="I319">
        <f t="shared" si="17"/>
        <v>0</v>
      </c>
      <c r="J319">
        <v>0</v>
      </c>
      <c r="K319" s="34">
        <v>0</v>
      </c>
      <c r="L319" s="34">
        <f t="shared" si="19"/>
        <v>0</v>
      </c>
      <c r="M319" s="34">
        <f t="shared" si="18"/>
        <v>0</v>
      </c>
      <c r="N319">
        <f>A319-Sheet1!A316</f>
        <v>-102</v>
      </c>
    </row>
    <row r="320" spans="1:14" s="63" customFormat="1" x14ac:dyDescent="0.25">
      <c r="A320" s="58">
        <v>4820</v>
      </c>
      <c r="B320" s="58">
        <v>66</v>
      </c>
      <c r="C320" s="58">
        <v>6</v>
      </c>
      <c r="D320" s="59">
        <v>3</v>
      </c>
      <c r="E320" s="58" t="s">
        <v>738</v>
      </c>
      <c r="F320" s="60">
        <v>15.28</v>
      </c>
      <c r="G320" s="61">
        <v>407</v>
      </c>
      <c r="H320" s="62">
        <f t="shared" si="16"/>
        <v>26.636125654450264</v>
      </c>
      <c r="I320" s="63">
        <f t="shared" si="17"/>
        <v>0</v>
      </c>
      <c r="J320" s="63">
        <v>0</v>
      </c>
      <c r="K320" s="57">
        <v>0</v>
      </c>
      <c r="L320" s="57">
        <f t="shared" si="19"/>
        <v>0</v>
      </c>
      <c r="M320" s="57">
        <f t="shared" si="18"/>
        <v>0</v>
      </c>
      <c r="N320" s="63">
        <f>A320-Sheet1!A317</f>
        <v>-703</v>
      </c>
    </row>
    <row r="321" spans="1:14" s="63" customFormat="1" x14ac:dyDescent="0.25">
      <c r="A321" s="58">
        <v>4843</v>
      </c>
      <c r="B321" s="58">
        <v>66</v>
      </c>
      <c r="C321" s="58">
        <v>6</v>
      </c>
      <c r="D321" s="59">
        <v>3</v>
      </c>
      <c r="E321" s="58" t="s">
        <v>739</v>
      </c>
      <c r="F321" s="60">
        <v>10.3</v>
      </c>
      <c r="G321" s="61">
        <v>133</v>
      </c>
      <c r="H321" s="62">
        <f t="shared" si="16"/>
        <v>12.9126213592233</v>
      </c>
      <c r="I321" s="63">
        <f t="shared" si="17"/>
        <v>0</v>
      </c>
      <c r="J321" s="63">
        <v>0</v>
      </c>
      <c r="K321" s="57">
        <v>0</v>
      </c>
      <c r="L321" s="57">
        <f t="shared" si="19"/>
        <v>0</v>
      </c>
      <c r="M321" s="57">
        <f t="shared" si="18"/>
        <v>0</v>
      </c>
      <c r="N321" s="63" t="e">
        <f>A321-Sheet1!#REF!</f>
        <v>#REF!</v>
      </c>
    </row>
    <row r="322" spans="1:14" x14ac:dyDescent="0.25">
      <c r="A322" s="12">
        <v>4851</v>
      </c>
      <c r="B322" s="12">
        <v>52</v>
      </c>
      <c r="C322" s="12">
        <v>3</v>
      </c>
      <c r="D322" s="13">
        <v>1</v>
      </c>
      <c r="E322" s="12" t="s">
        <v>740</v>
      </c>
      <c r="F322" s="25">
        <v>260.97624841736717</v>
      </c>
      <c r="G322" s="14">
        <v>1459</v>
      </c>
      <c r="H322" s="30">
        <f t="shared" si="16"/>
        <v>5.5905470664391235</v>
      </c>
      <c r="I322">
        <f t="shared" si="17"/>
        <v>0</v>
      </c>
      <c r="J322">
        <v>0</v>
      </c>
      <c r="K322" s="34">
        <v>0</v>
      </c>
      <c r="L322" s="34">
        <f t="shared" si="19"/>
        <v>0</v>
      </c>
      <c r="M322" s="34">
        <f t="shared" si="18"/>
        <v>0</v>
      </c>
      <c r="N322">
        <f>A322-Sheet1!A318</f>
        <v>1001</v>
      </c>
    </row>
    <row r="323" spans="1:14" x14ac:dyDescent="0.25">
      <c r="A323" s="12">
        <v>4865</v>
      </c>
      <c r="B323" s="12">
        <v>11</v>
      </c>
      <c r="C323" s="12">
        <v>5</v>
      </c>
      <c r="D323" s="13">
        <v>1</v>
      </c>
      <c r="E323" s="12" t="s">
        <v>741</v>
      </c>
      <c r="F323" s="25">
        <v>75.809053976879426</v>
      </c>
      <c r="G323" s="14">
        <v>455</v>
      </c>
      <c r="H323" s="30">
        <f t="shared" si="16"/>
        <v>6.001921619266847</v>
      </c>
      <c r="I323">
        <f t="shared" si="17"/>
        <v>1</v>
      </c>
      <c r="J323">
        <v>0</v>
      </c>
      <c r="K323" s="34">
        <v>0</v>
      </c>
      <c r="L323" s="34">
        <f t="shared" si="19"/>
        <v>136500</v>
      </c>
      <c r="M323" s="34">
        <f t="shared" si="18"/>
        <v>134917.85</v>
      </c>
      <c r="N323">
        <f>A323-Sheet1!A319</f>
        <v>-91</v>
      </c>
    </row>
    <row r="324" spans="1:14" x14ac:dyDescent="0.25">
      <c r="A324" s="12">
        <v>4872</v>
      </c>
      <c r="B324" s="12">
        <v>20</v>
      </c>
      <c r="C324" s="12">
        <v>6</v>
      </c>
      <c r="D324" s="13">
        <v>1</v>
      </c>
      <c r="E324" s="12" t="s">
        <v>742</v>
      </c>
      <c r="F324" s="25">
        <v>111.91977963314113</v>
      </c>
      <c r="G324" s="14">
        <v>1660</v>
      </c>
      <c r="H324" s="30">
        <f t="shared" si="16"/>
        <v>14.832052077311712</v>
      </c>
      <c r="I324">
        <f t="shared" si="17"/>
        <v>0</v>
      </c>
      <c r="J324">
        <v>0</v>
      </c>
      <c r="K324" s="34">
        <v>0</v>
      </c>
      <c r="L324" s="34">
        <f t="shared" si="19"/>
        <v>0</v>
      </c>
      <c r="M324" s="34">
        <f t="shared" si="18"/>
        <v>0</v>
      </c>
      <c r="N324">
        <f>A324-Sheet1!A320</f>
        <v>-91</v>
      </c>
    </row>
    <row r="325" spans="1:14" x14ac:dyDescent="0.25">
      <c r="A325" s="12">
        <v>4893</v>
      </c>
      <c r="B325" s="12">
        <v>47</v>
      </c>
      <c r="C325" s="12">
        <v>11</v>
      </c>
      <c r="D325" s="13">
        <v>1</v>
      </c>
      <c r="E325" s="12" t="s">
        <v>743</v>
      </c>
      <c r="F325" s="25">
        <v>143.9633308826759</v>
      </c>
      <c r="G325" s="14">
        <v>3211</v>
      </c>
      <c r="H325" s="30">
        <f t="shared" si="16"/>
        <v>22.304290824007335</v>
      </c>
      <c r="I325">
        <f t="shared" si="17"/>
        <v>0</v>
      </c>
      <c r="J325">
        <v>0</v>
      </c>
      <c r="K325" s="34">
        <v>0</v>
      </c>
      <c r="L325" s="34">
        <f t="shared" si="19"/>
        <v>0</v>
      </c>
      <c r="M325" s="34">
        <f t="shared" si="18"/>
        <v>0</v>
      </c>
      <c r="N325">
        <f>A325-Sheet1!A321</f>
        <v>3220</v>
      </c>
    </row>
    <row r="326" spans="1:14" x14ac:dyDescent="0.25">
      <c r="A326" s="12">
        <v>4904</v>
      </c>
      <c r="B326" s="12">
        <v>22</v>
      </c>
      <c r="C326" s="12">
        <v>3</v>
      </c>
      <c r="D326" s="13">
        <v>1</v>
      </c>
      <c r="E326" s="12" t="s">
        <v>744</v>
      </c>
      <c r="F326" s="27">
        <v>219.016261517814</v>
      </c>
      <c r="G326" s="14">
        <v>525</v>
      </c>
      <c r="H326" s="30">
        <f t="shared" si="16"/>
        <v>2.3970822822089781</v>
      </c>
      <c r="I326">
        <f t="shared" si="17"/>
        <v>1</v>
      </c>
      <c r="J326">
        <v>0</v>
      </c>
      <c r="K326" s="34">
        <v>0</v>
      </c>
      <c r="L326" s="34">
        <f t="shared" si="19"/>
        <v>157500</v>
      </c>
      <c r="M326" s="34">
        <f t="shared" si="18"/>
        <v>155674.45000000001</v>
      </c>
      <c r="N326">
        <f>A326-Sheet1!A322</f>
        <v>2482</v>
      </c>
    </row>
    <row r="327" spans="1:14" x14ac:dyDescent="0.25">
      <c r="A327" s="12">
        <v>4956</v>
      </c>
      <c r="B327" s="12">
        <v>20</v>
      </c>
      <c r="C327" s="12">
        <v>6</v>
      </c>
      <c r="D327" s="13">
        <v>1</v>
      </c>
      <c r="E327" s="12" t="s">
        <v>745</v>
      </c>
      <c r="F327" s="25">
        <v>126.96554536665808</v>
      </c>
      <c r="G327" s="14">
        <v>975</v>
      </c>
      <c r="H327" s="30">
        <f t="shared" ref="H327:H390" si="20">G327/F327</f>
        <v>7.6792487062875319</v>
      </c>
      <c r="I327">
        <f t="shared" ref="I327:I390" si="21">IF(AND(G327&lt;=745,H327&lt;10),1,0)</f>
        <v>0</v>
      </c>
      <c r="J327">
        <v>0</v>
      </c>
      <c r="K327" s="34">
        <v>0</v>
      </c>
      <c r="L327" s="34">
        <f t="shared" si="19"/>
        <v>0</v>
      </c>
      <c r="M327" s="34">
        <f t="shared" ref="M327:M390" si="22">ROUND(L327*$M$4,2)</f>
        <v>0</v>
      </c>
      <c r="N327">
        <f>A327-Sheet1!A323</f>
        <v>-63</v>
      </c>
    </row>
    <row r="328" spans="1:14" x14ac:dyDescent="0.25">
      <c r="A328" s="12">
        <v>4963</v>
      </c>
      <c r="B328" s="12">
        <v>49</v>
      </c>
      <c r="C328" s="12">
        <v>5</v>
      </c>
      <c r="D328" s="13">
        <v>1</v>
      </c>
      <c r="E328" s="12" t="s">
        <v>746</v>
      </c>
      <c r="F328" s="25">
        <v>154.48594756013927</v>
      </c>
      <c r="G328" s="14">
        <v>568</v>
      </c>
      <c r="H328" s="30">
        <f t="shared" si="20"/>
        <v>3.6767098171106167</v>
      </c>
      <c r="I328">
        <f t="shared" si="21"/>
        <v>1</v>
      </c>
      <c r="J328">
        <v>0</v>
      </c>
      <c r="K328" s="34">
        <v>0</v>
      </c>
      <c r="L328" s="34">
        <f t="shared" ref="L328:L391" si="23">G328*$L$3*I328</f>
        <v>170400</v>
      </c>
      <c r="M328" s="34">
        <f t="shared" si="22"/>
        <v>168424.93</v>
      </c>
      <c r="N328">
        <f>A328-Sheet1!A324</f>
        <v>-63</v>
      </c>
    </row>
    <row r="329" spans="1:14" x14ac:dyDescent="0.25">
      <c r="A329" s="12">
        <v>4970</v>
      </c>
      <c r="B329" s="12">
        <v>37</v>
      </c>
      <c r="C329" s="12">
        <v>9</v>
      </c>
      <c r="D329" s="13">
        <v>1</v>
      </c>
      <c r="E329" s="12" t="s">
        <v>747</v>
      </c>
      <c r="F329" s="25">
        <v>161.61254717306798</v>
      </c>
      <c r="G329" s="14">
        <v>5874</v>
      </c>
      <c r="H329" s="30">
        <f t="shared" si="20"/>
        <v>36.346187859471321</v>
      </c>
      <c r="I329">
        <f t="shared" si="21"/>
        <v>0</v>
      </c>
      <c r="J329">
        <v>0</v>
      </c>
      <c r="K329" s="34">
        <v>0</v>
      </c>
      <c r="L329" s="34">
        <f t="shared" si="23"/>
        <v>0</v>
      </c>
      <c r="M329" s="34">
        <f t="shared" si="22"/>
        <v>0</v>
      </c>
      <c r="N329">
        <f>A329-Sheet1!A325</f>
        <v>-98</v>
      </c>
    </row>
    <row r="330" spans="1:14" x14ac:dyDescent="0.25">
      <c r="A330" s="12">
        <v>5019</v>
      </c>
      <c r="B330" s="12">
        <v>48</v>
      </c>
      <c r="C330" s="12">
        <v>11</v>
      </c>
      <c r="D330" s="13">
        <v>1</v>
      </c>
      <c r="E330" s="12" t="s">
        <v>748</v>
      </c>
      <c r="F330" s="25">
        <v>149.2948601490007</v>
      </c>
      <c r="G330" s="14">
        <v>1150</v>
      </c>
      <c r="H330" s="30">
        <f t="shared" si="20"/>
        <v>7.7028773720157941</v>
      </c>
      <c r="I330">
        <f t="shared" si="21"/>
        <v>0</v>
      </c>
      <c r="J330">
        <v>0</v>
      </c>
      <c r="K330" s="34">
        <v>0</v>
      </c>
      <c r="L330" s="34">
        <f t="shared" si="23"/>
        <v>0</v>
      </c>
      <c r="M330" s="34">
        <f t="shared" si="22"/>
        <v>0</v>
      </c>
      <c r="N330">
        <f>A330-Sheet1!A326</f>
        <v>-81</v>
      </c>
    </row>
    <row r="331" spans="1:14" x14ac:dyDescent="0.25">
      <c r="A331" s="12">
        <v>5026</v>
      </c>
      <c r="B331" s="12">
        <v>40</v>
      </c>
      <c r="C331" s="12">
        <v>1</v>
      </c>
      <c r="D331" s="13">
        <v>1</v>
      </c>
      <c r="E331" s="12" t="s">
        <v>749</v>
      </c>
      <c r="F331" s="25">
        <v>2.5312401304716472</v>
      </c>
      <c r="G331" s="14">
        <v>829</v>
      </c>
      <c r="H331" s="30">
        <f t="shared" si="20"/>
        <v>327.50744981493796</v>
      </c>
      <c r="I331">
        <f t="shared" si="21"/>
        <v>0</v>
      </c>
      <c r="J331">
        <v>0</v>
      </c>
      <c r="K331" s="34">
        <v>0</v>
      </c>
      <c r="L331" s="34">
        <f t="shared" si="23"/>
        <v>0</v>
      </c>
      <c r="M331" s="34">
        <f t="shared" si="22"/>
        <v>0</v>
      </c>
      <c r="N331">
        <f>A331-Sheet1!A327</f>
        <v>-98</v>
      </c>
    </row>
    <row r="332" spans="1:14" x14ac:dyDescent="0.25">
      <c r="A332" s="12">
        <v>5054</v>
      </c>
      <c r="B332" s="12">
        <v>30</v>
      </c>
      <c r="C332" s="12">
        <v>2</v>
      </c>
      <c r="D332" s="13">
        <v>2</v>
      </c>
      <c r="E332" s="12" t="s">
        <v>750</v>
      </c>
      <c r="F332" s="25">
        <v>140.24</v>
      </c>
      <c r="G332" s="14">
        <v>1183</v>
      </c>
      <c r="H332" s="30">
        <f t="shared" si="20"/>
        <v>8.4355390758699365</v>
      </c>
      <c r="I332">
        <f t="shared" si="21"/>
        <v>0</v>
      </c>
      <c r="J332">
        <v>0</v>
      </c>
      <c r="K332" s="34">
        <v>0</v>
      </c>
      <c r="L332" s="34">
        <f t="shared" si="23"/>
        <v>0</v>
      </c>
      <c r="M332" s="34">
        <f t="shared" si="22"/>
        <v>0</v>
      </c>
      <c r="N332">
        <f>A332-Sheet1!A328</f>
        <v>-76</v>
      </c>
    </row>
    <row r="333" spans="1:14" x14ac:dyDescent="0.25">
      <c r="A333" s="12">
        <v>5068</v>
      </c>
      <c r="B333" s="12">
        <v>30</v>
      </c>
      <c r="C333" s="12">
        <v>2</v>
      </c>
      <c r="D333" s="13">
        <v>3</v>
      </c>
      <c r="E333" s="12" t="s">
        <v>751</v>
      </c>
      <c r="F333" s="27">
        <v>17.989999999999998</v>
      </c>
      <c r="G333" s="14">
        <v>1092</v>
      </c>
      <c r="H333" s="30">
        <f t="shared" si="20"/>
        <v>60.70038910505837</v>
      </c>
      <c r="I333">
        <f t="shared" si="21"/>
        <v>0</v>
      </c>
      <c r="J333">
        <v>0</v>
      </c>
      <c r="K333" s="34">
        <v>0</v>
      </c>
      <c r="L333" s="34">
        <f t="shared" si="23"/>
        <v>0</v>
      </c>
      <c r="M333" s="34">
        <f t="shared" si="22"/>
        <v>0</v>
      </c>
      <c r="N333">
        <f>A333-Sheet1!A329</f>
        <v>-70</v>
      </c>
    </row>
    <row r="334" spans="1:14" x14ac:dyDescent="0.25">
      <c r="A334" s="12">
        <v>5100</v>
      </c>
      <c r="B334" s="12">
        <v>56</v>
      </c>
      <c r="C334" s="12">
        <v>5</v>
      </c>
      <c r="D334" s="13">
        <v>1</v>
      </c>
      <c r="E334" s="12" t="s">
        <v>752</v>
      </c>
      <c r="F334" s="25">
        <v>232.90734451807498</v>
      </c>
      <c r="G334" s="14">
        <v>2734</v>
      </c>
      <c r="H334" s="30">
        <f t="shared" si="20"/>
        <v>11.738573575930429</v>
      </c>
      <c r="I334">
        <f t="shared" si="21"/>
        <v>0</v>
      </c>
      <c r="J334">
        <v>0</v>
      </c>
      <c r="K334" s="34">
        <v>0</v>
      </c>
      <c r="L334" s="34">
        <f t="shared" si="23"/>
        <v>0</v>
      </c>
      <c r="M334" s="34">
        <f t="shared" si="22"/>
        <v>0</v>
      </c>
      <c r="N334">
        <f>A334-Sheet1!A330</f>
        <v>-158</v>
      </c>
    </row>
    <row r="335" spans="1:14" x14ac:dyDescent="0.25">
      <c r="A335" s="12">
        <v>5124</v>
      </c>
      <c r="B335" s="12">
        <v>12</v>
      </c>
      <c r="C335" s="12">
        <v>3</v>
      </c>
      <c r="D335" s="13">
        <v>1</v>
      </c>
      <c r="E335" s="12" t="s">
        <v>753</v>
      </c>
      <c r="F335" s="25">
        <v>119.06366459936494</v>
      </c>
      <c r="G335" s="14">
        <v>298</v>
      </c>
      <c r="H335" s="30">
        <f t="shared" si="20"/>
        <v>2.5028626575768058</v>
      </c>
      <c r="I335">
        <f t="shared" si="21"/>
        <v>1</v>
      </c>
      <c r="J335">
        <v>0</v>
      </c>
      <c r="K335" s="34">
        <v>0</v>
      </c>
      <c r="L335" s="34">
        <f t="shared" si="23"/>
        <v>89400</v>
      </c>
      <c r="M335" s="34">
        <f t="shared" si="22"/>
        <v>88363.78</v>
      </c>
      <c r="N335">
        <f>A335-Sheet1!A331</f>
        <v>-140</v>
      </c>
    </row>
    <row r="336" spans="1:14" x14ac:dyDescent="0.25">
      <c r="A336" s="12">
        <v>5130</v>
      </c>
      <c r="B336" s="12">
        <v>15</v>
      </c>
      <c r="C336" s="12">
        <v>7</v>
      </c>
      <c r="D336" s="13">
        <v>1</v>
      </c>
      <c r="E336" s="12" t="s">
        <v>754</v>
      </c>
      <c r="F336" s="25">
        <v>117.30500254059865</v>
      </c>
      <c r="G336" s="14">
        <v>566</v>
      </c>
      <c r="H336" s="30">
        <f t="shared" si="20"/>
        <v>4.8250286666513675</v>
      </c>
      <c r="I336">
        <f t="shared" si="21"/>
        <v>1</v>
      </c>
      <c r="J336">
        <v>0</v>
      </c>
      <c r="K336" s="34">
        <v>0</v>
      </c>
      <c r="L336" s="34">
        <f t="shared" si="23"/>
        <v>169800</v>
      </c>
      <c r="M336" s="34">
        <f t="shared" si="22"/>
        <v>167831.88</v>
      </c>
      <c r="N336">
        <f>A336-Sheet1!A332</f>
        <v>-141</v>
      </c>
    </row>
    <row r="337" spans="1:14" x14ac:dyDescent="0.25">
      <c r="A337" s="12">
        <v>5138</v>
      </c>
      <c r="B337" s="12">
        <v>44</v>
      </c>
      <c r="C337" s="12">
        <v>7</v>
      </c>
      <c r="D337" s="13">
        <v>1</v>
      </c>
      <c r="E337" s="12" t="s">
        <v>755</v>
      </c>
      <c r="F337" s="25">
        <v>168.12075079237434</v>
      </c>
      <c r="G337" s="14">
        <v>2363</v>
      </c>
      <c r="H337" s="30">
        <f t="shared" si="20"/>
        <v>14.055373824247646</v>
      </c>
      <c r="I337">
        <f t="shared" si="21"/>
        <v>0</v>
      </c>
      <c r="J337">
        <v>0</v>
      </c>
      <c r="K337" s="34">
        <v>0</v>
      </c>
      <c r="L337" s="34">
        <f t="shared" si="23"/>
        <v>0</v>
      </c>
      <c r="M337" s="34">
        <f t="shared" si="22"/>
        <v>0</v>
      </c>
      <c r="N337">
        <f>A337-Sheet1!A333</f>
        <v>-140</v>
      </c>
    </row>
    <row r="338" spans="1:14" x14ac:dyDescent="0.25">
      <c r="A338" s="12">
        <v>5258</v>
      </c>
      <c r="B338" s="12">
        <v>64</v>
      </c>
      <c r="C338" s="12">
        <v>2</v>
      </c>
      <c r="D338" s="13">
        <v>3</v>
      </c>
      <c r="E338" s="12" t="s">
        <v>756</v>
      </c>
      <c r="F338" s="27">
        <v>19.510000000000002</v>
      </c>
      <c r="G338" s="14">
        <v>267</v>
      </c>
      <c r="H338" s="30">
        <f t="shared" si="20"/>
        <v>13.685289595079446</v>
      </c>
      <c r="I338">
        <f t="shared" si="21"/>
        <v>0</v>
      </c>
      <c r="J338">
        <v>0</v>
      </c>
      <c r="K338" s="34">
        <v>0</v>
      </c>
      <c r="L338" s="34">
        <f t="shared" si="23"/>
        <v>0</v>
      </c>
      <c r="M338" s="34">
        <f t="shared" si="22"/>
        <v>0</v>
      </c>
      <c r="N338">
        <f>A338-Sheet1!A334</f>
        <v>-48</v>
      </c>
    </row>
    <row r="339" spans="1:14" x14ac:dyDescent="0.25">
      <c r="A339" s="12">
        <v>5264</v>
      </c>
      <c r="B339" s="12">
        <v>58</v>
      </c>
      <c r="C339" s="12">
        <v>8</v>
      </c>
      <c r="D339" s="13">
        <v>1</v>
      </c>
      <c r="E339" s="12" t="s">
        <v>757</v>
      </c>
      <c r="F339" s="25">
        <v>158.24</v>
      </c>
      <c r="G339" s="14">
        <v>2555</v>
      </c>
      <c r="H339" s="30">
        <f t="shared" si="20"/>
        <v>16.146359959555106</v>
      </c>
      <c r="I339">
        <f t="shared" si="21"/>
        <v>0</v>
      </c>
      <c r="J339">
        <v>0</v>
      </c>
      <c r="K339" s="34">
        <v>0</v>
      </c>
      <c r="L339" s="34">
        <f t="shared" si="23"/>
        <v>0</v>
      </c>
      <c r="M339" s="34">
        <f t="shared" si="22"/>
        <v>0</v>
      </c>
      <c r="N339">
        <f>A339-Sheet1!A335</f>
        <v>-84</v>
      </c>
    </row>
    <row r="340" spans="1:14" x14ac:dyDescent="0.25">
      <c r="A340" s="12">
        <v>5271</v>
      </c>
      <c r="B340" s="12">
        <v>59</v>
      </c>
      <c r="C340" s="12">
        <v>7</v>
      </c>
      <c r="D340" s="13">
        <v>1</v>
      </c>
      <c r="E340" s="12" t="s">
        <v>758</v>
      </c>
      <c r="F340" s="25">
        <v>51.670298061029627</v>
      </c>
      <c r="G340" s="14">
        <v>10373</v>
      </c>
      <c r="H340" s="30">
        <f t="shared" si="20"/>
        <v>200.75363195598524</v>
      </c>
      <c r="I340">
        <f t="shared" si="21"/>
        <v>0</v>
      </c>
      <c r="J340">
        <v>0</v>
      </c>
      <c r="K340" s="34">
        <v>0</v>
      </c>
      <c r="L340" s="34">
        <f t="shared" si="23"/>
        <v>0</v>
      </c>
      <c r="M340" s="34">
        <f t="shared" si="22"/>
        <v>0</v>
      </c>
      <c r="N340">
        <f>A340-Sheet1!A336</f>
        <v>-84</v>
      </c>
    </row>
    <row r="341" spans="1:14" x14ac:dyDescent="0.25">
      <c r="A341" s="12">
        <v>5278</v>
      </c>
      <c r="B341" s="12">
        <v>59</v>
      </c>
      <c r="C341" s="12">
        <v>7</v>
      </c>
      <c r="D341" s="13">
        <v>1</v>
      </c>
      <c r="E341" s="12" t="s">
        <v>759</v>
      </c>
      <c r="F341" s="25">
        <v>56.423954378719124</v>
      </c>
      <c r="G341" s="14">
        <v>1672</v>
      </c>
      <c r="H341" s="30">
        <f t="shared" si="20"/>
        <v>29.632804336567592</v>
      </c>
      <c r="I341">
        <f t="shared" si="21"/>
        <v>0</v>
      </c>
      <c r="J341">
        <v>0</v>
      </c>
      <c r="K341" s="34">
        <v>0</v>
      </c>
      <c r="L341" s="34">
        <f t="shared" si="23"/>
        <v>0</v>
      </c>
      <c r="M341" s="34">
        <f t="shared" si="22"/>
        <v>0</v>
      </c>
      <c r="N341">
        <f>A341-Sheet1!A337</f>
        <v>-84</v>
      </c>
    </row>
    <row r="342" spans="1:14" x14ac:dyDescent="0.25">
      <c r="A342" s="12">
        <v>5306</v>
      </c>
      <c r="B342" s="12">
        <v>65</v>
      </c>
      <c r="C342" s="12">
        <v>11</v>
      </c>
      <c r="D342" s="13">
        <v>1</v>
      </c>
      <c r="E342" s="12" t="s">
        <v>760</v>
      </c>
      <c r="F342" s="25">
        <v>156.20428385909125</v>
      </c>
      <c r="G342" s="14">
        <v>610</v>
      </c>
      <c r="H342" s="30">
        <f t="shared" si="20"/>
        <v>3.9051425795099752</v>
      </c>
      <c r="I342">
        <f t="shared" si="21"/>
        <v>1</v>
      </c>
      <c r="J342">
        <v>0</v>
      </c>
      <c r="K342" s="34">
        <v>0</v>
      </c>
      <c r="L342" s="34">
        <f t="shared" si="23"/>
        <v>183000</v>
      </c>
      <c r="M342" s="34">
        <f t="shared" si="22"/>
        <v>180878.88</v>
      </c>
      <c r="N342">
        <f>A342-Sheet1!A338</f>
        <v>-63</v>
      </c>
    </row>
    <row r="343" spans="1:14" x14ac:dyDescent="0.25">
      <c r="A343" s="12">
        <v>5348</v>
      </c>
      <c r="B343" s="12">
        <v>44</v>
      </c>
      <c r="C343" s="12">
        <v>6</v>
      </c>
      <c r="D343" s="13">
        <v>1</v>
      </c>
      <c r="E343" s="12" t="s">
        <v>761</v>
      </c>
      <c r="F343" s="25">
        <v>107.91477284602091</v>
      </c>
      <c r="G343" s="14">
        <v>730</v>
      </c>
      <c r="H343" s="30">
        <f t="shared" si="20"/>
        <v>6.7645974758396292</v>
      </c>
      <c r="I343">
        <f t="shared" si="21"/>
        <v>1</v>
      </c>
      <c r="J343">
        <v>0</v>
      </c>
      <c r="K343" s="34">
        <v>0</v>
      </c>
      <c r="L343" s="34">
        <f t="shared" si="23"/>
        <v>219000</v>
      </c>
      <c r="M343" s="34">
        <f t="shared" si="22"/>
        <v>216461.61</v>
      </c>
      <c r="N343">
        <f>A343-Sheet1!A339</f>
        <v>-28</v>
      </c>
    </row>
    <row r="344" spans="1:14" x14ac:dyDescent="0.25">
      <c r="A344" s="12">
        <v>5355</v>
      </c>
      <c r="B344" s="12">
        <v>40</v>
      </c>
      <c r="C344" s="12">
        <v>1</v>
      </c>
      <c r="D344" s="13">
        <v>1</v>
      </c>
      <c r="E344" s="12" t="s">
        <v>762</v>
      </c>
      <c r="F344" s="25">
        <v>1.6003479510445608</v>
      </c>
      <c r="G344" s="14">
        <v>1901</v>
      </c>
      <c r="H344" s="30">
        <f t="shared" si="20"/>
        <v>1187.866675343447</v>
      </c>
      <c r="I344">
        <f t="shared" si="21"/>
        <v>0</v>
      </c>
      <c r="J344">
        <v>0</v>
      </c>
      <c r="K344" s="34">
        <v>0</v>
      </c>
      <c r="L344" s="34">
        <f t="shared" si="23"/>
        <v>0</v>
      </c>
      <c r="M344" s="34">
        <f t="shared" si="22"/>
        <v>0</v>
      </c>
      <c r="N344">
        <f>A344-Sheet1!A340</f>
        <v>-35</v>
      </c>
    </row>
    <row r="345" spans="1:14" x14ac:dyDescent="0.25">
      <c r="A345" s="12">
        <v>5362</v>
      </c>
      <c r="B345" s="12">
        <v>33</v>
      </c>
      <c r="C345" s="12">
        <v>3</v>
      </c>
      <c r="D345" s="13">
        <v>1</v>
      </c>
      <c r="E345" s="12" t="s">
        <v>763</v>
      </c>
      <c r="F345" s="25">
        <v>96.413919101100092</v>
      </c>
      <c r="G345" s="14">
        <v>385</v>
      </c>
      <c r="H345" s="30">
        <f t="shared" si="20"/>
        <v>3.9931993594855033</v>
      </c>
      <c r="I345">
        <f t="shared" si="21"/>
        <v>1</v>
      </c>
      <c r="J345">
        <v>0</v>
      </c>
      <c r="K345" s="34">
        <v>0</v>
      </c>
      <c r="L345" s="34">
        <f t="shared" si="23"/>
        <v>115500</v>
      </c>
      <c r="M345" s="34">
        <f t="shared" si="22"/>
        <v>114161.26</v>
      </c>
      <c r="N345">
        <f>A345-Sheet1!A341</f>
        <v>-35</v>
      </c>
    </row>
    <row r="346" spans="1:14" x14ac:dyDescent="0.25">
      <c r="A346" s="12">
        <v>5369</v>
      </c>
      <c r="B346" s="12">
        <v>30</v>
      </c>
      <c r="C346" s="12">
        <v>2</v>
      </c>
      <c r="D346" s="13">
        <v>3</v>
      </c>
      <c r="E346" s="12" t="s">
        <v>764</v>
      </c>
      <c r="F346" s="27">
        <v>5.25</v>
      </c>
      <c r="G346" s="14">
        <v>457</v>
      </c>
      <c r="H346" s="30">
        <f t="shared" si="20"/>
        <v>87.047619047619051</v>
      </c>
      <c r="I346">
        <f t="shared" si="21"/>
        <v>0</v>
      </c>
      <c r="J346">
        <v>0</v>
      </c>
      <c r="K346" s="34">
        <v>0</v>
      </c>
      <c r="L346" s="34">
        <f t="shared" si="23"/>
        <v>0</v>
      </c>
      <c r="M346" s="34">
        <f t="shared" si="22"/>
        <v>0</v>
      </c>
      <c r="N346">
        <f>A346-Sheet1!A342</f>
        <v>-63</v>
      </c>
    </row>
    <row r="347" spans="1:14" x14ac:dyDescent="0.25">
      <c r="A347" s="12">
        <v>5376</v>
      </c>
      <c r="B347" s="12">
        <v>7</v>
      </c>
      <c r="C347" s="12">
        <v>11</v>
      </c>
      <c r="D347" s="13">
        <v>1</v>
      </c>
      <c r="E347" s="12" t="s">
        <v>765</v>
      </c>
      <c r="F347" s="25">
        <v>110.22389012768012</v>
      </c>
      <c r="G347" s="14">
        <v>482</v>
      </c>
      <c r="H347" s="30">
        <f t="shared" si="20"/>
        <v>4.3729176990729082</v>
      </c>
      <c r="I347">
        <f t="shared" si="21"/>
        <v>1</v>
      </c>
      <c r="J347">
        <v>0</v>
      </c>
      <c r="K347" s="34">
        <v>0</v>
      </c>
      <c r="L347" s="34">
        <f t="shared" si="23"/>
        <v>144600</v>
      </c>
      <c r="M347" s="34">
        <f t="shared" si="22"/>
        <v>142923.97</v>
      </c>
      <c r="N347">
        <f>A347-Sheet1!A343</f>
        <v>-63</v>
      </c>
    </row>
    <row r="348" spans="1:14" x14ac:dyDescent="0.25">
      <c r="A348" s="12">
        <v>5390</v>
      </c>
      <c r="B348" s="12">
        <v>66</v>
      </c>
      <c r="C348" s="12">
        <v>6</v>
      </c>
      <c r="D348" s="13">
        <v>1</v>
      </c>
      <c r="E348" s="12" t="s">
        <v>766</v>
      </c>
      <c r="F348" s="25">
        <v>78.629964496630876</v>
      </c>
      <c r="G348" s="14">
        <v>2782</v>
      </c>
      <c r="H348" s="30">
        <f t="shared" si="20"/>
        <v>35.380913851477104</v>
      </c>
      <c r="I348">
        <f t="shared" si="21"/>
        <v>0</v>
      </c>
      <c r="J348">
        <v>0</v>
      </c>
      <c r="K348" s="34">
        <v>0</v>
      </c>
      <c r="L348" s="34">
        <f t="shared" si="23"/>
        <v>0</v>
      </c>
      <c r="M348" s="34">
        <f t="shared" si="22"/>
        <v>0</v>
      </c>
      <c r="N348">
        <f>A348-Sheet1!A344</f>
        <v>868</v>
      </c>
    </row>
    <row r="349" spans="1:14" x14ac:dyDescent="0.25">
      <c r="A349" s="12">
        <v>5397</v>
      </c>
      <c r="B349" s="12">
        <v>16</v>
      </c>
      <c r="C349" s="12">
        <v>12</v>
      </c>
      <c r="D349" s="13">
        <v>1</v>
      </c>
      <c r="E349" s="12" t="s">
        <v>767</v>
      </c>
      <c r="F349" s="25">
        <v>158.64093676701592</v>
      </c>
      <c r="G349" s="14">
        <v>294</v>
      </c>
      <c r="H349" s="30">
        <f t="shared" si="20"/>
        <v>1.8532417041370339</v>
      </c>
      <c r="I349">
        <f t="shared" si="21"/>
        <v>1</v>
      </c>
      <c r="J349">
        <v>0</v>
      </c>
      <c r="K349" s="34">
        <v>0</v>
      </c>
      <c r="L349" s="34">
        <f t="shared" si="23"/>
        <v>88200</v>
      </c>
      <c r="M349" s="34">
        <f t="shared" si="22"/>
        <v>87177.69</v>
      </c>
      <c r="N349">
        <f>A349-Sheet1!A345</f>
        <v>-60</v>
      </c>
    </row>
    <row r="350" spans="1:14" x14ac:dyDescent="0.25">
      <c r="A350" s="12">
        <v>5432</v>
      </c>
      <c r="B350" s="12">
        <v>55</v>
      </c>
      <c r="C350" s="12">
        <v>11</v>
      </c>
      <c r="D350" s="13">
        <v>1</v>
      </c>
      <c r="E350" s="12" t="s">
        <v>768</v>
      </c>
      <c r="F350" s="25">
        <v>59.777768676820109</v>
      </c>
      <c r="G350" s="14">
        <v>1590</v>
      </c>
      <c r="H350" s="30">
        <f t="shared" si="20"/>
        <v>26.598517060683644</v>
      </c>
      <c r="I350">
        <f t="shared" si="21"/>
        <v>0</v>
      </c>
      <c r="J350">
        <v>0</v>
      </c>
      <c r="K350" s="34">
        <v>0</v>
      </c>
      <c r="L350" s="34">
        <f t="shared" si="23"/>
        <v>0</v>
      </c>
      <c r="M350" s="34">
        <f t="shared" si="22"/>
        <v>0</v>
      </c>
      <c r="N350">
        <f>A350-Sheet1!A346</f>
        <v>2947</v>
      </c>
    </row>
    <row r="351" spans="1:14" x14ac:dyDescent="0.25">
      <c r="A351" s="12">
        <v>5439</v>
      </c>
      <c r="B351" s="12">
        <v>40</v>
      </c>
      <c r="C351" s="12">
        <v>1</v>
      </c>
      <c r="D351" s="13">
        <v>1</v>
      </c>
      <c r="E351" s="12" t="s">
        <v>769</v>
      </c>
      <c r="F351" s="25">
        <v>4.7862971566470582</v>
      </c>
      <c r="G351" s="14">
        <v>3116</v>
      </c>
      <c r="H351" s="30">
        <f t="shared" si="20"/>
        <v>651.025186698364</v>
      </c>
      <c r="I351">
        <f t="shared" si="21"/>
        <v>0</v>
      </c>
      <c r="J351">
        <v>0</v>
      </c>
      <c r="K351" s="34">
        <v>0</v>
      </c>
      <c r="L351" s="34">
        <f t="shared" si="23"/>
        <v>0</v>
      </c>
      <c r="M351" s="34">
        <f t="shared" si="22"/>
        <v>0</v>
      </c>
      <c r="N351">
        <f>A351-Sheet1!A347</f>
        <v>-21</v>
      </c>
    </row>
    <row r="352" spans="1:14" x14ac:dyDescent="0.25">
      <c r="A352" s="12">
        <v>5457</v>
      </c>
      <c r="B352" s="12">
        <v>15</v>
      </c>
      <c r="C352" s="12">
        <v>7</v>
      </c>
      <c r="D352" s="13">
        <v>1</v>
      </c>
      <c r="E352" s="12" t="s">
        <v>770</v>
      </c>
      <c r="F352" s="25">
        <v>196.86447677479973</v>
      </c>
      <c r="G352" s="14">
        <v>1089</v>
      </c>
      <c r="H352" s="30">
        <f t="shared" si="20"/>
        <v>5.5317242492953458</v>
      </c>
      <c r="I352">
        <f t="shared" si="21"/>
        <v>0</v>
      </c>
      <c r="J352">
        <v>0</v>
      </c>
      <c r="K352" s="34">
        <v>0</v>
      </c>
      <c r="L352" s="34">
        <f t="shared" si="23"/>
        <v>0</v>
      </c>
      <c r="M352" s="34">
        <f t="shared" si="22"/>
        <v>0</v>
      </c>
      <c r="N352">
        <f>A352-Sheet1!A348</f>
        <v>-10</v>
      </c>
    </row>
    <row r="353" spans="1:14" x14ac:dyDescent="0.25">
      <c r="A353" s="12">
        <v>5460</v>
      </c>
      <c r="B353" s="12">
        <v>41</v>
      </c>
      <c r="C353" s="12">
        <v>4</v>
      </c>
      <c r="D353" s="13">
        <v>1</v>
      </c>
      <c r="E353" s="12" t="s">
        <v>771</v>
      </c>
      <c r="F353" s="25">
        <v>283.3227031075665</v>
      </c>
      <c r="G353" s="14">
        <v>3010</v>
      </c>
      <c r="H353" s="30">
        <f t="shared" si="20"/>
        <v>10.623928005011379</v>
      </c>
      <c r="I353">
        <f t="shared" si="21"/>
        <v>0</v>
      </c>
      <c r="J353">
        <v>0</v>
      </c>
      <c r="K353" s="34">
        <v>0</v>
      </c>
      <c r="L353" s="34">
        <f t="shared" si="23"/>
        <v>0</v>
      </c>
      <c r="M353" s="34">
        <f t="shared" si="22"/>
        <v>0</v>
      </c>
      <c r="N353">
        <f>A353-Sheet1!A349</f>
        <v>-14</v>
      </c>
    </row>
    <row r="354" spans="1:14" x14ac:dyDescent="0.25">
      <c r="A354" s="12">
        <v>5467</v>
      </c>
      <c r="B354" s="12">
        <v>37</v>
      </c>
      <c r="C354" s="12">
        <v>10</v>
      </c>
      <c r="D354" s="13">
        <v>1</v>
      </c>
      <c r="E354" s="12" t="s">
        <v>772</v>
      </c>
      <c r="F354" s="25">
        <v>80.56465148785631</v>
      </c>
      <c r="G354" s="14">
        <v>788</v>
      </c>
      <c r="H354" s="30">
        <f t="shared" si="20"/>
        <v>9.7809645476934381</v>
      </c>
      <c r="I354">
        <f t="shared" si="21"/>
        <v>0</v>
      </c>
      <c r="J354">
        <v>0</v>
      </c>
      <c r="K354" s="34">
        <v>0</v>
      </c>
      <c r="L354" s="34">
        <f t="shared" si="23"/>
        <v>0</v>
      </c>
      <c r="M354" s="34">
        <f t="shared" si="22"/>
        <v>0</v>
      </c>
      <c r="N354">
        <f>A354-Sheet1!A350</f>
        <v>-119</v>
      </c>
    </row>
    <row r="355" spans="1:14" x14ac:dyDescent="0.25">
      <c r="A355" s="12">
        <v>5474</v>
      </c>
      <c r="B355" s="12">
        <v>65</v>
      </c>
      <c r="C355" s="12">
        <v>11</v>
      </c>
      <c r="D355" s="13">
        <v>1</v>
      </c>
      <c r="E355" s="12" t="s">
        <v>773</v>
      </c>
      <c r="F355" s="25">
        <v>522.02247156444741</v>
      </c>
      <c r="G355" s="14">
        <v>1286</v>
      </c>
      <c r="H355" s="30">
        <f t="shared" si="20"/>
        <v>2.4634954816140211</v>
      </c>
      <c r="I355">
        <f t="shared" si="21"/>
        <v>0</v>
      </c>
      <c r="J355">
        <v>0</v>
      </c>
      <c r="K355" s="34">
        <v>0</v>
      </c>
      <c r="L355" s="34">
        <f t="shared" si="23"/>
        <v>0</v>
      </c>
      <c r="M355" s="34">
        <f t="shared" si="22"/>
        <v>0</v>
      </c>
      <c r="N355">
        <f>A355-Sheet1!A351</f>
        <v>-119</v>
      </c>
    </row>
    <row r="356" spans="1:14" x14ac:dyDescent="0.25">
      <c r="A356" s="12">
        <v>5523</v>
      </c>
      <c r="B356" s="12">
        <v>56</v>
      </c>
      <c r="C356" s="12">
        <v>3</v>
      </c>
      <c r="D356" s="13">
        <v>1</v>
      </c>
      <c r="E356" s="12" t="s">
        <v>774</v>
      </c>
      <c r="F356" s="25">
        <v>295.8235175937495</v>
      </c>
      <c r="G356" s="14">
        <v>1293</v>
      </c>
      <c r="H356" s="30">
        <f t="shared" si="20"/>
        <v>4.370849249976331</v>
      </c>
      <c r="I356">
        <f t="shared" si="21"/>
        <v>0</v>
      </c>
      <c r="J356">
        <v>0</v>
      </c>
      <c r="K356" s="34">
        <v>0</v>
      </c>
      <c r="L356" s="34">
        <f t="shared" si="23"/>
        <v>0</v>
      </c>
      <c r="M356" s="34">
        <f t="shared" si="22"/>
        <v>0</v>
      </c>
      <c r="N356">
        <f>A356-Sheet1!A352</f>
        <v>-84</v>
      </c>
    </row>
    <row r="357" spans="1:14" x14ac:dyDescent="0.25">
      <c r="A357" s="12">
        <v>5586</v>
      </c>
      <c r="B357" s="12">
        <v>47</v>
      </c>
      <c r="C357" s="12">
        <v>11</v>
      </c>
      <c r="D357" s="13">
        <v>1</v>
      </c>
      <c r="E357" s="12" t="s">
        <v>775</v>
      </c>
      <c r="F357" s="25">
        <v>112.35010196935661</v>
      </c>
      <c r="G357" s="14">
        <v>778</v>
      </c>
      <c r="H357" s="30">
        <f t="shared" si="20"/>
        <v>6.9247823220685527</v>
      </c>
      <c r="I357">
        <f t="shared" si="21"/>
        <v>0</v>
      </c>
      <c r="J357">
        <v>0</v>
      </c>
      <c r="K357" s="34">
        <v>0</v>
      </c>
      <c r="L357" s="34">
        <f t="shared" si="23"/>
        <v>0</v>
      </c>
      <c r="M357" s="34">
        <f t="shared" si="22"/>
        <v>0</v>
      </c>
      <c r="N357">
        <f>A357-Sheet1!A353</f>
        <v>-28</v>
      </c>
    </row>
    <row r="358" spans="1:14" x14ac:dyDescent="0.25">
      <c r="A358" s="12">
        <v>5593</v>
      </c>
      <c r="B358" s="12">
        <v>9</v>
      </c>
      <c r="C358" s="12">
        <v>10</v>
      </c>
      <c r="D358" s="13">
        <v>1</v>
      </c>
      <c r="E358" s="12" t="s">
        <v>776</v>
      </c>
      <c r="F358" s="25">
        <v>182.03919818368658</v>
      </c>
      <c r="G358" s="14">
        <v>1129</v>
      </c>
      <c r="H358" s="30">
        <f t="shared" si="20"/>
        <v>6.2019609582150705</v>
      </c>
      <c r="I358">
        <f t="shared" si="21"/>
        <v>0</v>
      </c>
      <c r="J358">
        <v>0</v>
      </c>
      <c r="K358" s="34">
        <v>0</v>
      </c>
      <c r="L358" s="34">
        <f t="shared" si="23"/>
        <v>0</v>
      </c>
      <c r="M358" s="34">
        <f t="shared" si="22"/>
        <v>0</v>
      </c>
      <c r="N358">
        <f>A358-Sheet1!A354</f>
        <v>2051</v>
      </c>
    </row>
    <row r="359" spans="1:14" x14ac:dyDescent="0.25">
      <c r="A359" s="12">
        <v>5607</v>
      </c>
      <c r="B359" s="12">
        <v>49</v>
      </c>
      <c r="C359" s="12">
        <v>5</v>
      </c>
      <c r="D359" s="13">
        <v>1</v>
      </c>
      <c r="E359" s="12" t="s">
        <v>777</v>
      </c>
      <c r="F359" s="25">
        <v>384.07212493889159</v>
      </c>
      <c r="G359" s="14">
        <v>7454</v>
      </c>
      <c r="H359" s="30">
        <f t="shared" si="20"/>
        <v>19.407813053826754</v>
      </c>
      <c r="I359">
        <f t="shared" si="21"/>
        <v>0</v>
      </c>
      <c r="J359">
        <v>0</v>
      </c>
      <c r="K359" s="34">
        <v>0</v>
      </c>
      <c r="L359" s="34">
        <f t="shared" si="23"/>
        <v>0</v>
      </c>
      <c r="M359" s="34">
        <f t="shared" si="22"/>
        <v>0</v>
      </c>
      <c r="N359">
        <f>A359-Sheet1!A355</f>
        <v>-14</v>
      </c>
    </row>
    <row r="360" spans="1:14" x14ac:dyDescent="0.25">
      <c r="A360" s="12">
        <v>5614</v>
      </c>
      <c r="B360" s="12">
        <v>8</v>
      </c>
      <c r="C360" s="12">
        <v>7</v>
      </c>
      <c r="D360" s="13">
        <v>1</v>
      </c>
      <c r="E360" s="12" t="s">
        <v>778</v>
      </c>
      <c r="F360" s="25">
        <v>61.619889127243056</v>
      </c>
      <c r="G360" s="14">
        <v>239</v>
      </c>
      <c r="H360" s="30">
        <f t="shared" si="20"/>
        <v>3.878617819426335</v>
      </c>
      <c r="I360">
        <f t="shared" si="21"/>
        <v>1</v>
      </c>
      <c r="J360">
        <v>0</v>
      </c>
      <c r="K360" s="34">
        <v>0</v>
      </c>
      <c r="L360" s="34">
        <f t="shared" si="23"/>
        <v>71700</v>
      </c>
      <c r="M360" s="34">
        <f t="shared" si="22"/>
        <v>70868.94</v>
      </c>
      <c r="N360">
        <f>A360-Sheet1!A356</f>
        <v>-14</v>
      </c>
    </row>
    <row r="361" spans="1:14" x14ac:dyDescent="0.25">
      <c r="A361" s="12">
        <v>5621</v>
      </c>
      <c r="B361" s="12">
        <v>13</v>
      </c>
      <c r="C361" s="12">
        <v>2</v>
      </c>
      <c r="D361" s="13">
        <v>1</v>
      </c>
      <c r="E361" s="12" t="s">
        <v>779</v>
      </c>
      <c r="F361" s="25">
        <v>113.76136933946026</v>
      </c>
      <c r="G361" s="14">
        <v>3204</v>
      </c>
      <c r="H361" s="30">
        <f t="shared" si="20"/>
        <v>28.164217946773892</v>
      </c>
      <c r="I361">
        <f t="shared" si="21"/>
        <v>0</v>
      </c>
      <c r="J361">
        <v>0</v>
      </c>
      <c r="K361" s="34">
        <v>0</v>
      </c>
      <c r="L361" s="34">
        <f t="shared" si="23"/>
        <v>0</v>
      </c>
      <c r="M361" s="34">
        <f t="shared" si="22"/>
        <v>0</v>
      </c>
      <c r="N361">
        <f>A361-Sheet1!A357</f>
        <v>-21</v>
      </c>
    </row>
    <row r="362" spans="1:14" x14ac:dyDescent="0.25">
      <c r="A362" s="12">
        <v>5628</v>
      </c>
      <c r="B362" s="12">
        <v>37</v>
      </c>
      <c r="C362" s="12">
        <v>9</v>
      </c>
      <c r="D362" s="13">
        <v>1</v>
      </c>
      <c r="E362" s="12" t="s">
        <v>780</v>
      </c>
      <c r="F362" s="25">
        <v>116.07941605968831</v>
      </c>
      <c r="G362" s="14">
        <v>954</v>
      </c>
      <c r="H362" s="30">
        <f t="shared" si="20"/>
        <v>8.2185113638877283</v>
      </c>
      <c r="I362">
        <f t="shared" si="21"/>
        <v>0</v>
      </c>
      <c r="J362">
        <v>0</v>
      </c>
      <c r="K362" s="34">
        <v>0</v>
      </c>
      <c r="L362" s="34">
        <f t="shared" si="23"/>
        <v>0</v>
      </c>
      <c r="M362" s="34">
        <f t="shared" si="22"/>
        <v>0</v>
      </c>
      <c r="N362">
        <f>A362-Sheet1!A358</f>
        <v>-28</v>
      </c>
    </row>
    <row r="363" spans="1:14" x14ac:dyDescent="0.25">
      <c r="A363" s="12">
        <v>5642</v>
      </c>
      <c r="B363" s="12">
        <v>15</v>
      </c>
      <c r="C363" s="12">
        <v>7</v>
      </c>
      <c r="D363" s="13">
        <v>1</v>
      </c>
      <c r="E363" s="12" t="s">
        <v>781</v>
      </c>
      <c r="F363" s="25">
        <v>10.096783645599903</v>
      </c>
      <c r="G363" s="14">
        <v>1130</v>
      </c>
      <c r="H363" s="30">
        <f t="shared" si="20"/>
        <v>111.91682813689337</v>
      </c>
      <c r="I363">
        <f t="shared" si="21"/>
        <v>0</v>
      </c>
      <c r="J363">
        <v>0</v>
      </c>
      <c r="K363" s="34">
        <v>0</v>
      </c>
      <c r="L363" s="34">
        <f t="shared" si="23"/>
        <v>0</v>
      </c>
      <c r="M363" s="34">
        <f t="shared" si="22"/>
        <v>0</v>
      </c>
      <c r="N363">
        <f>A363-Sheet1!A359</f>
        <v>-21</v>
      </c>
    </row>
    <row r="364" spans="1:14" x14ac:dyDescent="0.25">
      <c r="A364" s="12">
        <v>5656</v>
      </c>
      <c r="B364" s="12">
        <v>13</v>
      </c>
      <c r="C364" s="12">
        <v>2</v>
      </c>
      <c r="D364" s="13">
        <v>1</v>
      </c>
      <c r="E364" s="12" t="s">
        <v>782</v>
      </c>
      <c r="F364" s="27">
        <v>79.267364130378212</v>
      </c>
      <c r="G364" s="14">
        <v>8267</v>
      </c>
      <c r="H364" s="30">
        <f t="shared" si="20"/>
        <v>104.29260630393256</v>
      </c>
      <c r="I364">
        <f t="shared" si="21"/>
        <v>0</v>
      </c>
      <c r="J364">
        <v>0</v>
      </c>
      <c r="K364" s="34">
        <v>0</v>
      </c>
      <c r="L364" s="34">
        <f t="shared" si="23"/>
        <v>0</v>
      </c>
      <c r="M364" s="34">
        <f t="shared" si="22"/>
        <v>0</v>
      </c>
      <c r="N364">
        <f>A364-Sheet1!A360</f>
        <v>-14</v>
      </c>
    </row>
    <row r="365" spans="1:14" x14ac:dyDescent="0.25">
      <c r="A365" s="12">
        <v>5663</v>
      </c>
      <c r="B365" s="12">
        <v>16</v>
      </c>
      <c r="C365" s="12">
        <v>12</v>
      </c>
      <c r="D365" s="13">
        <v>1</v>
      </c>
      <c r="E365" s="12" t="s">
        <v>783</v>
      </c>
      <c r="F365" s="25">
        <v>400.7918883410116</v>
      </c>
      <c r="G365" s="14">
        <v>4809</v>
      </c>
      <c r="H365" s="30">
        <f t="shared" si="20"/>
        <v>11.998745832670867</v>
      </c>
      <c r="I365">
        <f t="shared" si="21"/>
        <v>0</v>
      </c>
      <c r="J365">
        <v>0</v>
      </c>
      <c r="K365" s="34">
        <v>0</v>
      </c>
      <c r="L365" s="34">
        <f t="shared" si="23"/>
        <v>0</v>
      </c>
      <c r="M365" s="34">
        <f t="shared" si="22"/>
        <v>0</v>
      </c>
      <c r="N365">
        <f>A365-Sheet1!A361</f>
        <v>2153</v>
      </c>
    </row>
    <row r="366" spans="1:14" x14ac:dyDescent="0.25">
      <c r="A366" s="12">
        <v>5670</v>
      </c>
      <c r="B366" s="12">
        <v>42</v>
      </c>
      <c r="C366" s="12">
        <v>8</v>
      </c>
      <c r="D366" s="13">
        <v>1</v>
      </c>
      <c r="E366" s="12" t="s">
        <v>784</v>
      </c>
      <c r="F366" s="25">
        <v>314.29520955485509</v>
      </c>
      <c r="G366" s="14">
        <v>409</v>
      </c>
      <c r="H366" s="30">
        <f t="shared" si="20"/>
        <v>1.3013243204669835</v>
      </c>
      <c r="I366">
        <f t="shared" si="21"/>
        <v>1</v>
      </c>
      <c r="J366">
        <v>0</v>
      </c>
      <c r="K366" s="34">
        <v>0</v>
      </c>
      <c r="L366" s="34">
        <f t="shared" si="23"/>
        <v>122700</v>
      </c>
      <c r="M366" s="34">
        <f t="shared" si="22"/>
        <v>121277.81</v>
      </c>
      <c r="N366">
        <f>A366-Sheet1!A362</f>
        <v>-56</v>
      </c>
    </row>
    <row r="367" spans="1:14" x14ac:dyDescent="0.25">
      <c r="A367" s="12">
        <v>5726</v>
      </c>
      <c r="B367" s="12">
        <v>10</v>
      </c>
      <c r="C367" s="12">
        <v>10</v>
      </c>
      <c r="D367" s="13">
        <v>1</v>
      </c>
      <c r="E367" s="12" t="s">
        <v>785</v>
      </c>
      <c r="F367" s="25">
        <v>158.94825214325704</v>
      </c>
      <c r="G367" s="14">
        <v>588</v>
      </c>
      <c r="H367" s="30">
        <f t="shared" si="20"/>
        <v>3.6993171807265095</v>
      </c>
      <c r="I367">
        <f t="shared" si="21"/>
        <v>1</v>
      </c>
      <c r="J367">
        <v>0</v>
      </c>
      <c r="K367" s="34">
        <v>0</v>
      </c>
      <c r="L367" s="34">
        <f t="shared" si="23"/>
        <v>176400</v>
      </c>
      <c r="M367" s="34">
        <f t="shared" si="22"/>
        <v>174355.38</v>
      </c>
      <c r="N367">
        <f>A367-Sheet1!A363</f>
        <v>-7</v>
      </c>
    </row>
    <row r="368" spans="1:14" x14ac:dyDescent="0.25">
      <c r="A368" s="12">
        <v>5733</v>
      </c>
      <c r="B368" s="12">
        <v>43</v>
      </c>
      <c r="C368" s="12">
        <v>9</v>
      </c>
      <c r="D368" s="13">
        <v>1</v>
      </c>
      <c r="E368" s="12" t="s">
        <v>786</v>
      </c>
      <c r="F368" s="25">
        <v>303.7181860164294</v>
      </c>
      <c r="G368" s="14">
        <v>490</v>
      </c>
      <c r="H368" s="30">
        <f t="shared" si="20"/>
        <v>1.6133377010670471</v>
      </c>
      <c r="I368">
        <f t="shared" si="21"/>
        <v>1</v>
      </c>
      <c r="J368">
        <v>0</v>
      </c>
      <c r="K368" s="34">
        <v>0</v>
      </c>
      <c r="L368" s="34">
        <f t="shared" si="23"/>
        <v>147000</v>
      </c>
      <c r="M368" s="34">
        <f t="shared" si="22"/>
        <v>145296.15</v>
      </c>
      <c r="N368">
        <f>A368-Sheet1!A364</f>
        <v>-7</v>
      </c>
    </row>
    <row r="369" spans="1:14" x14ac:dyDescent="0.25">
      <c r="A369" s="12">
        <v>5740</v>
      </c>
      <c r="B369" s="12">
        <v>58</v>
      </c>
      <c r="C369" s="12">
        <v>8</v>
      </c>
      <c r="D369" s="13">
        <v>1</v>
      </c>
      <c r="E369" s="12" t="s">
        <v>787</v>
      </c>
      <c r="F369" s="25">
        <v>96.94364579738594</v>
      </c>
      <c r="G369" s="14">
        <v>237</v>
      </c>
      <c r="H369" s="30">
        <f t="shared" si="20"/>
        <v>2.4447192804707849</v>
      </c>
      <c r="I369">
        <f t="shared" si="21"/>
        <v>1</v>
      </c>
      <c r="J369">
        <v>0</v>
      </c>
      <c r="K369" s="34">
        <v>0</v>
      </c>
      <c r="L369" s="34">
        <f t="shared" si="23"/>
        <v>71100</v>
      </c>
      <c r="M369" s="34">
        <f t="shared" si="22"/>
        <v>70275.89</v>
      </c>
      <c r="N369">
        <f>A369-Sheet1!A365</f>
        <v>-7</v>
      </c>
    </row>
    <row r="370" spans="1:14" x14ac:dyDescent="0.25">
      <c r="A370" s="12">
        <v>5747</v>
      </c>
      <c r="B370" s="12">
        <v>41</v>
      </c>
      <c r="C370" s="12">
        <v>4</v>
      </c>
      <c r="D370" s="13">
        <v>1</v>
      </c>
      <c r="E370" s="12" t="s">
        <v>788</v>
      </c>
      <c r="F370" s="25">
        <v>468.39860718283251</v>
      </c>
      <c r="G370" s="14">
        <v>3170</v>
      </c>
      <c r="H370" s="30">
        <f t="shared" si="20"/>
        <v>6.7677400218285388</v>
      </c>
      <c r="I370">
        <f t="shared" si="21"/>
        <v>0</v>
      </c>
      <c r="J370">
        <v>0</v>
      </c>
      <c r="K370" s="34">
        <v>0</v>
      </c>
      <c r="L370" s="34">
        <f t="shared" si="23"/>
        <v>0</v>
      </c>
      <c r="M370" s="34">
        <f t="shared" si="22"/>
        <v>0</v>
      </c>
      <c r="N370">
        <f>A370-Sheet1!A366</f>
        <v>-7</v>
      </c>
    </row>
    <row r="371" spans="1:14" x14ac:dyDescent="0.25">
      <c r="A371" s="12">
        <v>5754</v>
      </c>
      <c r="B371" s="12">
        <v>35</v>
      </c>
      <c r="C371" s="12">
        <v>9</v>
      </c>
      <c r="D371" s="13">
        <v>1</v>
      </c>
      <c r="E371" s="12" t="s">
        <v>789</v>
      </c>
      <c r="F371" s="25">
        <v>425.05617104883879</v>
      </c>
      <c r="G371" s="14">
        <v>1239</v>
      </c>
      <c r="H371" s="30">
        <f t="shared" si="20"/>
        <v>2.9149088623810133</v>
      </c>
      <c r="I371">
        <f t="shared" si="21"/>
        <v>0</v>
      </c>
      <c r="J371">
        <v>0</v>
      </c>
      <c r="K371" s="34">
        <v>0</v>
      </c>
      <c r="L371" s="34">
        <f t="shared" si="23"/>
        <v>0</v>
      </c>
      <c r="M371" s="34">
        <f t="shared" si="22"/>
        <v>0</v>
      </c>
      <c r="N371">
        <f>A371-Sheet1!A367</f>
        <v>5628</v>
      </c>
    </row>
    <row r="372" spans="1:14" x14ac:dyDescent="0.25">
      <c r="A372" s="12">
        <v>5757</v>
      </c>
      <c r="B372" s="12">
        <v>54</v>
      </c>
      <c r="C372" s="12">
        <v>10</v>
      </c>
      <c r="D372" s="13">
        <v>1</v>
      </c>
      <c r="E372" s="12" t="s">
        <v>790</v>
      </c>
      <c r="F372" s="25">
        <v>309.10026375413321</v>
      </c>
      <c r="G372" s="14">
        <v>619</v>
      </c>
      <c r="H372" s="30">
        <f t="shared" si="20"/>
        <v>2.0025864503705813</v>
      </c>
      <c r="I372">
        <f t="shared" si="21"/>
        <v>1</v>
      </c>
      <c r="J372">
        <v>0</v>
      </c>
      <c r="K372" s="34">
        <v>0</v>
      </c>
      <c r="L372" s="34">
        <f t="shared" si="23"/>
        <v>185700</v>
      </c>
      <c r="M372" s="34">
        <f t="shared" si="22"/>
        <v>183547.59</v>
      </c>
      <c r="N372">
        <f>A372-Sheet1!A368</f>
        <v>-23</v>
      </c>
    </row>
    <row r="373" spans="1:14" x14ac:dyDescent="0.25">
      <c r="A373" s="12">
        <v>5780</v>
      </c>
      <c r="B373" s="12">
        <v>30</v>
      </c>
      <c r="C373" s="12">
        <v>2</v>
      </c>
      <c r="D373" s="13">
        <v>3</v>
      </c>
      <c r="E373" s="12" t="s">
        <v>364</v>
      </c>
      <c r="F373" s="27">
        <v>10.77</v>
      </c>
      <c r="G373" s="14">
        <v>452</v>
      </c>
      <c r="H373" s="30">
        <f t="shared" si="20"/>
        <v>41.968430826369548</v>
      </c>
      <c r="I373">
        <f t="shared" si="21"/>
        <v>0</v>
      </c>
      <c r="J373">
        <v>0</v>
      </c>
      <c r="K373" s="34">
        <v>0</v>
      </c>
      <c r="L373" s="34">
        <f t="shared" si="23"/>
        <v>0</v>
      </c>
      <c r="M373" s="34">
        <f t="shared" si="22"/>
        <v>0</v>
      </c>
      <c r="N373">
        <f>A373-Sheet1!A369</f>
        <v>1405</v>
      </c>
    </row>
    <row r="374" spans="1:14" x14ac:dyDescent="0.25">
      <c r="A374" s="12">
        <v>5810</v>
      </c>
      <c r="B374" s="12">
        <v>3</v>
      </c>
      <c r="C374" s="12">
        <v>11</v>
      </c>
      <c r="D374" s="13">
        <v>1</v>
      </c>
      <c r="E374" s="12" t="s">
        <v>791</v>
      </c>
      <c r="F374" s="25">
        <v>112.97681066486024</v>
      </c>
      <c r="G374" s="14">
        <v>480</v>
      </c>
      <c r="H374" s="30">
        <f t="shared" si="20"/>
        <v>4.2486595007881283</v>
      </c>
      <c r="I374">
        <f t="shared" si="21"/>
        <v>1</v>
      </c>
      <c r="J374">
        <v>0</v>
      </c>
      <c r="K374" s="34">
        <v>0</v>
      </c>
      <c r="L374" s="34">
        <f t="shared" si="23"/>
        <v>144000</v>
      </c>
      <c r="M374" s="34">
        <f t="shared" si="22"/>
        <v>142330.92000000001</v>
      </c>
      <c r="N374">
        <f>A374-Sheet1!A370</f>
        <v>0</v>
      </c>
    </row>
    <row r="375" spans="1:14" x14ac:dyDescent="0.25">
      <c r="A375" s="12">
        <v>5817</v>
      </c>
      <c r="B375" s="12">
        <v>30</v>
      </c>
      <c r="C375" s="12">
        <v>2</v>
      </c>
      <c r="D375" s="13">
        <v>3</v>
      </c>
      <c r="E375" s="12" t="s">
        <v>792</v>
      </c>
      <c r="F375" s="27">
        <v>4.25</v>
      </c>
      <c r="G375" s="14">
        <v>477</v>
      </c>
      <c r="H375" s="30">
        <f t="shared" si="20"/>
        <v>112.23529411764706</v>
      </c>
      <c r="I375">
        <f t="shared" si="21"/>
        <v>0</v>
      </c>
      <c r="J375">
        <v>0</v>
      </c>
      <c r="K375" s="34">
        <v>0</v>
      </c>
      <c r="L375" s="34">
        <f t="shared" si="23"/>
        <v>0</v>
      </c>
      <c r="M375" s="34">
        <f t="shared" si="22"/>
        <v>0</v>
      </c>
      <c r="N375">
        <f>A375-Sheet1!A371</f>
        <v>0</v>
      </c>
    </row>
    <row r="376" spans="1:14" x14ac:dyDescent="0.25">
      <c r="A376" s="12">
        <v>5824</v>
      </c>
      <c r="B376" s="12">
        <v>36</v>
      </c>
      <c r="C376" s="12">
        <v>7</v>
      </c>
      <c r="D376" s="13">
        <v>1</v>
      </c>
      <c r="E376" s="12" t="s">
        <v>793</v>
      </c>
      <c r="F376" s="25">
        <v>27.706450952039159</v>
      </c>
      <c r="G376" s="14">
        <v>1812</v>
      </c>
      <c r="H376" s="30">
        <f t="shared" si="20"/>
        <v>65.399931703148695</v>
      </c>
      <c r="I376">
        <f t="shared" si="21"/>
        <v>0</v>
      </c>
      <c r="J376">
        <v>0</v>
      </c>
      <c r="K376" s="34">
        <v>0</v>
      </c>
      <c r="L376" s="34">
        <f t="shared" si="23"/>
        <v>0</v>
      </c>
      <c r="M376" s="34">
        <f t="shared" si="22"/>
        <v>0</v>
      </c>
      <c r="N376">
        <f>A376-Sheet1!A372</f>
        <v>0</v>
      </c>
    </row>
    <row r="377" spans="1:14" x14ac:dyDescent="0.25">
      <c r="A377" s="12">
        <v>5852</v>
      </c>
      <c r="B377" s="12">
        <v>51</v>
      </c>
      <c r="C377" s="12">
        <v>2</v>
      </c>
      <c r="D377" s="13">
        <v>2</v>
      </c>
      <c r="E377" s="12" t="s">
        <v>794</v>
      </c>
      <c r="F377" s="25">
        <v>85.51</v>
      </c>
      <c r="G377" s="14">
        <v>766</v>
      </c>
      <c r="H377" s="30">
        <f t="shared" si="20"/>
        <v>8.9580166062448825</v>
      </c>
      <c r="I377">
        <f t="shared" si="21"/>
        <v>0</v>
      </c>
      <c r="J377">
        <v>0</v>
      </c>
      <c r="K377" s="34">
        <v>0</v>
      </c>
      <c r="L377" s="34">
        <f t="shared" si="23"/>
        <v>0</v>
      </c>
      <c r="M377" s="34">
        <f t="shared" si="22"/>
        <v>0</v>
      </c>
      <c r="N377">
        <f>A377-Sheet1!A373</f>
        <v>-7</v>
      </c>
    </row>
    <row r="378" spans="1:14" x14ac:dyDescent="0.25">
      <c r="A378" s="12">
        <v>5859</v>
      </c>
      <c r="B378" s="12">
        <v>51</v>
      </c>
      <c r="C378" s="12">
        <v>2</v>
      </c>
      <c r="D378" s="13">
        <v>3</v>
      </c>
      <c r="E378" s="12" t="s">
        <v>795</v>
      </c>
      <c r="F378" s="27">
        <v>12.25</v>
      </c>
      <c r="G378" s="14">
        <v>669</v>
      </c>
      <c r="H378" s="30">
        <f t="shared" si="20"/>
        <v>54.612244897959187</v>
      </c>
      <c r="I378">
        <f t="shared" si="21"/>
        <v>0</v>
      </c>
      <c r="J378">
        <v>0</v>
      </c>
      <c r="K378" s="34">
        <v>0</v>
      </c>
      <c r="L378" s="34">
        <f t="shared" si="23"/>
        <v>0</v>
      </c>
      <c r="M378" s="34">
        <f t="shared" si="22"/>
        <v>0</v>
      </c>
      <c r="N378">
        <f>A378-Sheet1!A374</f>
        <v>7</v>
      </c>
    </row>
    <row r="379" spans="1:14" x14ac:dyDescent="0.25">
      <c r="A379" s="12">
        <v>5866</v>
      </c>
      <c r="B379" s="12">
        <v>36</v>
      </c>
      <c r="C379" s="12">
        <v>7</v>
      </c>
      <c r="D379" s="13">
        <v>1</v>
      </c>
      <c r="E379" s="12" t="s">
        <v>796</v>
      </c>
      <c r="F379" s="25">
        <v>116.3766519691211</v>
      </c>
      <c r="G379" s="14">
        <v>998</v>
      </c>
      <c r="H379" s="30">
        <f t="shared" si="20"/>
        <v>8.575603294248447</v>
      </c>
      <c r="I379">
        <f t="shared" si="21"/>
        <v>0</v>
      </c>
      <c r="J379">
        <v>0</v>
      </c>
      <c r="K379" s="34">
        <v>0</v>
      </c>
      <c r="L379" s="34">
        <f t="shared" si="23"/>
        <v>0</v>
      </c>
      <c r="M379" s="34">
        <f t="shared" si="22"/>
        <v>0</v>
      </c>
      <c r="N379">
        <f>A379-Sheet1!A375</f>
        <v>5628</v>
      </c>
    </row>
    <row r="380" spans="1:14" x14ac:dyDescent="0.25">
      <c r="A380" s="12">
        <v>5901</v>
      </c>
      <c r="B380" s="12">
        <v>13</v>
      </c>
      <c r="C380" s="12">
        <v>2</v>
      </c>
      <c r="D380" s="13">
        <v>1</v>
      </c>
      <c r="E380" s="12" t="s">
        <v>797</v>
      </c>
      <c r="F380" s="25">
        <v>57.190148054346196</v>
      </c>
      <c r="G380" s="14">
        <v>5314</v>
      </c>
      <c r="H380" s="30">
        <f t="shared" si="20"/>
        <v>92.91810181974445</v>
      </c>
      <c r="I380">
        <f t="shared" si="21"/>
        <v>0</v>
      </c>
      <c r="J380">
        <v>0</v>
      </c>
      <c r="K380" s="34">
        <v>0</v>
      </c>
      <c r="L380" s="34">
        <f t="shared" si="23"/>
        <v>0</v>
      </c>
      <c r="M380" s="34">
        <f t="shared" si="22"/>
        <v>0</v>
      </c>
      <c r="N380">
        <f>A380-Sheet1!A376</f>
        <v>35</v>
      </c>
    </row>
    <row r="381" spans="1:14" x14ac:dyDescent="0.25">
      <c r="A381" s="12">
        <v>5960</v>
      </c>
      <c r="B381" s="12">
        <v>62</v>
      </c>
      <c r="C381" s="12">
        <v>3</v>
      </c>
      <c r="D381" s="13">
        <v>1</v>
      </c>
      <c r="E381" s="12" t="s">
        <v>798</v>
      </c>
      <c r="F381" s="25">
        <v>147.8845197766862</v>
      </c>
      <c r="G381" s="14">
        <v>467</v>
      </c>
      <c r="H381" s="30">
        <f t="shared" si="20"/>
        <v>3.1578694017818485</v>
      </c>
      <c r="I381">
        <f t="shared" si="21"/>
        <v>1</v>
      </c>
      <c r="J381">
        <v>0</v>
      </c>
      <c r="K381" s="34">
        <v>0</v>
      </c>
      <c r="L381" s="34">
        <f t="shared" si="23"/>
        <v>140100</v>
      </c>
      <c r="M381" s="34">
        <f t="shared" si="22"/>
        <v>138476.13</v>
      </c>
      <c r="N381">
        <f>A381-Sheet1!A377</f>
        <v>59</v>
      </c>
    </row>
    <row r="382" spans="1:14" x14ac:dyDescent="0.25">
      <c r="A382" s="12">
        <v>5985</v>
      </c>
      <c r="B382" s="12">
        <v>62</v>
      </c>
      <c r="C382" s="12">
        <v>4</v>
      </c>
      <c r="D382" s="13">
        <v>1</v>
      </c>
      <c r="E382" s="12" t="s">
        <v>799</v>
      </c>
      <c r="F382" s="25">
        <v>191.66565267442166</v>
      </c>
      <c r="G382" s="14">
        <v>1162</v>
      </c>
      <c r="H382" s="30">
        <f t="shared" si="20"/>
        <v>6.0626407694124751</v>
      </c>
      <c r="I382">
        <f t="shared" si="21"/>
        <v>0</v>
      </c>
      <c r="J382">
        <v>0</v>
      </c>
      <c r="K382" s="34">
        <v>0</v>
      </c>
      <c r="L382" s="34">
        <f t="shared" si="23"/>
        <v>0</v>
      </c>
      <c r="M382" s="34">
        <f t="shared" si="22"/>
        <v>0</v>
      </c>
      <c r="N382">
        <f>A382-Sheet1!A378</f>
        <v>0</v>
      </c>
    </row>
    <row r="383" spans="1:14" x14ac:dyDescent="0.25">
      <c r="A383" s="12">
        <v>5992</v>
      </c>
      <c r="B383" s="12">
        <v>21</v>
      </c>
      <c r="C383" s="12">
        <v>8</v>
      </c>
      <c r="D383" s="13">
        <v>1</v>
      </c>
      <c r="E383" s="12" t="s">
        <v>800</v>
      </c>
      <c r="F383" s="25">
        <v>327.45249680952963</v>
      </c>
      <c r="G383" s="14">
        <v>403</v>
      </c>
      <c r="H383" s="30">
        <f t="shared" si="20"/>
        <v>1.2307128634734898</v>
      </c>
      <c r="I383">
        <f t="shared" si="21"/>
        <v>1</v>
      </c>
      <c r="J383">
        <v>0</v>
      </c>
      <c r="K383" s="34">
        <v>0</v>
      </c>
      <c r="L383" s="34">
        <f t="shared" si="23"/>
        <v>120900</v>
      </c>
      <c r="M383" s="34">
        <f t="shared" si="22"/>
        <v>119498.67</v>
      </c>
      <c r="N383">
        <f>A383-Sheet1!A379</f>
        <v>0</v>
      </c>
    </row>
    <row r="384" spans="1:14" x14ac:dyDescent="0.25">
      <c r="A384" s="12">
        <v>6013</v>
      </c>
      <c r="B384" s="12">
        <v>64</v>
      </c>
      <c r="C384" s="12">
        <v>2</v>
      </c>
      <c r="D384" s="13">
        <v>2</v>
      </c>
      <c r="E384" s="12" t="s">
        <v>801</v>
      </c>
      <c r="F384" s="26">
        <v>75.741878698206321</v>
      </c>
      <c r="G384" s="14">
        <v>495</v>
      </c>
      <c r="H384" s="30">
        <f t="shared" si="20"/>
        <v>6.5353541331121265</v>
      </c>
      <c r="I384">
        <f t="shared" si="21"/>
        <v>1</v>
      </c>
      <c r="J384">
        <v>0</v>
      </c>
      <c r="K384" s="34">
        <v>0</v>
      </c>
      <c r="L384" s="34">
        <f t="shared" si="23"/>
        <v>148500</v>
      </c>
      <c r="M384" s="34">
        <f t="shared" si="22"/>
        <v>146778.76</v>
      </c>
      <c r="N384">
        <f>A384-Sheet1!A380</f>
        <v>-9</v>
      </c>
    </row>
    <row r="385" spans="1:14" x14ac:dyDescent="0.25">
      <c r="A385" s="12">
        <v>6022</v>
      </c>
      <c r="B385" s="12">
        <v>64</v>
      </c>
      <c r="C385" s="12">
        <v>2</v>
      </c>
      <c r="D385" s="13">
        <v>3</v>
      </c>
      <c r="E385" s="12" t="s">
        <v>802</v>
      </c>
      <c r="F385" s="27">
        <v>27.35</v>
      </c>
      <c r="G385" s="14">
        <v>501</v>
      </c>
      <c r="H385" s="30">
        <f t="shared" si="20"/>
        <v>18.318098720292504</v>
      </c>
      <c r="I385">
        <f t="shared" si="21"/>
        <v>0</v>
      </c>
      <c r="J385">
        <v>0</v>
      </c>
      <c r="K385" s="34">
        <v>0</v>
      </c>
      <c r="L385" s="34">
        <f t="shared" si="23"/>
        <v>0</v>
      </c>
      <c r="M385" s="34">
        <f t="shared" si="22"/>
        <v>0</v>
      </c>
      <c r="N385">
        <f>A385-Sheet1!A381</f>
        <v>-5</v>
      </c>
    </row>
    <row r="386" spans="1:14" x14ac:dyDescent="0.25">
      <c r="A386" s="12">
        <v>6027</v>
      </c>
      <c r="B386" s="12">
        <v>4</v>
      </c>
      <c r="C386" s="12">
        <v>12</v>
      </c>
      <c r="D386" s="13">
        <v>1</v>
      </c>
      <c r="E386" s="12" t="s">
        <v>803</v>
      </c>
      <c r="F386" s="26">
        <v>186.17550918939392</v>
      </c>
      <c r="G386" s="14">
        <v>524</v>
      </c>
      <c r="H386" s="30">
        <f t="shared" si="20"/>
        <v>2.8145484993245895</v>
      </c>
      <c r="I386">
        <f t="shared" si="21"/>
        <v>1</v>
      </c>
      <c r="J386">
        <v>0</v>
      </c>
      <c r="K386" s="34">
        <v>0</v>
      </c>
      <c r="L386" s="34">
        <f t="shared" si="23"/>
        <v>157200</v>
      </c>
      <c r="M386" s="34">
        <f t="shared" si="22"/>
        <v>155377.92000000001</v>
      </c>
      <c r="N386">
        <f>A386-Sheet1!A382</f>
        <v>-42</v>
      </c>
    </row>
    <row r="387" spans="1:14" x14ac:dyDescent="0.25">
      <c r="A387" s="12">
        <v>6069</v>
      </c>
      <c r="B387" s="12">
        <v>15</v>
      </c>
      <c r="C387" s="12">
        <v>7</v>
      </c>
      <c r="D387" s="13">
        <v>1</v>
      </c>
      <c r="E387" s="12" t="s">
        <v>804</v>
      </c>
      <c r="F387" s="26">
        <v>25.580102436613608</v>
      </c>
      <c r="G387" s="14">
        <v>77</v>
      </c>
      <c r="H387" s="30">
        <f t="shared" si="20"/>
        <v>3.0101521364428732</v>
      </c>
      <c r="I387">
        <f t="shared" si="21"/>
        <v>1</v>
      </c>
      <c r="J387">
        <v>0</v>
      </c>
      <c r="K387" s="34">
        <v>0</v>
      </c>
      <c r="L387" s="34">
        <f t="shared" si="23"/>
        <v>23100</v>
      </c>
      <c r="M387" s="34">
        <f t="shared" si="22"/>
        <v>22832.25</v>
      </c>
      <c r="N387">
        <f>A387-Sheet1!A383</f>
        <v>-35</v>
      </c>
    </row>
    <row r="388" spans="1:14" x14ac:dyDescent="0.25">
      <c r="A388" s="12">
        <v>6083</v>
      </c>
      <c r="B388" s="12">
        <v>51</v>
      </c>
      <c r="C388" s="12">
        <v>2</v>
      </c>
      <c r="D388" s="13">
        <v>2</v>
      </c>
      <c r="E388" s="12" t="s">
        <v>805</v>
      </c>
      <c r="F388" s="25">
        <v>86.903138776063827</v>
      </c>
      <c r="G388" s="14">
        <v>1108</v>
      </c>
      <c r="H388" s="30">
        <f t="shared" si="20"/>
        <v>12.749827170859128</v>
      </c>
      <c r="I388">
        <f t="shared" si="21"/>
        <v>0</v>
      </c>
      <c r="J388">
        <v>0</v>
      </c>
      <c r="K388" s="34">
        <v>0</v>
      </c>
      <c r="L388" s="34">
        <f t="shared" si="23"/>
        <v>0</v>
      </c>
      <c r="M388" s="34">
        <f t="shared" si="22"/>
        <v>0</v>
      </c>
      <c r="N388">
        <f>A388-Sheet1!A384</f>
        <v>-30</v>
      </c>
    </row>
    <row r="389" spans="1:14" x14ac:dyDescent="0.25">
      <c r="A389" s="12">
        <v>6104</v>
      </c>
      <c r="B389" s="12">
        <v>51</v>
      </c>
      <c r="C389" s="12">
        <v>2</v>
      </c>
      <c r="D389" s="13">
        <v>3</v>
      </c>
      <c r="E389" s="12" t="s">
        <v>806</v>
      </c>
      <c r="F389" s="26">
        <v>5.9</v>
      </c>
      <c r="G389" s="14">
        <v>162</v>
      </c>
      <c r="H389" s="30">
        <f t="shared" si="20"/>
        <v>27.457627118644066</v>
      </c>
      <c r="I389">
        <f t="shared" si="21"/>
        <v>0</v>
      </c>
      <c r="J389">
        <v>0</v>
      </c>
      <c r="K389" s="34">
        <v>0</v>
      </c>
      <c r="L389" s="34">
        <f t="shared" si="23"/>
        <v>0</v>
      </c>
      <c r="M389" s="34">
        <f t="shared" si="22"/>
        <v>0</v>
      </c>
      <c r="N389">
        <f>A389-Sheet1!A385</f>
        <v>21</v>
      </c>
    </row>
    <row r="390" spans="1:14" x14ac:dyDescent="0.25">
      <c r="A390" s="12">
        <v>6113</v>
      </c>
      <c r="B390" s="12">
        <v>51</v>
      </c>
      <c r="C390" s="12">
        <v>2</v>
      </c>
      <c r="D390" s="13">
        <v>3</v>
      </c>
      <c r="E390" s="12" t="s">
        <v>807</v>
      </c>
      <c r="F390" s="27">
        <v>50</v>
      </c>
      <c r="G390" s="14">
        <v>1403</v>
      </c>
      <c r="H390" s="30">
        <f t="shared" si="20"/>
        <v>28.06</v>
      </c>
      <c r="I390">
        <f t="shared" si="21"/>
        <v>0</v>
      </c>
      <c r="J390">
        <v>0</v>
      </c>
      <c r="K390" s="34">
        <v>0</v>
      </c>
      <c r="L390" s="34">
        <f t="shared" si="23"/>
        <v>0</v>
      </c>
      <c r="M390" s="34">
        <f t="shared" si="22"/>
        <v>0</v>
      </c>
      <c r="N390">
        <f>A390-Sheet1!A386</f>
        <v>-5</v>
      </c>
    </row>
    <row r="391" spans="1:14" x14ac:dyDescent="0.25">
      <c r="A391" s="12">
        <v>6118</v>
      </c>
      <c r="B391" s="12">
        <v>28</v>
      </c>
      <c r="C391" s="12">
        <v>2</v>
      </c>
      <c r="D391" s="13">
        <v>1</v>
      </c>
      <c r="E391" s="12" t="s">
        <v>808</v>
      </c>
      <c r="F391" s="25">
        <v>86.097400337688825</v>
      </c>
      <c r="G391" s="14">
        <v>865</v>
      </c>
      <c r="H391" s="30">
        <f t="shared" ref="H391:H428" si="24">G391/F391</f>
        <v>10.046760954538941</v>
      </c>
      <c r="I391">
        <f t="shared" ref="I391:I428" si="25">IF(AND(G391&lt;=745,H391&lt;10),1,0)</f>
        <v>0</v>
      </c>
      <c r="J391">
        <v>0</v>
      </c>
      <c r="K391" s="34">
        <v>0</v>
      </c>
      <c r="L391" s="34">
        <f t="shared" si="23"/>
        <v>0</v>
      </c>
      <c r="M391" s="34">
        <f t="shared" ref="M391:M428" si="26">ROUND(L391*$M$4,2)</f>
        <v>0</v>
      </c>
      <c r="N391">
        <f>A391-Sheet1!A387</f>
        <v>-7</v>
      </c>
    </row>
    <row r="392" spans="1:14" x14ac:dyDescent="0.25">
      <c r="A392" s="12">
        <v>6125</v>
      </c>
      <c r="B392" s="12">
        <v>28</v>
      </c>
      <c r="C392" s="12">
        <v>2</v>
      </c>
      <c r="D392" s="13">
        <v>1</v>
      </c>
      <c r="E392" s="12" t="s">
        <v>809</v>
      </c>
      <c r="F392" s="25">
        <v>160.12754600722857</v>
      </c>
      <c r="G392" s="14">
        <v>3923</v>
      </c>
      <c r="H392" s="30">
        <f t="shared" si="24"/>
        <v>24.499220139318851</v>
      </c>
      <c r="I392">
        <f t="shared" si="25"/>
        <v>0</v>
      </c>
      <c r="J392">
        <v>0</v>
      </c>
      <c r="K392" s="34">
        <v>0</v>
      </c>
      <c r="L392" s="34">
        <f t="shared" ref="L392:L428" si="27">G392*$L$3*I392</f>
        <v>0</v>
      </c>
      <c r="M392" s="34">
        <f t="shared" si="26"/>
        <v>0</v>
      </c>
      <c r="N392">
        <f>A392-Sheet1!A388</f>
        <v>-49</v>
      </c>
    </row>
    <row r="393" spans="1:14" x14ac:dyDescent="0.25">
      <c r="A393" s="12">
        <v>6174</v>
      </c>
      <c r="B393" s="12">
        <v>67</v>
      </c>
      <c r="C393" s="12">
        <v>1</v>
      </c>
      <c r="D393" s="13">
        <v>1</v>
      </c>
      <c r="E393" s="12" t="s">
        <v>810</v>
      </c>
      <c r="F393" s="25">
        <v>70.751277224083665</v>
      </c>
      <c r="G393" s="14">
        <v>12942</v>
      </c>
      <c r="H393" s="30">
        <f t="shared" si="24"/>
        <v>182.92249281960036</v>
      </c>
      <c r="I393">
        <f t="shared" si="25"/>
        <v>0</v>
      </c>
      <c r="J393">
        <v>0</v>
      </c>
      <c r="K393" s="34">
        <v>0</v>
      </c>
      <c r="L393" s="34">
        <f t="shared" si="27"/>
        <v>0</v>
      </c>
      <c r="M393" s="34">
        <f t="shared" si="26"/>
        <v>0</v>
      </c>
      <c r="N393">
        <f>A393-Sheet1!A389</f>
        <v>-7</v>
      </c>
    </row>
    <row r="394" spans="1:14" x14ac:dyDescent="0.25">
      <c r="A394" s="12">
        <v>6181</v>
      </c>
      <c r="B394" s="12">
        <v>13</v>
      </c>
      <c r="C394" s="12">
        <v>2</v>
      </c>
      <c r="D394" s="13">
        <v>1</v>
      </c>
      <c r="E394" s="12" t="s">
        <v>811</v>
      </c>
      <c r="F394" s="25">
        <v>56.31692780871186</v>
      </c>
      <c r="G394" s="14">
        <v>4133</v>
      </c>
      <c r="H394" s="30">
        <f t="shared" si="24"/>
        <v>73.38823619850676</v>
      </c>
      <c r="I394">
        <f t="shared" si="25"/>
        <v>0</v>
      </c>
      <c r="J394">
        <v>0</v>
      </c>
      <c r="K394" s="34">
        <v>0</v>
      </c>
      <c r="L394" s="34">
        <f t="shared" si="27"/>
        <v>0</v>
      </c>
      <c r="M394" s="34">
        <f t="shared" si="26"/>
        <v>0</v>
      </c>
      <c r="N394">
        <f>A394-Sheet1!A390</f>
        <v>-14</v>
      </c>
    </row>
    <row r="395" spans="1:14" x14ac:dyDescent="0.25">
      <c r="A395" s="12">
        <v>6195</v>
      </c>
      <c r="B395" s="12">
        <v>68</v>
      </c>
      <c r="C395" s="12">
        <v>5</v>
      </c>
      <c r="D395" s="13">
        <v>1</v>
      </c>
      <c r="E395" s="12" t="s">
        <v>812</v>
      </c>
      <c r="F395" s="25">
        <v>158.52977127672793</v>
      </c>
      <c r="G395" s="14">
        <v>2157</v>
      </c>
      <c r="H395" s="30">
        <f t="shared" si="24"/>
        <v>13.606277121505229</v>
      </c>
      <c r="I395">
        <f t="shared" si="25"/>
        <v>0</v>
      </c>
      <c r="J395">
        <v>0</v>
      </c>
      <c r="K395" s="34">
        <v>0</v>
      </c>
      <c r="L395" s="34">
        <f t="shared" si="27"/>
        <v>0</v>
      </c>
      <c r="M395" s="34">
        <f t="shared" si="26"/>
        <v>0</v>
      </c>
      <c r="N395">
        <f>A395-Sheet1!A391</f>
        <v>-21</v>
      </c>
    </row>
    <row r="396" spans="1:14" x14ac:dyDescent="0.25">
      <c r="A396" s="12">
        <v>6216</v>
      </c>
      <c r="B396" s="12">
        <v>20</v>
      </c>
      <c r="C396" s="12">
        <v>6</v>
      </c>
      <c r="D396" s="13">
        <v>1</v>
      </c>
      <c r="E396" s="12" t="s">
        <v>813</v>
      </c>
      <c r="F396" s="25">
        <v>175.82847172969915</v>
      </c>
      <c r="G396" s="14">
        <v>2084</v>
      </c>
      <c r="H396" s="30">
        <f t="shared" si="24"/>
        <v>11.852460409277345</v>
      </c>
      <c r="I396">
        <f t="shared" si="25"/>
        <v>0</v>
      </c>
      <c r="J396">
        <v>0</v>
      </c>
      <c r="K396" s="34">
        <v>0</v>
      </c>
      <c r="L396" s="34">
        <f t="shared" si="27"/>
        <v>0</v>
      </c>
      <c r="M396" s="34">
        <f t="shared" si="26"/>
        <v>0</v>
      </c>
      <c r="N396">
        <f>A396-Sheet1!A392</f>
        <v>-7</v>
      </c>
    </row>
    <row r="397" spans="1:14" x14ac:dyDescent="0.25">
      <c r="A397" s="12">
        <v>6223</v>
      </c>
      <c r="B397" s="12">
        <v>37</v>
      </c>
      <c r="C397" s="12">
        <v>9</v>
      </c>
      <c r="D397" s="13">
        <v>1</v>
      </c>
      <c r="E397" s="12" t="s">
        <v>814</v>
      </c>
      <c r="F397" s="25">
        <v>258.65971830604235</v>
      </c>
      <c r="G397" s="14">
        <v>8633</v>
      </c>
      <c r="H397" s="30">
        <f t="shared" si="24"/>
        <v>33.375896550639411</v>
      </c>
      <c r="I397">
        <f t="shared" si="25"/>
        <v>0</v>
      </c>
      <c r="J397">
        <v>0</v>
      </c>
      <c r="K397" s="34">
        <v>0</v>
      </c>
      <c r="L397" s="34">
        <f t="shared" si="27"/>
        <v>0</v>
      </c>
      <c r="M397" s="34">
        <f t="shared" si="26"/>
        <v>0</v>
      </c>
      <c r="N397">
        <f>A397-Sheet1!A393</f>
        <v>-7</v>
      </c>
    </row>
    <row r="398" spans="1:14" x14ac:dyDescent="0.25">
      <c r="A398" s="12">
        <v>6230</v>
      </c>
      <c r="B398" s="12">
        <v>38</v>
      </c>
      <c r="C398" s="12">
        <v>8</v>
      </c>
      <c r="D398" s="13">
        <v>1</v>
      </c>
      <c r="E398" s="12" t="s">
        <v>815</v>
      </c>
      <c r="F398" s="25">
        <v>420.65554386096386</v>
      </c>
      <c r="G398" s="14">
        <v>469</v>
      </c>
      <c r="H398" s="30">
        <f t="shared" si="24"/>
        <v>1.1149264685669162</v>
      </c>
      <c r="I398">
        <f t="shared" si="25"/>
        <v>1</v>
      </c>
      <c r="J398">
        <v>0</v>
      </c>
      <c r="K398" s="34">
        <v>0</v>
      </c>
      <c r="L398" s="34">
        <f t="shared" si="27"/>
        <v>140700</v>
      </c>
      <c r="M398" s="34">
        <f t="shared" si="26"/>
        <v>139069.17000000001</v>
      </c>
      <c r="N398">
        <f>A398-Sheet1!A394</f>
        <v>-7</v>
      </c>
    </row>
    <row r="399" spans="1:14" x14ac:dyDescent="0.25">
      <c r="A399" s="12">
        <v>6237</v>
      </c>
      <c r="B399" s="12">
        <v>69</v>
      </c>
      <c r="C399" s="12">
        <v>5</v>
      </c>
      <c r="D399" s="13">
        <v>1</v>
      </c>
      <c r="E399" s="12" t="s">
        <v>816</v>
      </c>
      <c r="F399" s="25">
        <v>176.9492364334352</v>
      </c>
      <c r="G399" s="14">
        <v>1408</v>
      </c>
      <c r="H399" s="30">
        <f t="shared" si="24"/>
        <v>7.9570843501755473</v>
      </c>
      <c r="I399">
        <f t="shared" si="25"/>
        <v>0</v>
      </c>
      <c r="J399">
        <v>0</v>
      </c>
      <c r="K399" s="34">
        <v>0</v>
      </c>
      <c r="L399" s="34">
        <f t="shared" si="27"/>
        <v>0</v>
      </c>
      <c r="M399" s="34">
        <f t="shared" si="26"/>
        <v>0</v>
      </c>
      <c r="N399">
        <f>A399-Sheet1!A395</f>
        <v>-7</v>
      </c>
    </row>
    <row r="400" spans="1:14" x14ac:dyDescent="0.25">
      <c r="A400" s="12">
        <v>6244</v>
      </c>
      <c r="B400" s="12">
        <v>40</v>
      </c>
      <c r="C400" s="12">
        <v>1</v>
      </c>
      <c r="D400" s="13">
        <v>1</v>
      </c>
      <c r="E400" s="12" t="s">
        <v>817</v>
      </c>
      <c r="F400" s="25">
        <v>13.24243760724374</v>
      </c>
      <c r="G400" s="14">
        <v>6189</v>
      </c>
      <c r="H400" s="30">
        <f t="shared" si="24"/>
        <v>467.36108438332815</v>
      </c>
      <c r="I400">
        <f t="shared" si="25"/>
        <v>0</v>
      </c>
      <c r="J400">
        <v>0</v>
      </c>
      <c r="K400" s="34">
        <v>0</v>
      </c>
      <c r="L400" s="34">
        <f t="shared" si="27"/>
        <v>0</v>
      </c>
      <c r="M400" s="34">
        <f t="shared" si="26"/>
        <v>0</v>
      </c>
      <c r="N400">
        <f>A400-Sheet1!A396</f>
        <v>-7</v>
      </c>
    </row>
    <row r="401" spans="1:14" x14ac:dyDescent="0.25">
      <c r="A401" s="12">
        <v>6251</v>
      </c>
      <c r="B401" s="12">
        <v>12</v>
      </c>
      <c r="C401" s="12">
        <v>3</v>
      </c>
      <c r="D401" s="13">
        <v>1</v>
      </c>
      <c r="E401" s="12" t="s">
        <v>818</v>
      </c>
      <c r="F401" s="25">
        <v>95.322669411977984</v>
      </c>
      <c r="G401" s="14">
        <v>304</v>
      </c>
      <c r="H401" s="30">
        <f t="shared" si="24"/>
        <v>3.1891679269506503</v>
      </c>
      <c r="I401">
        <f t="shared" si="25"/>
        <v>1</v>
      </c>
      <c r="J401">
        <v>0</v>
      </c>
      <c r="K401" s="34">
        <v>0</v>
      </c>
      <c r="L401" s="34">
        <f t="shared" si="27"/>
        <v>91200</v>
      </c>
      <c r="M401" s="34">
        <f t="shared" si="26"/>
        <v>90142.92</v>
      </c>
      <c r="N401">
        <f>A401-Sheet1!A397</f>
        <v>-42</v>
      </c>
    </row>
    <row r="402" spans="1:14" x14ac:dyDescent="0.25">
      <c r="A402" s="12">
        <v>6293</v>
      </c>
      <c r="B402" s="12">
        <v>7</v>
      </c>
      <c r="C402" s="12">
        <v>11</v>
      </c>
      <c r="D402" s="13">
        <v>1</v>
      </c>
      <c r="E402" s="12" t="s">
        <v>819</v>
      </c>
      <c r="F402" s="25">
        <v>489.2260118562055</v>
      </c>
      <c r="G402" s="14">
        <v>680</v>
      </c>
      <c r="H402" s="30">
        <f t="shared" si="24"/>
        <v>1.3899506230667622</v>
      </c>
      <c r="I402">
        <f t="shared" si="25"/>
        <v>1</v>
      </c>
      <c r="J402">
        <v>0</v>
      </c>
      <c r="K402" s="34">
        <v>0</v>
      </c>
      <c r="L402" s="34">
        <f t="shared" si="27"/>
        <v>204000</v>
      </c>
      <c r="M402" s="34">
        <f t="shared" si="26"/>
        <v>201635.47</v>
      </c>
      <c r="N402">
        <f>A402-Sheet1!A398</f>
        <v>-7</v>
      </c>
    </row>
    <row r="403" spans="1:14" x14ac:dyDescent="0.25">
      <c r="A403" s="12">
        <v>6300</v>
      </c>
      <c r="B403" s="12">
        <v>40</v>
      </c>
      <c r="C403" s="12">
        <v>1</v>
      </c>
      <c r="D403" s="13">
        <v>1</v>
      </c>
      <c r="E403" s="12" t="s">
        <v>820</v>
      </c>
      <c r="F403" s="25">
        <v>13.801117961345767</v>
      </c>
      <c r="G403" s="14">
        <v>8633</v>
      </c>
      <c r="H403" s="30">
        <f t="shared" si="24"/>
        <v>625.52903497958243</v>
      </c>
      <c r="I403">
        <f t="shared" si="25"/>
        <v>0</v>
      </c>
      <c r="J403">
        <v>0</v>
      </c>
      <c r="K403" s="34">
        <v>0</v>
      </c>
      <c r="L403" s="34">
        <f t="shared" si="27"/>
        <v>0</v>
      </c>
      <c r="M403" s="34">
        <f t="shared" si="26"/>
        <v>0</v>
      </c>
      <c r="N403">
        <f>A403-Sheet1!A399</f>
        <v>-7</v>
      </c>
    </row>
    <row r="404" spans="1:14" x14ac:dyDescent="0.25">
      <c r="A404" s="12">
        <v>6307</v>
      </c>
      <c r="B404" s="12">
        <v>66</v>
      </c>
      <c r="C404" s="12">
        <v>6</v>
      </c>
      <c r="D404" s="13">
        <v>1</v>
      </c>
      <c r="E404" s="12" t="s">
        <v>821</v>
      </c>
      <c r="F404" s="25">
        <v>100.84508364431419</v>
      </c>
      <c r="G404" s="14">
        <v>6993</v>
      </c>
      <c r="H404" s="30">
        <f t="shared" si="24"/>
        <v>69.343985321730429</v>
      </c>
      <c r="I404">
        <f t="shared" si="25"/>
        <v>0</v>
      </c>
      <c r="J404">
        <v>0</v>
      </c>
      <c r="K404" s="34">
        <v>0</v>
      </c>
      <c r="L404" s="34">
        <f t="shared" si="27"/>
        <v>0</v>
      </c>
      <c r="M404" s="34">
        <f t="shared" si="26"/>
        <v>0</v>
      </c>
      <c r="N404">
        <f>A404-Sheet1!A400</f>
        <v>-21</v>
      </c>
    </row>
    <row r="405" spans="1:14" x14ac:dyDescent="0.25">
      <c r="A405" s="12">
        <v>6321</v>
      </c>
      <c r="B405" s="12">
        <v>62</v>
      </c>
      <c r="C405" s="12">
        <v>4</v>
      </c>
      <c r="D405" s="13">
        <v>1</v>
      </c>
      <c r="E405" s="12" t="s">
        <v>822</v>
      </c>
      <c r="F405" s="25">
        <v>168.64452900396452</v>
      </c>
      <c r="G405" s="14">
        <v>1207</v>
      </c>
      <c r="H405" s="30">
        <f t="shared" si="24"/>
        <v>7.1570658540107495</v>
      </c>
      <c r="I405">
        <f t="shared" si="25"/>
        <v>0</v>
      </c>
      <c r="J405">
        <v>0</v>
      </c>
      <c r="K405" s="34">
        <v>0</v>
      </c>
      <c r="L405" s="34">
        <f t="shared" si="27"/>
        <v>0</v>
      </c>
      <c r="M405" s="34">
        <f t="shared" si="26"/>
        <v>0</v>
      </c>
      <c r="N405">
        <f>A405-Sheet1!A401</f>
        <v>-49</v>
      </c>
    </row>
    <row r="406" spans="1:14" x14ac:dyDescent="0.25">
      <c r="A406" s="12">
        <v>6328</v>
      </c>
      <c r="B406" s="12">
        <v>5</v>
      </c>
      <c r="C406" s="12">
        <v>7</v>
      </c>
      <c r="D406" s="13">
        <v>1</v>
      </c>
      <c r="E406" s="12" t="s">
        <v>823</v>
      </c>
      <c r="F406" s="25">
        <v>47.437624214977056</v>
      </c>
      <c r="G406" s="14">
        <v>3633</v>
      </c>
      <c r="H406" s="30">
        <f t="shared" si="24"/>
        <v>76.584779700096902</v>
      </c>
      <c r="I406">
        <f t="shared" si="25"/>
        <v>0</v>
      </c>
      <c r="J406">
        <v>0</v>
      </c>
      <c r="K406" s="34">
        <v>0</v>
      </c>
      <c r="L406" s="34">
        <f t="shared" si="27"/>
        <v>0</v>
      </c>
      <c r="M406" s="34">
        <f t="shared" si="26"/>
        <v>0</v>
      </c>
      <c r="N406">
        <f>A406-Sheet1!A402</f>
        <v>7</v>
      </c>
    </row>
    <row r="407" spans="1:14" x14ac:dyDescent="0.25">
      <c r="A407" s="12">
        <v>6335</v>
      </c>
      <c r="B407" s="12">
        <v>39</v>
      </c>
      <c r="C407" s="12">
        <v>5</v>
      </c>
      <c r="D407" s="13">
        <v>1</v>
      </c>
      <c r="E407" s="12" t="s">
        <v>824</v>
      </c>
      <c r="F407" s="25">
        <v>288.50252837489211</v>
      </c>
      <c r="G407" s="14">
        <v>1166</v>
      </c>
      <c r="H407" s="30">
        <f t="shared" si="24"/>
        <v>4.0415590343972703</v>
      </c>
      <c r="I407">
        <f t="shared" si="25"/>
        <v>0</v>
      </c>
      <c r="J407">
        <v>0</v>
      </c>
      <c r="K407" s="34">
        <v>0</v>
      </c>
      <c r="L407" s="34">
        <f t="shared" si="27"/>
        <v>0</v>
      </c>
      <c r="M407" s="34">
        <f t="shared" si="26"/>
        <v>0</v>
      </c>
      <c r="N407">
        <f>A407-Sheet1!A403</f>
        <v>0</v>
      </c>
    </row>
    <row r="408" spans="1:14" x14ac:dyDescent="0.25">
      <c r="A408" s="12">
        <v>6354</v>
      </c>
      <c r="B408" s="12">
        <v>56</v>
      </c>
      <c r="C408" s="12">
        <v>3</v>
      </c>
      <c r="D408" s="13">
        <v>1</v>
      </c>
      <c r="E408" s="12" t="s">
        <v>825</v>
      </c>
      <c r="F408" s="25">
        <v>99.65135500010426</v>
      </c>
      <c r="G408" s="14">
        <v>316</v>
      </c>
      <c r="H408" s="30">
        <f t="shared" si="24"/>
        <v>3.1710557272369191</v>
      </c>
      <c r="I408">
        <f t="shared" si="25"/>
        <v>1</v>
      </c>
      <c r="J408">
        <v>0</v>
      </c>
      <c r="K408" s="34">
        <v>0</v>
      </c>
      <c r="L408" s="34">
        <f t="shared" si="27"/>
        <v>94800</v>
      </c>
      <c r="M408" s="34">
        <f t="shared" si="26"/>
        <v>93701.19</v>
      </c>
      <c r="N408">
        <f>A408-Sheet1!A404</f>
        <v>0</v>
      </c>
    </row>
    <row r="409" spans="1:14" x14ac:dyDescent="0.25">
      <c r="A409" s="12">
        <v>6370</v>
      </c>
      <c r="B409" s="12">
        <v>32</v>
      </c>
      <c r="C409" s="12">
        <v>4</v>
      </c>
      <c r="D409" s="13">
        <v>1</v>
      </c>
      <c r="E409" s="12" t="s">
        <v>826</v>
      </c>
      <c r="F409" s="25">
        <v>95.70268995797278</v>
      </c>
      <c r="G409" s="14">
        <v>1755</v>
      </c>
      <c r="H409" s="30">
        <f t="shared" si="24"/>
        <v>18.338042543743512</v>
      </c>
      <c r="I409">
        <f t="shared" si="25"/>
        <v>0</v>
      </c>
      <c r="J409">
        <v>0</v>
      </c>
      <c r="K409" s="34">
        <v>0</v>
      </c>
      <c r="L409" s="34">
        <f t="shared" si="27"/>
        <v>0</v>
      </c>
      <c r="M409" s="34">
        <f t="shared" si="26"/>
        <v>0</v>
      </c>
      <c r="N409">
        <f>A409-Sheet1!A405</f>
        <v>-14</v>
      </c>
    </row>
    <row r="410" spans="1:14" x14ac:dyDescent="0.25">
      <c r="A410" s="12">
        <v>6384</v>
      </c>
      <c r="B410" s="12">
        <v>68</v>
      </c>
      <c r="C410" s="12">
        <v>6</v>
      </c>
      <c r="D410" s="13">
        <v>1</v>
      </c>
      <c r="E410" s="12" t="s">
        <v>827</v>
      </c>
      <c r="F410" s="25">
        <v>155.47260554343111</v>
      </c>
      <c r="G410" s="14">
        <v>859</v>
      </c>
      <c r="H410" s="30">
        <f t="shared" si="24"/>
        <v>5.5250891113421217</v>
      </c>
      <c r="I410">
        <f t="shared" si="25"/>
        <v>0</v>
      </c>
      <c r="J410">
        <v>0</v>
      </c>
      <c r="K410" s="34">
        <v>0</v>
      </c>
      <c r="L410" s="34">
        <f t="shared" si="27"/>
        <v>0</v>
      </c>
      <c r="M410" s="34">
        <f t="shared" si="26"/>
        <v>0</v>
      </c>
      <c r="N410">
        <f>A410-Sheet1!A406</f>
        <v>-28</v>
      </c>
    </row>
    <row r="411" spans="1:14" x14ac:dyDescent="0.25">
      <c r="A411" s="12">
        <v>6412</v>
      </c>
      <c r="B411" s="12">
        <v>30</v>
      </c>
      <c r="C411" s="12">
        <v>2</v>
      </c>
      <c r="D411" s="13">
        <v>3</v>
      </c>
      <c r="E411" s="12" t="s">
        <v>828</v>
      </c>
      <c r="F411" s="27">
        <v>31.54</v>
      </c>
      <c r="G411" s="14">
        <v>445</v>
      </c>
      <c r="H411" s="30">
        <f t="shared" si="24"/>
        <v>14.109067850348763</v>
      </c>
      <c r="I411">
        <f t="shared" si="25"/>
        <v>0</v>
      </c>
      <c r="J411">
        <v>0</v>
      </c>
      <c r="K411" s="34">
        <v>0</v>
      </c>
      <c r="L411" s="34">
        <f t="shared" si="27"/>
        <v>0</v>
      </c>
      <c r="M411" s="34">
        <f t="shared" si="26"/>
        <v>0</v>
      </c>
      <c r="N411">
        <f>A411-Sheet1!A407</f>
        <v>-28</v>
      </c>
    </row>
    <row r="412" spans="1:14" x14ac:dyDescent="0.25">
      <c r="A412" s="12">
        <v>6419</v>
      </c>
      <c r="B412" s="12">
        <v>40</v>
      </c>
      <c r="C412" s="12">
        <v>1</v>
      </c>
      <c r="D412" s="13">
        <v>1</v>
      </c>
      <c r="E412" s="12" t="s">
        <v>829</v>
      </c>
      <c r="F412" s="25">
        <v>2.1422269825767533</v>
      </c>
      <c r="G412" s="14">
        <v>2785</v>
      </c>
      <c r="H412" s="30">
        <f t="shared" si="24"/>
        <v>1300.0489783067219</v>
      </c>
      <c r="I412">
        <f t="shared" si="25"/>
        <v>0</v>
      </c>
      <c r="J412">
        <v>0</v>
      </c>
      <c r="K412" s="34">
        <v>0</v>
      </c>
      <c r="L412" s="34">
        <f t="shared" si="27"/>
        <v>0</v>
      </c>
      <c r="M412" s="34">
        <f t="shared" si="26"/>
        <v>0</v>
      </c>
      <c r="N412">
        <f>A412-Sheet1!A408</f>
        <v>0</v>
      </c>
    </row>
    <row r="413" spans="1:14" x14ac:dyDescent="0.25">
      <c r="A413" s="12">
        <v>6426</v>
      </c>
      <c r="B413" s="12">
        <v>61</v>
      </c>
      <c r="C413" s="12">
        <v>4</v>
      </c>
      <c r="D413" s="13">
        <v>1</v>
      </c>
      <c r="E413" s="12" t="s">
        <v>830</v>
      </c>
      <c r="F413" s="25">
        <v>137.538115506373</v>
      </c>
      <c r="G413" s="14">
        <v>788</v>
      </c>
      <c r="H413" s="30">
        <f t="shared" si="24"/>
        <v>5.7293209020555977</v>
      </c>
      <c r="I413">
        <f t="shared" si="25"/>
        <v>0</v>
      </c>
      <c r="J413">
        <v>0</v>
      </c>
      <c r="K413" s="34">
        <v>0</v>
      </c>
      <c r="L413" s="34">
        <f t="shared" si="27"/>
        <v>0</v>
      </c>
      <c r="M413" s="34">
        <f t="shared" si="26"/>
        <v>0</v>
      </c>
      <c r="N413">
        <f>A413-Sheet1!A409</f>
        <v>0</v>
      </c>
    </row>
    <row r="414" spans="1:14" x14ac:dyDescent="0.25">
      <c r="A414" s="12">
        <v>6440</v>
      </c>
      <c r="B414" s="12">
        <v>34</v>
      </c>
      <c r="C414" s="12">
        <v>8</v>
      </c>
      <c r="D414" s="13">
        <v>1</v>
      </c>
      <c r="E414" s="12" t="s">
        <v>831</v>
      </c>
      <c r="F414" s="25">
        <v>202.16878210136881</v>
      </c>
      <c r="G414" s="14">
        <v>168</v>
      </c>
      <c r="H414" s="30">
        <f t="shared" si="24"/>
        <v>0.83098883147925207</v>
      </c>
      <c r="I414">
        <f t="shared" si="25"/>
        <v>1</v>
      </c>
      <c r="J414">
        <v>0</v>
      </c>
      <c r="K414" s="34">
        <v>0</v>
      </c>
      <c r="L414" s="34">
        <f t="shared" si="27"/>
        <v>50400</v>
      </c>
      <c r="M414" s="34">
        <f t="shared" si="26"/>
        <v>49815.82</v>
      </c>
      <c r="N414">
        <f>A414-Sheet1!A410</f>
        <v>-21</v>
      </c>
    </row>
    <row r="415" spans="1:14" x14ac:dyDescent="0.25">
      <c r="A415" s="12">
        <v>6461</v>
      </c>
      <c r="B415" s="12">
        <v>64</v>
      </c>
      <c r="C415" s="12">
        <v>2</v>
      </c>
      <c r="D415" s="13">
        <v>1</v>
      </c>
      <c r="E415" s="12" t="s">
        <v>832</v>
      </c>
      <c r="F415" s="25">
        <v>137.50093768117458</v>
      </c>
      <c r="G415" s="14">
        <v>2001</v>
      </c>
      <c r="H415" s="30">
        <f t="shared" si="24"/>
        <v>14.552628031088398</v>
      </c>
      <c r="I415">
        <f t="shared" si="25"/>
        <v>0</v>
      </c>
      <c r="J415">
        <v>0</v>
      </c>
      <c r="K415" s="34">
        <v>0</v>
      </c>
      <c r="L415" s="34">
        <f t="shared" si="27"/>
        <v>0</v>
      </c>
      <c r="M415" s="34">
        <f t="shared" si="26"/>
        <v>0</v>
      </c>
      <c r="N415">
        <f>A415-Sheet1!A411</f>
        <v>-9</v>
      </c>
    </row>
    <row r="416" spans="1:14" x14ac:dyDescent="0.25">
      <c r="A416" s="12">
        <v>6470</v>
      </c>
      <c r="B416" s="12">
        <v>40</v>
      </c>
      <c r="C416" s="12">
        <v>1</v>
      </c>
      <c r="D416" s="13">
        <v>1</v>
      </c>
      <c r="E416" s="12" t="s">
        <v>833</v>
      </c>
      <c r="F416" s="25">
        <v>8.186550639466283</v>
      </c>
      <c r="G416" s="14">
        <v>2096</v>
      </c>
      <c r="H416" s="30">
        <f t="shared" si="24"/>
        <v>256.02968726479992</v>
      </c>
      <c r="I416">
        <f t="shared" si="25"/>
        <v>0</v>
      </c>
      <c r="J416">
        <v>0</v>
      </c>
      <c r="K416" s="34">
        <v>0</v>
      </c>
      <c r="L416" s="34">
        <f t="shared" si="27"/>
        <v>0</v>
      </c>
      <c r="M416" s="34">
        <f t="shared" si="26"/>
        <v>0</v>
      </c>
      <c r="N416">
        <f>A416-Sheet1!A412</f>
        <v>-5</v>
      </c>
    </row>
    <row r="417" spans="1:14" x14ac:dyDescent="0.25">
      <c r="A417" s="12">
        <v>6475</v>
      </c>
      <c r="B417" s="12">
        <v>69</v>
      </c>
      <c r="C417" s="12">
        <v>5</v>
      </c>
      <c r="D417" s="13">
        <v>1</v>
      </c>
      <c r="E417" s="12" t="s">
        <v>834</v>
      </c>
      <c r="F417" s="25">
        <v>144.64512056206436</v>
      </c>
      <c r="G417" s="14">
        <v>551</v>
      </c>
      <c r="H417" s="30">
        <f t="shared" si="24"/>
        <v>3.8093231065031108</v>
      </c>
      <c r="I417">
        <f t="shared" si="25"/>
        <v>1</v>
      </c>
      <c r="J417">
        <v>0</v>
      </c>
      <c r="K417" s="34">
        <v>0</v>
      </c>
      <c r="L417" s="34">
        <f t="shared" si="27"/>
        <v>165300</v>
      </c>
      <c r="M417" s="34">
        <f t="shared" si="26"/>
        <v>163384.04</v>
      </c>
      <c r="N417">
        <f>A417-Sheet1!A413</f>
        <v>-7</v>
      </c>
    </row>
    <row r="418" spans="1:14" x14ac:dyDescent="0.25">
      <c r="A418" s="12">
        <v>6482</v>
      </c>
      <c r="B418" s="12">
        <v>64</v>
      </c>
      <c r="C418" s="12">
        <v>2</v>
      </c>
      <c r="D418" s="13">
        <v>1</v>
      </c>
      <c r="E418" s="12" t="s">
        <v>835</v>
      </c>
      <c r="F418" s="25">
        <v>10.722586343396186</v>
      </c>
      <c r="G418" s="14">
        <v>557</v>
      </c>
      <c r="H418" s="30">
        <f t="shared" si="24"/>
        <v>51.946422454601588</v>
      </c>
      <c r="I418">
        <f t="shared" si="25"/>
        <v>0</v>
      </c>
      <c r="J418">
        <v>0</v>
      </c>
      <c r="K418" s="34">
        <v>0</v>
      </c>
      <c r="L418" s="34">
        <f t="shared" si="27"/>
        <v>0</v>
      </c>
      <c r="M418" s="34">
        <f t="shared" si="26"/>
        <v>0</v>
      </c>
      <c r="N418">
        <f>A418-Sheet1!A414</f>
        <v>-63</v>
      </c>
    </row>
    <row r="419" spans="1:14" x14ac:dyDescent="0.25">
      <c r="A419" s="12">
        <v>6545</v>
      </c>
      <c r="B419" s="12">
        <v>30</v>
      </c>
      <c r="C419" s="12">
        <v>2</v>
      </c>
      <c r="D419" s="13">
        <v>2</v>
      </c>
      <c r="E419" s="12" t="s">
        <v>836</v>
      </c>
      <c r="F419" s="25">
        <v>48.37</v>
      </c>
      <c r="G419" s="14">
        <v>1097</v>
      </c>
      <c r="H419" s="30">
        <f t="shared" si="24"/>
        <v>22.679346702501551</v>
      </c>
      <c r="I419">
        <f t="shared" si="25"/>
        <v>0</v>
      </c>
      <c r="J419">
        <v>0</v>
      </c>
      <c r="K419" s="34">
        <v>0</v>
      </c>
      <c r="L419" s="34">
        <f t="shared" si="27"/>
        <v>0</v>
      </c>
      <c r="M419" s="34">
        <f t="shared" si="26"/>
        <v>0</v>
      </c>
      <c r="N419">
        <f>A419-Sheet1!A415</f>
        <v>-63</v>
      </c>
    </row>
    <row r="420" spans="1:14" x14ac:dyDescent="0.25">
      <c r="A420" s="12">
        <v>6608</v>
      </c>
      <c r="B420" s="12">
        <v>70</v>
      </c>
      <c r="C420" s="12">
        <v>6</v>
      </c>
      <c r="D420" s="13">
        <v>1</v>
      </c>
      <c r="E420" s="12" t="s">
        <v>837</v>
      </c>
      <c r="F420" s="25">
        <v>125.70421103210903</v>
      </c>
      <c r="G420" s="14">
        <v>1514</v>
      </c>
      <c r="H420" s="30">
        <f t="shared" si="24"/>
        <v>12.044147030311292</v>
      </c>
      <c r="I420">
        <f t="shared" si="25"/>
        <v>0</v>
      </c>
      <c r="J420">
        <v>0</v>
      </c>
      <c r="K420" s="34">
        <v>0</v>
      </c>
      <c r="L420" s="34">
        <f t="shared" si="27"/>
        <v>0</v>
      </c>
      <c r="M420" s="34">
        <f t="shared" si="26"/>
        <v>0</v>
      </c>
      <c r="N420">
        <f>A420-Sheet1!A416</f>
        <v>-7</v>
      </c>
    </row>
    <row r="421" spans="1:14" x14ac:dyDescent="0.25">
      <c r="A421" s="12">
        <v>6615</v>
      </c>
      <c r="B421" s="12">
        <v>57</v>
      </c>
      <c r="C421" s="12">
        <v>12</v>
      </c>
      <c r="D421" s="13">
        <v>1</v>
      </c>
      <c r="E421" s="12" t="s">
        <v>838</v>
      </c>
      <c r="F421" s="25">
        <v>660.45614001751744</v>
      </c>
      <c r="G421" s="14">
        <v>298</v>
      </c>
      <c r="H421" s="30">
        <f t="shared" si="24"/>
        <v>0.45120331532097813</v>
      </c>
      <c r="I421">
        <f t="shared" si="25"/>
        <v>1</v>
      </c>
      <c r="J421">
        <v>0</v>
      </c>
      <c r="K421" s="34">
        <v>0</v>
      </c>
      <c r="L421" s="34">
        <f t="shared" si="27"/>
        <v>89400</v>
      </c>
      <c r="M421" s="34">
        <f t="shared" si="26"/>
        <v>88363.78</v>
      </c>
      <c r="N421">
        <f>A421-Sheet1!A417</f>
        <v>-63</v>
      </c>
    </row>
    <row r="422" spans="1:14" x14ac:dyDescent="0.25">
      <c r="A422" s="12">
        <v>6678</v>
      </c>
      <c r="B422" s="12">
        <v>11</v>
      </c>
      <c r="C422" s="12">
        <v>5</v>
      </c>
      <c r="D422" s="13">
        <v>1</v>
      </c>
      <c r="E422" s="12" t="s">
        <v>839</v>
      </c>
      <c r="F422" s="25">
        <v>186.72914489588757</v>
      </c>
      <c r="G422" s="14">
        <v>1722</v>
      </c>
      <c r="H422" s="30">
        <f t="shared" si="24"/>
        <v>9.221913381331639</v>
      </c>
      <c r="I422">
        <f t="shared" si="25"/>
        <v>0</v>
      </c>
      <c r="J422">
        <v>0</v>
      </c>
      <c r="K422" s="34">
        <v>0</v>
      </c>
      <c r="L422" s="34">
        <f t="shared" si="27"/>
        <v>0</v>
      </c>
      <c r="M422" s="34">
        <f t="shared" si="26"/>
        <v>0</v>
      </c>
      <c r="N422">
        <f>A422-Sheet1!A418</f>
        <v>6209</v>
      </c>
    </row>
    <row r="423" spans="1:14" x14ac:dyDescent="0.25">
      <c r="A423" s="12">
        <v>6685</v>
      </c>
      <c r="B423" s="12">
        <v>71</v>
      </c>
      <c r="C423" s="12">
        <v>5</v>
      </c>
      <c r="D423" s="13">
        <v>1</v>
      </c>
      <c r="E423" s="12" t="s">
        <v>840</v>
      </c>
      <c r="F423" s="25">
        <v>235.55460668772986</v>
      </c>
      <c r="G423" s="14">
        <v>5000</v>
      </c>
      <c r="H423" s="30">
        <f t="shared" si="24"/>
        <v>21.226500599193979</v>
      </c>
      <c r="I423">
        <f t="shared" si="25"/>
        <v>0</v>
      </c>
      <c r="J423">
        <v>0</v>
      </c>
      <c r="K423" s="34">
        <v>0</v>
      </c>
      <c r="L423" s="34">
        <f t="shared" si="27"/>
        <v>0</v>
      </c>
      <c r="M423" s="34">
        <f t="shared" si="26"/>
        <v>0</v>
      </c>
      <c r="N423">
        <f>A423-Sheet1!A419</f>
        <v>0</v>
      </c>
    </row>
    <row r="424" spans="1:14" x14ac:dyDescent="0.25">
      <c r="A424" s="12">
        <v>6692</v>
      </c>
      <c r="B424" s="12">
        <v>58</v>
      </c>
      <c r="C424" s="12">
        <v>8</v>
      </c>
      <c r="D424" s="13">
        <v>1</v>
      </c>
      <c r="E424" s="12" t="s">
        <v>841</v>
      </c>
      <c r="F424" s="25">
        <v>251.76867521461878</v>
      </c>
      <c r="G424" s="14">
        <v>1178</v>
      </c>
      <c r="H424" s="30">
        <f t="shared" si="24"/>
        <v>4.6788981949236561</v>
      </c>
      <c r="I424">
        <f t="shared" si="25"/>
        <v>0</v>
      </c>
      <c r="J424">
        <v>0</v>
      </c>
      <c r="K424" s="34">
        <v>0</v>
      </c>
      <c r="L424" s="34">
        <f t="shared" si="27"/>
        <v>0</v>
      </c>
      <c r="M424" s="34">
        <f t="shared" si="26"/>
        <v>0</v>
      </c>
      <c r="N424">
        <f>A424-Sheet1!A420</f>
        <v>0</v>
      </c>
    </row>
    <row r="425" spans="1:14" x14ac:dyDescent="0.25">
      <c r="A425" s="12">
        <v>6713</v>
      </c>
      <c r="B425" s="12">
        <v>29</v>
      </c>
      <c r="C425" s="12">
        <v>4</v>
      </c>
      <c r="D425" s="13">
        <v>1</v>
      </c>
      <c r="E425" s="12" t="s">
        <v>842</v>
      </c>
      <c r="F425" s="25">
        <v>95.072177461316414</v>
      </c>
      <c r="G425" s="14">
        <v>361</v>
      </c>
      <c r="H425" s="30">
        <f t="shared" si="24"/>
        <v>3.7971150933919233</v>
      </c>
      <c r="I425">
        <f t="shared" si="25"/>
        <v>1</v>
      </c>
      <c r="J425">
        <v>0</v>
      </c>
      <c r="K425" s="34">
        <v>0</v>
      </c>
      <c r="L425" s="34">
        <f t="shared" si="27"/>
        <v>108300</v>
      </c>
      <c r="M425" s="34">
        <f t="shared" si="26"/>
        <v>107044.72</v>
      </c>
      <c r="N425">
        <f>A425-Sheet1!A421</f>
        <v>0</v>
      </c>
    </row>
    <row r="426" spans="1:14" x14ac:dyDescent="0.25">
      <c r="A426" s="12">
        <v>6720</v>
      </c>
      <c r="B426" s="12">
        <v>43</v>
      </c>
      <c r="C426" s="12">
        <v>9</v>
      </c>
      <c r="D426" s="13">
        <v>3</v>
      </c>
      <c r="E426" s="12" t="s">
        <v>843</v>
      </c>
      <c r="F426" s="27">
        <v>106.75</v>
      </c>
      <c r="G426" s="14">
        <v>450</v>
      </c>
      <c r="H426" s="30">
        <f t="shared" si="24"/>
        <v>4.2154566744730682</v>
      </c>
      <c r="I426">
        <f t="shared" si="25"/>
        <v>1</v>
      </c>
      <c r="J426">
        <v>0</v>
      </c>
      <c r="K426" s="34">
        <v>0</v>
      </c>
      <c r="L426" s="34">
        <f t="shared" si="27"/>
        <v>135000</v>
      </c>
      <c r="M426" s="34">
        <f t="shared" si="26"/>
        <v>133435.24</v>
      </c>
      <c r="N426">
        <f>A426-Sheet1!A422</f>
        <v>0</v>
      </c>
    </row>
    <row r="427" spans="1:14" x14ac:dyDescent="0.25">
      <c r="A427" s="12">
        <v>6734</v>
      </c>
      <c r="B427" s="12">
        <v>5</v>
      </c>
      <c r="C427" s="12">
        <v>7</v>
      </c>
      <c r="D427" s="13">
        <v>1</v>
      </c>
      <c r="E427" s="12" t="s">
        <v>844</v>
      </c>
      <c r="F427" s="25">
        <v>79.224229167297295</v>
      </c>
      <c r="G427" s="14">
        <v>1314</v>
      </c>
      <c r="H427" s="30">
        <f t="shared" si="24"/>
        <v>16.585835088723105</v>
      </c>
      <c r="I427">
        <f t="shared" si="25"/>
        <v>0</v>
      </c>
      <c r="J427">
        <v>0</v>
      </c>
      <c r="K427" s="34">
        <v>0</v>
      </c>
      <c r="L427" s="34">
        <f t="shared" si="27"/>
        <v>0</v>
      </c>
      <c r="M427" s="34">
        <f t="shared" si="26"/>
        <v>0</v>
      </c>
      <c r="N427">
        <f>A427-Sheet1!A423</f>
        <v>0</v>
      </c>
    </row>
    <row r="428" spans="1:14" x14ac:dyDescent="0.25">
      <c r="A428" s="12">
        <v>6748</v>
      </c>
      <c r="B428" s="12">
        <v>51</v>
      </c>
      <c r="C428" s="12">
        <v>2</v>
      </c>
      <c r="D428" s="13">
        <v>3</v>
      </c>
      <c r="E428" s="12" t="s">
        <v>845</v>
      </c>
      <c r="F428" s="27">
        <v>29.52</v>
      </c>
      <c r="G428" s="14">
        <v>346</v>
      </c>
      <c r="H428" s="30">
        <f t="shared" si="24"/>
        <v>11.720867208672088</v>
      </c>
      <c r="I428">
        <f t="shared" si="25"/>
        <v>0</v>
      </c>
      <c r="J428">
        <v>0</v>
      </c>
      <c r="K428" s="34">
        <v>0</v>
      </c>
      <c r="L428" s="34">
        <f t="shared" si="27"/>
        <v>0</v>
      </c>
      <c r="M428" s="34">
        <f t="shared" si="26"/>
        <v>0</v>
      </c>
      <c r="N428">
        <f>A428-Sheet1!A424</f>
        <v>0</v>
      </c>
    </row>
    <row r="429" spans="1:14" x14ac:dyDescent="0.25">
      <c r="F429" s="27"/>
    </row>
    <row r="430" spans="1:14" x14ac:dyDescent="0.25">
      <c r="A430" s="18"/>
      <c r="B430" s="5"/>
      <c r="C430" s="5"/>
      <c r="D430" s="19"/>
      <c r="E430" s="6" t="s">
        <v>421</v>
      </c>
      <c r="F430" s="28"/>
      <c r="G430" s="20"/>
      <c r="H430" s="32"/>
      <c r="I430" s="33">
        <f t="shared" ref="I430:N430" si="28">SUM(I7:I428)</f>
        <v>144</v>
      </c>
      <c r="J430" s="33">
        <f t="shared" si="28"/>
        <v>0</v>
      </c>
      <c r="K430" s="36">
        <f t="shared" si="28"/>
        <v>0</v>
      </c>
      <c r="L430" s="36">
        <f t="shared" si="28"/>
        <v>18713100</v>
      </c>
      <c r="M430" s="36">
        <f t="shared" si="28"/>
        <v>18496199.970000003</v>
      </c>
      <c r="N430" s="33" t="e">
        <f t="shared" si="28"/>
        <v>#REF!</v>
      </c>
    </row>
    <row r="431" spans="1:14" x14ac:dyDescent="0.25">
      <c r="A431" s="21"/>
      <c r="B431" s="21"/>
      <c r="C431" s="21"/>
      <c r="D431" s="22"/>
      <c r="E431" s="21"/>
      <c r="F431" s="23"/>
    </row>
    <row r="432" spans="1:14" x14ac:dyDescent="0.25">
      <c r="A432" s="7" t="s">
        <v>846</v>
      </c>
      <c r="B432" s="2"/>
      <c r="C432" s="2"/>
      <c r="D432" s="2"/>
      <c r="E432" s="2"/>
      <c r="F432" s="2"/>
      <c r="G432" s="2"/>
    </row>
    <row r="433" spans="1:7" x14ac:dyDescent="0.25">
      <c r="A433" s="4">
        <v>2523</v>
      </c>
      <c r="B433" s="2">
        <v>2523</v>
      </c>
      <c r="C433" s="2">
        <f>A433-B433</f>
        <v>0</v>
      </c>
      <c r="D433" s="2">
        <v>14</v>
      </c>
      <c r="E433" s="2">
        <v>6</v>
      </c>
      <c r="F433" s="2">
        <v>3</v>
      </c>
      <c r="G433" s="2" t="s">
        <v>847</v>
      </c>
    </row>
    <row r="434" spans="1:7" x14ac:dyDescent="0.25">
      <c r="A434" s="4">
        <v>3913</v>
      </c>
      <c r="B434" s="2">
        <v>3913</v>
      </c>
      <c r="C434" s="2">
        <f>A434-B434</f>
        <v>0</v>
      </c>
      <c r="D434" s="2">
        <v>14</v>
      </c>
      <c r="E434" s="2">
        <v>6</v>
      </c>
      <c r="F434" s="2">
        <v>3</v>
      </c>
      <c r="G434" s="2" t="s">
        <v>848</v>
      </c>
    </row>
    <row r="435" spans="1:7" x14ac:dyDescent="0.25">
      <c r="A435" s="4">
        <v>4998</v>
      </c>
      <c r="B435" s="2">
        <v>4998</v>
      </c>
      <c r="C435" s="2">
        <f>A435-B435</f>
        <v>0</v>
      </c>
      <c r="D435" s="2">
        <v>14</v>
      </c>
      <c r="E435" s="2">
        <v>6</v>
      </c>
      <c r="F435" s="2">
        <v>3</v>
      </c>
      <c r="G435" s="2" t="s">
        <v>849</v>
      </c>
    </row>
    <row r="436" spans="1:7" x14ac:dyDescent="0.25">
      <c r="A436" s="8">
        <v>2525</v>
      </c>
      <c r="B436" s="9"/>
      <c r="C436" s="9"/>
      <c r="D436" s="9"/>
      <c r="E436" s="9"/>
      <c r="F436" s="9"/>
      <c r="G436" s="9" t="s">
        <v>850</v>
      </c>
    </row>
    <row r="437" spans="1:7" x14ac:dyDescent="0.25">
      <c r="A437" s="3"/>
      <c r="B437" s="2"/>
      <c r="C437" s="2"/>
      <c r="D437" s="2"/>
      <c r="E437" s="2"/>
      <c r="F437" s="2"/>
      <c r="G437" s="2"/>
    </row>
    <row r="438" spans="1:7" x14ac:dyDescent="0.25">
      <c r="A438" s="3"/>
      <c r="B438" s="2"/>
      <c r="C438" s="2"/>
      <c r="D438" s="2"/>
      <c r="E438" s="2"/>
      <c r="F438" s="2"/>
      <c r="G438" s="2"/>
    </row>
    <row r="439" spans="1:7" x14ac:dyDescent="0.25">
      <c r="A439" s="10" t="s">
        <v>851</v>
      </c>
      <c r="B439" s="2"/>
      <c r="C439" s="2"/>
      <c r="D439" s="2"/>
      <c r="E439" s="2"/>
      <c r="F439" s="2"/>
      <c r="G439" s="2"/>
    </row>
    <row r="440" spans="1:7" x14ac:dyDescent="0.25">
      <c r="A440" s="4">
        <v>1449</v>
      </c>
      <c r="B440" s="2">
        <v>51</v>
      </c>
      <c r="C440" s="2">
        <v>2</v>
      </c>
      <c r="D440" s="2">
        <v>51</v>
      </c>
      <c r="E440" s="2">
        <v>2</v>
      </c>
      <c r="F440" s="2">
        <v>3</v>
      </c>
      <c r="G440" s="2" t="s">
        <v>518</v>
      </c>
    </row>
    <row r="441" spans="1:7" x14ac:dyDescent="0.25">
      <c r="A441" s="4">
        <v>1687</v>
      </c>
      <c r="B441" s="2">
        <v>66</v>
      </c>
      <c r="C441" s="2">
        <v>6</v>
      </c>
      <c r="D441" s="2">
        <v>66</v>
      </c>
      <c r="E441" s="2">
        <v>6</v>
      </c>
      <c r="F441" s="2">
        <v>3</v>
      </c>
      <c r="G441" s="2" t="s">
        <v>534</v>
      </c>
    </row>
    <row r="442" spans="1:7" x14ac:dyDescent="0.25">
      <c r="A442" s="4">
        <v>2198</v>
      </c>
      <c r="B442" s="2">
        <v>55</v>
      </c>
      <c r="C442" s="2">
        <v>11</v>
      </c>
      <c r="D442" s="2">
        <v>55</v>
      </c>
      <c r="E442" s="2">
        <v>11</v>
      </c>
      <c r="F442" s="2">
        <v>1</v>
      </c>
      <c r="G442" s="2" t="s">
        <v>561</v>
      </c>
    </row>
    <row r="443" spans="1:7" x14ac:dyDescent="0.25">
      <c r="A443" s="4">
        <v>2646</v>
      </c>
      <c r="B443" s="2">
        <v>25</v>
      </c>
      <c r="C443" s="2">
        <v>3</v>
      </c>
      <c r="D443" s="2">
        <v>25</v>
      </c>
      <c r="E443" s="2">
        <v>3</v>
      </c>
      <c r="F443" s="2">
        <v>1</v>
      </c>
      <c r="G443" s="2" t="s">
        <v>594</v>
      </c>
    </row>
    <row r="444" spans="1:7" x14ac:dyDescent="0.25">
      <c r="A444" s="4">
        <v>4690</v>
      </c>
      <c r="B444" s="2">
        <v>51</v>
      </c>
      <c r="C444" s="2">
        <v>2</v>
      </c>
      <c r="D444" s="2">
        <v>51</v>
      </c>
      <c r="E444" s="2">
        <v>2</v>
      </c>
      <c r="F444" s="2">
        <v>3</v>
      </c>
      <c r="G444" s="2" t="s">
        <v>732</v>
      </c>
    </row>
    <row r="445" spans="1:7" x14ac:dyDescent="0.25">
      <c r="A445" s="4"/>
      <c r="B445" s="2"/>
      <c r="C445" s="2"/>
      <c r="D445" s="2"/>
      <c r="E445" s="2"/>
      <c r="F445" s="2"/>
      <c r="G445" s="2"/>
    </row>
    <row r="446" spans="1:7" x14ac:dyDescent="0.25">
      <c r="A446" s="10" t="s">
        <v>852</v>
      </c>
      <c r="B446" s="2"/>
      <c r="C446" s="2"/>
      <c r="D446" s="2"/>
      <c r="E446" s="2"/>
      <c r="F446" s="2"/>
      <c r="G446" s="2"/>
    </row>
    <row r="447" spans="1:7" x14ac:dyDescent="0.25">
      <c r="A447" s="4"/>
      <c r="B447" s="2">
        <v>47</v>
      </c>
      <c r="C447" s="2">
        <v>11</v>
      </c>
      <c r="D447" s="2"/>
      <c r="E447" s="2"/>
      <c r="F447" s="2"/>
      <c r="G447" s="2" t="s">
        <v>853</v>
      </c>
    </row>
    <row r="451" spans="1:13" x14ac:dyDescent="0.25">
      <c r="A451" s="7" t="s">
        <v>868</v>
      </c>
    </row>
    <row r="452" spans="1:13" s="69" customFormat="1" x14ac:dyDescent="0.25">
      <c r="A452" s="64">
        <v>2570</v>
      </c>
      <c r="B452" s="64">
        <v>66</v>
      </c>
      <c r="C452" s="64">
        <v>6</v>
      </c>
      <c r="D452" s="65">
        <v>3</v>
      </c>
      <c r="E452" s="64" t="s">
        <v>867</v>
      </c>
      <c r="F452" s="66">
        <f>SUM(F453:F454)</f>
        <v>25.58</v>
      </c>
      <c r="G452" s="67">
        <f>SUM(G453:G454)</f>
        <v>540</v>
      </c>
      <c r="H452" s="68">
        <f t="shared" ref="H452:H454" si="29">G452/F452</f>
        <v>21.11024237685692</v>
      </c>
      <c r="I452" s="69">
        <f t="shared" ref="I452:I454" si="30">IF(AND(G452&lt;=745,H452&lt;10),1,0)</f>
        <v>0</v>
      </c>
      <c r="J452" s="69">
        <v>0</v>
      </c>
      <c r="K452" s="70">
        <v>0</v>
      </c>
      <c r="L452" s="70">
        <f t="shared" ref="L452:L454" si="31">G452*$L$3*I452</f>
        <v>0</v>
      </c>
      <c r="M452" s="70">
        <f t="shared" ref="M452:M454" si="32">ROUND(L452*$M$4,2)</f>
        <v>0</v>
      </c>
    </row>
    <row r="453" spans="1:13" x14ac:dyDescent="0.25">
      <c r="A453" s="12">
        <v>4843</v>
      </c>
      <c r="B453" s="12">
        <v>66</v>
      </c>
      <c r="C453" s="12">
        <v>6</v>
      </c>
      <c r="D453" s="13">
        <v>3</v>
      </c>
      <c r="E453" s="12" t="s">
        <v>739</v>
      </c>
      <c r="F453" s="26">
        <v>10.3</v>
      </c>
      <c r="G453" s="14">
        <v>133</v>
      </c>
      <c r="H453" s="30">
        <f t="shared" si="29"/>
        <v>12.9126213592233</v>
      </c>
      <c r="I453">
        <f t="shared" si="30"/>
        <v>0</v>
      </c>
      <c r="J453">
        <v>0</v>
      </c>
      <c r="K453" s="34">
        <v>0</v>
      </c>
      <c r="L453" s="34">
        <f t="shared" si="31"/>
        <v>0</v>
      </c>
      <c r="M453" s="34">
        <f t="shared" si="32"/>
        <v>0</v>
      </c>
    </row>
    <row r="454" spans="1:13" x14ac:dyDescent="0.25">
      <c r="A454" s="12">
        <v>4820</v>
      </c>
      <c r="B454" s="12">
        <v>66</v>
      </c>
      <c r="C454" s="12">
        <v>6</v>
      </c>
      <c r="D454" s="13">
        <v>3</v>
      </c>
      <c r="E454" s="12" t="s">
        <v>738</v>
      </c>
      <c r="F454" s="26">
        <v>15.28</v>
      </c>
      <c r="G454" s="14">
        <v>407</v>
      </c>
      <c r="H454" s="30">
        <f t="shared" si="29"/>
        <v>26.636125654450264</v>
      </c>
      <c r="I454">
        <f t="shared" si="30"/>
        <v>0</v>
      </c>
      <c r="J454">
        <v>0</v>
      </c>
      <c r="K454" s="34">
        <v>0</v>
      </c>
      <c r="L454" s="34">
        <f t="shared" si="31"/>
        <v>0</v>
      </c>
      <c r="M454" s="34">
        <f t="shared" si="32"/>
        <v>0</v>
      </c>
    </row>
  </sheetData>
  <sortState ref="A5:I426">
    <sortCondition ref="A5:A426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FY18 Aid data</vt:lpstr>
      <vt:lpstr>Sheet1!area_calc_may2018_1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Witte, Shelley M.   DPI</dc:creator>
  <cp:lastModifiedBy>Bush, Daniel P.   DPI</cp:lastModifiedBy>
  <dcterms:created xsi:type="dcterms:W3CDTF">2018-05-18T14:41:53Z</dcterms:created>
  <dcterms:modified xsi:type="dcterms:W3CDTF">2020-10-29T17:57:51Z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