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daniel_parker_dpi_wi_gov/Documents/"/>
    </mc:Choice>
  </mc:AlternateContent>
  <xr:revisionPtr revIDLastSave="0" documentId="8_{9EC380C9-A201-41A0-B966-BBB4404230A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J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" i="1" l="1"/>
  <c r="D9" i="1" s="1"/>
  <c r="G72" i="1"/>
  <c r="F72" i="1"/>
  <c r="G74" i="1" s="1"/>
  <c r="G39" i="1" s="1"/>
  <c r="B72" i="1"/>
  <c r="D10" i="1" s="1"/>
  <c r="G31" i="1"/>
  <c r="G17" i="1"/>
  <c r="G13" i="1"/>
  <c r="D6" i="1"/>
  <c r="G2" i="1" s="1"/>
  <c r="G8" i="1" l="1"/>
  <c r="G35" i="1" s="1"/>
  <c r="G37" i="1" s="1"/>
  <c r="G41" i="1" s="1"/>
  <c r="G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5" authorId="0" shapeId="0" xr:uid="{00000000-0006-0000-0000-000001000000}">
      <text>
        <r>
          <rPr>
            <sz val="10"/>
            <color rgb="FF000000"/>
            <rFont val="Arial"/>
            <scheme val="minor"/>
          </rPr>
          <t>Minutes still available after IEP management activies are accounted for</t>
        </r>
      </text>
    </comment>
  </commentList>
</comments>
</file>

<file path=xl/sharedStrings.xml><?xml version="1.0" encoding="utf-8"?>
<sst xmlns="http://schemas.openxmlformats.org/spreadsheetml/2006/main" count="97" uniqueCount="47">
  <si>
    <t>9th Grade Special Education Teacher #1(JO)</t>
  </si>
  <si>
    <t>Adapted from:</t>
  </si>
  <si>
    <t>https://dese.mo.gov/media/pdf/caseload-guidance</t>
  </si>
  <si>
    <t>Instructional minutes available per week</t>
  </si>
  <si>
    <t>min per week</t>
  </si>
  <si>
    <t>Total classes per day</t>
  </si>
  <si>
    <t>Minutes per class period</t>
  </si>
  <si>
    <t>Prep periods per day</t>
  </si>
  <si>
    <t>Minutes taught per day</t>
  </si>
  <si>
    <t>IEP Management (caseload = 30 min per week; worklload students = 10 min per week)</t>
  </si>
  <si>
    <t>min</t>
  </si>
  <si>
    <t># of students on caseload</t>
  </si>
  <si>
    <t>additional workload students</t>
  </si>
  <si>
    <t>Behavior Intervention Plans to manage</t>
  </si>
  <si>
    <t># of students with a BIP</t>
  </si>
  <si>
    <t>Minutes per week</t>
  </si>
  <si>
    <t>Number of students in red with related service providers</t>
  </si>
  <si>
    <t># of students receiving Sp/L</t>
  </si>
  <si>
    <t># of students who communicate using AAC</t>
  </si>
  <si>
    <t># of students with OT as related service</t>
  </si>
  <si>
    <t xml:space="preserve">Minutes per week </t>
  </si>
  <si>
    <t># of students with PT as related service</t>
  </si>
  <si>
    <t># of students with VI</t>
  </si>
  <si>
    <t># of students with DHH</t>
  </si>
  <si>
    <t>Number of students in red with para support to manage</t>
  </si>
  <si>
    <t># of Students req para support</t>
  </si>
  <si>
    <t>Total available instructional minutes per week for this teacher</t>
  </si>
  <si>
    <t>Teacher instructional minutes per day (divide number on line 5 by 5)</t>
  </si>
  <si>
    <t>Student minutes per week - see calculation below:</t>
  </si>
  <si>
    <t>CONTACT # (divide line 7 by line 6)</t>
  </si>
  <si>
    <t>Number of IEPs to manage</t>
  </si>
  <si>
    <t>Add line 8 to line 9 = ALTCASE number</t>
  </si>
  <si>
    <t>Student Name</t>
  </si>
  <si>
    <t>Grade</t>
  </si>
  <si>
    <t xml:space="preserve">Primary </t>
  </si>
  <si>
    <t xml:space="preserve">Min Per Week - Direct </t>
  </si>
  <si>
    <t>Min per week - check &amp; connect</t>
  </si>
  <si>
    <t>IEP Management</t>
  </si>
  <si>
    <t>Name</t>
  </si>
  <si>
    <t>SLD</t>
  </si>
  <si>
    <t>A</t>
  </si>
  <si>
    <t>OHI</t>
  </si>
  <si>
    <t>ID</t>
  </si>
  <si>
    <t>EBD</t>
  </si>
  <si>
    <t>Total Miins</t>
  </si>
  <si>
    <t>This resource was shared with permission from the Wisconsin Council of Administrators of Special Services WCASS</t>
  </si>
  <si>
    <t>Wisconsin DPI does not endorse any specific workload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</si>
</sst>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Calibri"/>
    </font>
    <font>
      <u/>
      <sz val="10"/>
      <color rgb="FF1155CC"/>
      <name val="Calibri"/>
    </font>
    <font>
      <sz val="10"/>
      <color rgb="FFFF0000"/>
      <name val="Calibri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0" borderId="1" xfId="0" applyFon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1" fillId="0" borderId="4" xfId="0" applyFont="1" applyBorder="1"/>
    <xf numFmtId="0" fontId="2" fillId="0" borderId="4" xfId="0" applyFont="1" applyBorder="1" applyAlignment="1">
      <alignment wrapText="1"/>
    </xf>
    <xf numFmtId="0" fontId="4" fillId="3" borderId="4" xfId="0" applyFont="1" applyFill="1" applyBorder="1"/>
    <xf numFmtId="0" fontId="2" fillId="0" borderId="4" xfId="0" applyFont="1" applyBorder="1"/>
    <xf numFmtId="0" fontId="2" fillId="3" borderId="4" xfId="0" applyFont="1" applyFill="1" applyBorder="1"/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se.mo.gov/media/pdf/caseload-guidanc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49"/>
  <sheetViews>
    <sheetView tabSelected="1" workbookViewId="0">
      <selection activeCell="C79" sqref="C79"/>
    </sheetView>
  </sheetViews>
  <sheetFormatPr defaultColWidth="12.6640625" defaultRowHeight="15.75" customHeight="1" x14ac:dyDescent="0.25"/>
  <cols>
    <col min="1" max="1" width="3.33203125" customWidth="1"/>
    <col min="2" max="2" width="5" customWidth="1"/>
    <col min="3" max="3" width="39.109375" customWidth="1"/>
    <col min="4" max="4" width="8.88671875" customWidth="1"/>
    <col min="5" max="5" width="6.44140625" customWidth="1"/>
    <col min="6" max="6" width="11.109375" customWidth="1"/>
  </cols>
  <sheetData>
    <row r="1" spans="1:26" ht="15.75" customHeight="1" x14ac:dyDescent="0.3">
      <c r="A1" s="1"/>
      <c r="B1" s="2" t="s">
        <v>0</v>
      </c>
      <c r="C1" s="3"/>
      <c r="D1" s="3"/>
      <c r="E1" s="1"/>
      <c r="F1" s="1" t="s">
        <v>1</v>
      </c>
      <c r="G1" s="4" t="s">
        <v>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5">
        <v>1</v>
      </c>
      <c r="B2" s="18" t="s">
        <v>3</v>
      </c>
      <c r="C2" s="19"/>
      <c r="D2" s="19"/>
      <c r="E2" s="19"/>
      <c r="F2" s="19"/>
      <c r="G2" s="7">
        <f>D6*5</f>
        <v>1230</v>
      </c>
      <c r="H2" s="1" t="s">
        <v>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1"/>
      <c r="B3" s="1"/>
      <c r="C3" s="1" t="s">
        <v>5</v>
      </c>
      <c r="D3" s="8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1"/>
      <c r="B4" s="1"/>
      <c r="C4" s="1" t="s">
        <v>6</v>
      </c>
      <c r="D4" s="8">
        <v>82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1"/>
      <c r="B5" s="1"/>
      <c r="C5" s="1" t="s">
        <v>7</v>
      </c>
      <c r="D5" s="8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"/>
      <c r="B6" s="1"/>
      <c r="C6" s="1" t="s">
        <v>8</v>
      </c>
      <c r="D6" s="8">
        <f>(D4*D3)-(D5*D4)</f>
        <v>246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6"/>
      <c r="B7" s="6"/>
      <c r="C7" s="6"/>
      <c r="D7" s="6"/>
      <c r="E7" s="6"/>
      <c r="F7" s="6"/>
      <c r="G7" s="9"/>
      <c r="H7" s="1"/>
      <c r="I7" s="1"/>
      <c r="J7" s="1"/>
      <c r="K7" s="6"/>
      <c r="L7" s="6"/>
      <c r="M7" s="6"/>
      <c r="N7" s="6"/>
      <c r="O7" s="6"/>
      <c r="P7" s="6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5">
        <v>2</v>
      </c>
      <c r="B8" s="18" t="s">
        <v>9</v>
      </c>
      <c r="C8" s="19"/>
      <c r="D8" s="19"/>
      <c r="E8" s="19"/>
      <c r="F8" s="19"/>
      <c r="G8" s="7">
        <f>(D9*30)+(D10*10)</f>
        <v>430</v>
      </c>
      <c r="H8" s="1" t="s">
        <v>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"/>
      <c r="B9" s="1"/>
      <c r="C9" s="1" t="s">
        <v>11</v>
      </c>
      <c r="D9" s="8">
        <f>H72</f>
        <v>10</v>
      </c>
      <c r="E9" s="1"/>
      <c r="F9" s="1"/>
      <c r="G9" s="1"/>
      <c r="H9" s="1"/>
      <c r="I9" s="1"/>
      <c r="J9" s="1"/>
      <c r="K9" s="6"/>
      <c r="L9" s="6"/>
      <c r="M9" s="6"/>
      <c r="N9" s="6"/>
      <c r="O9" s="6"/>
      <c r="P9" s="6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"/>
      <c r="B10" s="1"/>
      <c r="C10" s="1" t="s">
        <v>12</v>
      </c>
      <c r="D10" s="8">
        <f>B72-H72</f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6"/>
      <c r="L11" s="6"/>
      <c r="M11" s="6"/>
      <c r="N11" s="6"/>
      <c r="O11" s="6"/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"/>
      <c r="B12" s="1"/>
      <c r="C12" s="1"/>
      <c r="D12" s="1"/>
      <c r="E12" s="1"/>
      <c r="F12" s="1"/>
      <c r="G12" s="9"/>
      <c r="H12" s="1"/>
      <c r="I12" s="1"/>
      <c r="J12" s="1"/>
      <c r="K12" s="6"/>
      <c r="L12" s="6"/>
      <c r="M12" s="6"/>
      <c r="N12" s="6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8">
        <v>3</v>
      </c>
      <c r="B13" s="1" t="s">
        <v>13</v>
      </c>
      <c r="C13" s="1"/>
      <c r="D13" s="1"/>
      <c r="E13" s="1"/>
      <c r="F13" s="10"/>
      <c r="G13" s="11">
        <f>D15*D14</f>
        <v>60</v>
      </c>
      <c r="H13" s="1" t="s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"/>
      <c r="B14" s="1"/>
      <c r="C14" s="1" t="s">
        <v>14</v>
      </c>
      <c r="D14" s="8">
        <v>1</v>
      </c>
      <c r="E14" s="1"/>
      <c r="F14" s="1"/>
      <c r="G14" s="1"/>
      <c r="H14" s="1"/>
      <c r="I14" s="1"/>
      <c r="J14" s="1"/>
      <c r="K14" s="6"/>
      <c r="L14" s="6"/>
      <c r="M14" s="6"/>
      <c r="N14" s="6"/>
      <c r="O14" s="6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"/>
      <c r="B15" s="1"/>
      <c r="C15" s="1" t="s">
        <v>15</v>
      </c>
      <c r="D15" s="8">
        <v>60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"/>
      <c r="B16" s="1"/>
      <c r="C16" s="1"/>
      <c r="D16" s="1"/>
      <c r="E16" s="1"/>
      <c r="F16" s="1"/>
      <c r="G16" s="9"/>
      <c r="H16" s="1"/>
      <c r="I16" s="1"/>
      <c r="J16" s="1"/>
      <c r="K16" s="6"/>
      <c r="L16" s="6"/>
      <c r="M16" s="6"/>
      <c r="N16" s="6"/>
      <c r="O16" s="6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8">
        <v>4</v>
      </c>
      <c r="B17" s="1" t="s">
        <v>16</v>
      </c>
      <c r="C17" s="1"/>
      <c r="D17" s="1"/>
      <c r="E17" s="1"/>
      <c r="F17" s="10"/>
      <c r="G17" s="11">
        <f>(D19*D18)+(D20*D21)+(D22*D23)+(D24*D25)+(D26*D27)+(D28*D29)</f>
        <v>10</v>
      </c>
      <c r="H17" s="1" t="s">
        <v>10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"/>
      <c r="B18" s="1"/>
      <c r="C18" s="1" t="s">
        <v>17</v>
      </c>
      <c r="D18" s="8">
        <v>1</v>
      </c>
      <c r="E18" s="1"/>
      <c r="F18" s="1"/>
      <c r="G18" s="1"/>
      <c r="H18" s="1"/>
      <c r="I18" s="1"/>
      <c r="J18" s="1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"/>
      <c r="B19" s="1"/>
      <c r="C19" s="1" t="s">
        <v>15</v>
      </c>
      <c r="D19" s="8">
        <v>10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"/>
      <c r="B20" s="1"/>
      <c r="C20" s="1" t="s">
        <v>18</v>
      </c>
      <c r="D20" s="8">
        <v>0</v>
      </c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"/>
      <c r="C21" s="1" t="s">
        <v>15</v>
      </c>
      <c r="D21" s="8">
        <v>60</v>
      </c>
      <c r="E21" s="1"/>
      <c r="F21" s="1"/>
      <c r="G21" s="1"/>
      <c r="H21" s="1"/>
      <c r="I21" s="1"/>
      <c r="J21" s="1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1" t="s">
        <v>19</v>
      </c>
      <c r="D22" s="8">
        <v>0</v>
      </c>
      <c r="E22" s="1"/>
      <c r="F22" s="1"/>
      <c r="G22" s="1"/>
      <c r="H22" s="1"/>
      <c r="I22" s="1"/>
      <c r="J22" s="1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 t="s">
        <v>20</v>
      </c>
      <c r="D23" s="8">
        <v>10</v>
      </c>
      <c r="E23" s="1"/>
      <c r="F23" s="1"/>
      <c r="G23" s="1"/>
      <c r="H23" s="1"/>
      <c r="I23" s="1"/>
      <c r="J23" s="1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 t="s">
        <v>21</v>
      </c>
      <c r="D24" s="8">
        <v>0</v>
      </c>
      <c r="E24" s="1"/>
      <c r="F24" s="1"/>
      <c r="G24" s="1"/>
      <c r="H24" s="1"/>
      <c r="I24" s="1"/>
      <c r="J24" s="1"/>
      <c r="K24" s="6"/>
      <c r="L24" s="6"/>
      <c r="M24" s="6"/>
      <c r="N24" s="6"/>
      <c r="O24" s="6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1" t="s">
        <v>20</v>
      </c>
      <c r="D25" s="8">
        <v>10</v>
      </c>
      <c r="E25" s="1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1" t="s">
        <v>22</v>
      </c>
      <c r="D26" s="8">
        <v>0</v>
      </c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 t="s">
        <v>20</v>
      </c>
      <c r="D27" s="8">
        <v>20</v>
      </c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 t="s">
        <v>23</v>
      </c>
      <c r="D28" s="8">
        <v>0</v>
      </c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 t="s">
        <v>20</v>
      </c>
      <c r="D29" s="8">
        <v>20</v>
      </c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9"/>
      <c r="H30" s="1"/>
      <c r="I30" s="1"/>
      <c r="J30" s="1"/>
      <c r="K30" s="6"/>
      <c r="L30" s="6"/>
      <c r="M30" s="6"/>
      <c r="N30" s="6"/>
      <c r="O30" s="6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8">
        <v>5</v>
      </c>
      <c r="B31" s="1" t="s">
        <v>24</v>
      </c>
      <c r="C31" s="1"/>
      <c r="D31" s="1"/>
      <c r="E31" s="1"/>
      <c r="F31" s="10"/>
      <c r="G31" s="11">
        <f>D33*D32</f>
        <v>0</v>
      </c>
      <c r="H31" s="1" t="s">
        <v>10</v>
      </c>
      <c r="I31" s="1"/>
      <c r="J31" s="1"/>
      <c r="K31" s="6"/>
      <c r="L31" s="6"/>
      <c r="M31" s="6"/>
      <c r="N31" s="6"/>
      <c r="O31" s="6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 t="s">
        <v>25</v>
      </c>
      <c r="D32" s="8">
        <v>0</v>
      </c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 x14ac:dyDescent="0.3">
      <c r="A33" s="1"/>
      <c r="B33" s="1"/>
      <c r="C33" s="1" t="s">
        <v>15</v>
      </c>
      <c r="D33" s="8">
        <v>60</v>
      </c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 x14ac:dyDescent="0.3">
      <c r="A34" s="1"/>
      <c r="B34" s="1"/>
      <c r="C34" s="1"/>
      <c r="D34" s="1"/>
      <c r="E34" s="1"/>
      <c r="F34" s="1"/>
      <c r="G34" s="9"/>
      <c r="H34" s="1"/>
      <c r="I34" s="1"/>
      <c r="J34" s="1"/>
      <c r="K34" s="6"/>
      <c r="L34" s="6"/>
      <c r="M34" s="6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8" x14ac:dyDescent="0.3">
      <c r="A35" s="5">
        <v>6</v>
      </c>
      <c r="B35" s="18" t="s">
        <v>26</v>
      </c>
      <c r="C35" s="19"/>
      <c r="D35" s="19"/>
      <c r="E35" s="19"/>
      <c r="F35" s="19"/>
      <c r="G35" s="7">
        <f>G2-G8-G13-G17-G31</f>
        <v>730</v>
      </c>
      <c r="H35" s="1" t="s">
        <v>10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2" x14ac:dyDescent="0.25">
      <c r="A36" s="1"/>
      <c r="B36" s="1"/>
      <c r="C36" s="1"/>
      <c r="D36" s="1"/>
      <c r="E36" s="1"/>
      <c r="F36" s="1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 x14ac:dyDescent="0.3">
      <c r="A37" s="8">
        <v>7</v>
      </c>
      <c r="B37" s="20" t="s">
        <v>27</v>
      </c>
      <c r="C37" s="19"/>
      <c r="D37" s="19"/>
      <c r="E37" s="19"/>
      <c r="F37" s="19"/>
      <c r="G37" s="7">
        <f>G35/5</f>
        <v>146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2" x14ac:dyDescent="0.25">
      <c r="A38" s="1"/>
      <c r="B38" s="1"/>
      <c r="C38" s="1"/>
      <c r="D38" s="1"/>
      <c r="E38" s="1"/>
      <c r="F38" s="1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 x14ac:dyDescent="0.3">
      <c r="A39" s="8">
        <v>8</v>
      </c>
      <c r="B39" s="20" t="s">
        <v>28</v>
      </c>
      <c r="C39" s="19"/>
      <c r="D39" s="19"/>
      <c r="E39" s="19"/>
      <c r="F39" s="19"/>
      <c r="G39" s="7">
        <f>G74</f>
        <v>932.5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2" x14ac:dyDescent="0.25">
      <c r="A40" s="1"/>
      <c r="B40" s="1"/>
      <c r="C40" s="1"/>
      <c r="D40" s="1"/>
      <c r="E40" s="1"/>
      <c r="F40" s="1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 x14ac:dyDescent="0.3">
      <c r="A41" s="8">
        <v>9</v>
      </c>
      <c r="B41" s="20" t="s">
        <v>29</v>
      </c>
      <c r="C41" s="19"/>
      <c r="D41" s="19"/>
      <c r="E41" s="19"/>
      <c r="F41" s="19"/>
      <c r="G41" s="12">
        <f>G39/G37</f>
        <v>6.3869863013698627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2" x14ac:dyDescent="0.25">
      <c r="A42" s="1"/>
      <c r="B42" s="1"/>
      <c r="C42" s="1"/>
      <c r="D42" s="1"/>
      <c r="E42" s="1"/>
      <c r="F42" s="1"/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 x14ac:dyDescent="0.3">
      <c r="A43" s="8">
        <v>10</v>
      </c>
      <c r="B43" s="20" t="s">
        <v>30</v>
      </c>
      <c r="C43" s="19"/>
      <c r="D43" s="19"/>
      <c r="E43" s="19"/>
      <c r="F43" s="19"/>
      <c r="G43" s="7">
        <v>10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2" x14ac:dyDescent="0.25">
      <c r="A44" s="1"/>
      <c r="B44" s="1"/>
      <c r="C44" s="1"/>
      <c r="D44" s="1"/>
      <c r="E44" s="1"/>
      <c r="F44" s="1"/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 x14ac:dyDescent="0.3">
      <c r="A45" s="8">
        <v>11</v>
      </c>
      <c r="B45" s="20" t="s">
        <v>31</v>
      </c>
      <c r="C45" s="19"/>
      <c r="D45" s="19"/>
      <c r="E45" s="19"/>
      <c r="F45" s="19"/>
      <c r="G45" s="12">
        <f>G43+G41</f>
        <v>16.386986301369863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2" x14ac:dyDescent="0.25">
      <c r="A47" s="1"/>
      <c r="B47" s="1"/>
      <c r="C47" s="9"/>
      <c r="D47" s="9"/>
      <c r="E47" s="9"/>
      <c r="F47" s="9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1.4" x14ac:dyDescent="0.3">
      <c r="A48" s="1"/>
      <c r="B48" s="13"/>
      <c r="C48" s="14" t="s">
        <v>32</v>
      </c>
      <c r="D48" s="14" t="s">
        <v>33</v>
      </c>
      <c r="E48" s="14" t="s">
        <v>34</v>
      </c>
      <c r="F48" s="14" t="s">
        <v>35</v>
      </c>
      <c r="G48" s="14" t="s">
        <v>36</v>
      </c>
      <c r="H48" s="14" t="s">
        <v>37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 x14ac:dyDescent="0.3">
      <c r="A49" s="10"/>
      <c r="B49" s="11">
        <v>1</v>
      </c>
      <c r="C49" s="15" t="s">
        <v>38</v>
      </c>
      <c r="D49" s="11">
        <v>9</v>
      </c>
      <c r="E49" s="16" t="s">
        <v>39</v>
      </c>
      <c r="F49" s="11">
        <v>75</v>
      </c>
      <c r="G49" s="16"/>
      <c r="H49" s="11"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 x14ac:dyDescent="0.3">
      <c r="A50" s="10"/>
      <c r="B50" s="11">
        <v>1</v>
      </c>
      <c r="C50" s="15" t="s">
        <v>38</v>
      </c>
      <c r="D50" s="11">
        <v>9</v>
      </c>
      <c r="E50" s="16" t="s">
        <v>40</v>
      </c>
      <c r="F50" s="11">
        <v>100</v>
      </c>
      <c r="G50" s="16"/>
      <c r="H50" s="11">
        <v>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 x14ac:dyDescent="0.3">
      <c r="A51" s="10"/>
      <c r="B51" s="11">
        <v>1</v>
      </c>
      <c r="C51" s="15" t="s">
        <v>38</v>
      </c>
      <c r="D51" s="11">
        <v>9</v>
      </c>
      <c r="E51" s="16" t="s">
        <v>39</v>
      </c>
      <c r="F51" s="11">
        <v>75</v>
      </c>
      <c r="G51" s="16"/>
      <c r="H51" s="11">
        <v>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 x14ac:dyDescent="0.3">
      <c r="A52" s="10"/>
      <c r="B52" s="11">
        <v>1</v>
      </c>
      <c r="C52" s="15" t="s">
        <v>38</v>
      </c>
      <c r="D52" s="11">
        <v>9</v>
      </c>
      <c r="E52" s="16" t="s">
        <v>41</v>
      </c>
      <c r="F52" s="11">
        <v>50</v>
      </c>
      <c r="G52" s="16"/>
      <c r="H52" s="11">
        <v>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 x14ac:dyDescent="0.3">
      <c r="A53" s="10"/>
      <c r="B53" s="11">
        <v>1</v>
      </c>
      <c r="C53" s="15" t="s">
        <v>38</v>
      </c>
      <c r="D53" s="11">
        <v>9</v>
      </c>
      <c r="E53" s="16" t="s">
        <v>41</v>
      </c>
      <c r="F53" s="11">
        <v>25</v>
      </c>
      <c r="G53" s="11">
        <v>10</v>
      </c>
      <c r="H53" s="11">
        <v>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 x14ac:dyDescent="0.3">
      <c r="A54" s="10"/>
      <c r="B54" s="11">
        <v>1</v>
      </c>
      <c r="C54" s="15" t="s">
        <v>38</v>
      </c>
      <c r="D54" s="11">
        <v>9</v>
      </c>
      <c r="E54" s="16" t="s">
        <v>39</v>
      </c>
      <c r="F54" s="11">
        <v>10</v>
      </c>
      <c r="G54" s="16"/>
      <c r="H54" s="11">
        <v>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 x14ac:dyDescent="0.3">
      <c r="A55" s="10"/>
      <c r="B55" s="11">
        <v>1</v>
      </c>
      <c r="C55" s="15" t="s">
        <v>38</v>
      </c>
      <c r="D55" s="11">
        <v>9</v>
      </c>
      <c r="E55" s="16" t="s">
        <v>39</v>
      </c>
      <c r="F55" s="11">
        <v>75</v>
      </c>
      <c r="G55" s="16"/>
      <c r="H55" s="11">
        <v>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 x14ac:dyDescent="0.3">
      <c r="A56" s="10"/>
      <c r="B56" s="11">
        <v>1</v>
      </c>
      <c r="C56" s="15" t="s">
        <v>38</v>
      </c>
      <c r="D56" s="11">
        <v>9</v>
      </c>
      <c r="E56" s="16" t="s">
        <v>39</v>
      </c>
      <c r="F56" s="11">
        <v>50</v>
      </c>
      <c r="G56" s="16"/>
      <c r="H56" s="11">
        <v>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 x14ac:dyDescent="0.3">
      <c r="A57" s="10"/>
      <c r="B57" s="11">
        <v>1</v>
      </c>
      <c r="C57" s="15" t="s">
        <v>38</v>
      </c>
      <c r="D57" s="11">
        <v>9</v>
      </c>
      <c r="E57" s="16" t="s">
        <v>39</v>
      </c>
      <c r="F57" s="11">
        <v>112.5</v>
      </c>
      <c r="G57" s="16"/>
      <c r="H57" s="11">
        <v>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 x14ac:dyDescent="0.3">
      <c r="A58" s="10"/>
      <c r="B58" s="11">
        <v>1</v>
      </c>
      <c r="C58" s="15" t="s">
        <v>38</v>
      </c>
      <c r="D58" s="11">
        <v>9</v>
      </c>
      <c r="E58" s="16" t="s">
        <v>41</v>
      </c>
      <c r="F58" s="11">
        <v>75</v>
      </c>
      <c r="G58" s="16"/>
      <c r="H58" s="11">
        <v>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 x14ac:dyDescent="0.3">
      <c r="A59" s="10"/>
      <c r="B59" s="11">
        <v>1</v>
      </c>
      <c r="C59" s="17" t="s">
        <v>38</v>
      </c>
      <c r="D59" s="11">
        <v>9</v>
      </c>
      <c r="E59" s="16" t="s">
        <v>42</v>
      </c>
      <c r="F59" s="11">
        <v>50</v>
      </c>
      <c r="G59" s="16"/>
      <c r="H59" s="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 x14ac:dyDescent="0.3">
      <c r="A60" s="10"/>
      <c r="B60" s="11">
        <v>1</v>
      </c>
      <c r="C60" s="17" t="s">
        <v>38</v>
      </c>
      <c r="D60" s="11">
        <v>9</v>
      </c>
      <c r="E60" s="16" t="s">
        <v>41</v>
      </c>
      <c r="F60" s="11">
        <v>12.5</v>
      </c>
      <c r="G60" s="16"/>
      <c r="H60" s="1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 x14ac:dyDescent="0.3">
      <c r="A61" s="10"/>
      <c r="B61" s="11">
        <v>1</v>
      </c>
      <c r="C61" s="17" t="s">
        <v>38</v>
      </c>
      <c r="D61" s="11">
        <v>9</v>
      </c>
      <c r="E61" s="16" t="s">
        <v>39</v>
      </c>
      <c r="F61" s="11">
        <v>37.5</v>
      </c>
      <c r="G61" s="16"/>
      <c r="H61" s="1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 x14ac:dyDescent="0.3">
      <c r="A62" s="10"/>
      <c r="B62" s="11">
        <v>1</v>
      </c>
      <c r="C62" s="17" t="s">
        <v>38</v>
      </c>
      <c r="D62" s="11">
        <v>9</v>
      </c>
      <c r="E62" s="16" t="s">
        <v>41</v>
      </c>
      <c r="F62" s="11">
        <v>37.5</v>
      </c>
      <c r="G62" s="16"/>
      <c r="H62" s="1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 x14ac:dyDescent="0.3">
      <c r="A63" s="10"/>
      <c r="B63" s="11">
        <v>1</v>
      </c>
      <c r="C63" s="17" t="s">
        <v>38</v>
      </c>
      <c r="D63" s="11">
        <v>9</v>
      </c>
      <c r="E63" s="16" t="s">
        <v>41</v>
      </c>
      <c r="F63" s="11">
        <v>25</v>
      </c>
      <c r="G63" s="16"/>
      <c r="H63" s="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 x14ac:dyDescent="0.3">
      <c r="A64" s="10"/>
      <c r="B64" s="11">
        <v>1</v>
      </c>
      <c r="C64" s="17" t="s">
        <v>38</v>
      </c>
      <c r="D64" s="11">
        <v>9</v>
      </c>
      <c r="E64" s="16" t="s">
        <v>41</v>
      </c>
      <c r="F64" s="11">
        <v>12.5</v>
      </c>
      <c r="G64" s="16"/>
      <c r="H64" s="1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 x14ac:dyDescent="0.3">
      <c r="A65" s="10"/>
      <c r="B65" s="11">
        <v>1</v>
      </c>
      <c r="C65" s="17" t="s">
        <v>38</v>
      </c>
      <c r="D65" s="11">
        <v>9</v>
      </c>
      <c r="E65" s="16" t="s">
        <v>41</v>
      </c>
      <c r="F65" s="11">
        <v>25</v>
      </c>
      <c r="G65" s="16"/>
      <c r="H65" s="1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 x14ac:dyDescent="0.3">
      <c r="A66" s="10"/>
      <c r="B66" s="11">
        <v>1</v>
      </c>
      <c r="C66" s="17" t="s">
        <v>38</v>
      </c>
      <c r="D66" s="11">
        <v>9</v>
      </c>
      <c r="E66" s="16" t="s">
        <v>41</v>
      </c>
      <c r="F66" s="11">
        <v>25</v>
      </c>
      <c r="G66" s="16"/>
      <c r="H66" s="1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 x14ac:dyDescent="0.3">
      <c r="A67" s="10"/>
      <c r="B67" s="11">
        <v>1</v>
      </c>
      <c r="C67" s="17" t="s">
        <v>38</v>
      </c>
      <c r="D67" s="11">
        <v>9</v>
      </c>
      <c r="E67" s="16" t="s">
        <v>41</v>
      </c>
      <c r="F67" s="16"/>
      <c r="G67" s="11">
        <v>10</v>
      </c>
      <c r="H67" s="1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 x14ac:dyDescent="0.3">
      <c r="A68" s="10"/>
      <c r="B68" s="11">
        <v>1</v>
      </c>
      <c r="C68" s="17" t="s">
        <v>38</v>
      </c>
      <c r="D68" s="11">
        <v>9</v>
      </c>
      <c r="E68" s="16" t="s">
        <v>41</v>
      </c>
      <c r="F68" s="13"/>
      <c r="G68" s="11">
        <v>10</v>
      </c>
      <c r="H68" s="1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 x14ac:dyDescent="0.3">
      <c r="A69" s="10"/>
      <c r="B69" s="11">
        <v>1</v>
      </c>
      <c r="C69" s="17" t="s">
        <v>38</v>
      </c>
      <c r="D69" s="11">
        <v>9</v>
      </c>
      <c r="E69" s="16" t="s">
        <v>40</v>
      </c>
      <c r="F69" s="16"/>
      <c r="G69" s="11">
        <v>10</v>
      </c>
      <c r="H69" s="1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 x14ac:dyDescent="0.3">
      <c r="A70" s="10"/>
      <c r="B70" s="11">
        <v>1</v>
      </c>
      <c r="C70" s="17" t="s">
        <v>38</v>
      </c>
      <c r="D70" s="11">
        <v>9</v>
      </c>
      <c r="E70" s="16" t="s">
        <v>39</v>
      </c>
      <c r="F70" s="13"/>
      <c r="G70" s="11">
        <v>10</v>
      </c>
      <c r="H70" s="1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 x14ac:dyDescent="0.3">
      <c r="A71" s="10"/>
      <c r="B71" s="11">
        <v>1</v>
      </c>
      <c r="C71" s="17" t="s">
        <v>38</v>
      </c>
      <c r="D71" s="11">
        <v>9</v>
      </c>
      <c r="E71" s="16" t="s">
        <v>43</v>
      </c>
      <c r="F71" s="13"/>
      <c r="G71" s="11">
        <v>10</v>
      </c>
      <c r="H71" s="1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 x14ac:dyDescent="0.3">
      <c r="A72" s="10"/>
      <c r="B72" s="11">
        <f>SUM(B49:B71)</f>
        <v>23</v>
      </c>
      <c r="C72" s="13"/>
      <c r="D72" s="13"/>
      <c r="E72" s="13"/>
      <c r="F72" s="11">
        <f t="shared" ref="F72:H72" si="0">SUM(F49:F71)</f>
        <v>872.5</v>
      </c>
      <c r="G72" s="11">
        <f t="shared" si="0"/>
        <v>60</v>
      </c>
      <c r="H72" s="11">
        <f t="shared" si="0"/>
        <v>10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 x14ac:dyDescent="0.3">
      <c r="A74" s="1"/>
      <c r="B74" s="1"/>
      <c r="C74" s="1"/>
      <c r="D74" s="1"/>
      <c r="E74" s="1"/>
      <c r="F74" s="1" t="s">
        <v>44</v>
      </c>
      <c r="G74" s="8">
        <f>F72+G72</f>
        <v>932.5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25">
      <c r="A76" s="1"/>
      <c r="B76" s="1"/>
      <c r="C76" s="21" t="s">
        <v>45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25">
      <c r="A77" s="1"/>
      <c r="B77" s="1"/>
      <c r="C77" s="21" t="s">
        <v>46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25">
      <c r="A78" s="1"/>
      <c r="B78" s="1"/>
      <c r="C78" s="22">
        <v>45323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2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2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2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2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2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2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2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2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2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2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2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2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2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2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2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3.2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3.2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3.2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3.2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3.2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3.2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3.2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3.2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3.2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3.2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3.2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3.2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3.2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3.2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3.2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3.2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3.2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3.2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</sheetData>
  <mergeCells count="8">
    <mergeCell ref="B41:F41"/>
    <mergeCell ref="B43:F43"/>
    <mergeCell ref="B45:F45"/>
    <mergeCell ref="B2:F2"/>
    <mergeCell ref="B8:F8"/>
    <mergeCell ref="B35:F35"/>
    <mergeCell ref="B37:F37"/>
    <mergeCell ref="B39:F39"/>
  </mergeCells>
  <hyperlinks>
    <hyperlink ref="G1" r:id="rId1" xr:uid="{00000000-0004-0000-0000-000000000000}"/>
  </hyperlinks>
  <printOptions horizontalCentered="1" gridLines="1"/>
  <pageMargins left="0.7" right="0.7" top="0.75" bottom="0.75" header="0" footer="0"/>
  <pageSetup fitToHeight="0" pageOrder="overThenDown" orientation="landscape" cellComments="atEnd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Parker, Daniel E.   DPI</cp:lastModifiedBy>
  <dcterms:created xsi:type="dcterms:W3CDTF">2024-02-26T19:09:13Z</dcterms:created>
  <dcterms:modified xsi:type="dcterms:W3CDTF">2024-02-26T19:10:31Z</dcterms:modified>
</cp:coreProperties>
</file>