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xl/comments2.xml" ContentType="application/vnd.openxmlformats-officedocument.spreadsheetml.comment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T\Categorical Aids\High Cost Special Education\"/>
    </mc:Choice>
  </mc:AlternateContent>
  <bookViews>
    <workbookView xWindow="120" yWindow="120" windowWidth="24915" windowHeight="12075"/>
  </bookViews>
  <sheets>
    <sheet name="Notes" sheetId="2" r:id="rId1"/>
    <sheet name="Individual" sheetId="1" r:id="rId2"/>
    <sheet name="Multiple" sheetId="3" r:id="rId3"/>
  </sheets>
  <definedNames>
    <definedName name="_xlnm.Print_Titles" localSheetId="2">Multiple!$1:$11</definedName>
  </definedNames>
  <calcPr calcId="152511"/>
</workbook>
</file>

<file path=xl/calcChain.xml><?xml version="1.0" encoding="utf-8"?>
<calcChain xmlns="http://schemas.openxmlformats.org/spreadsheetml/2006/main">
  <c r="A3" i="3" l="1"/>
  <c r="A3" i="1"/>
  <c r="C39" i="1"/>
  <c r="C24" i="1"/>
  <c r="I35" i="3" l="1"/>
  <c r="I34" i="3"/>
  <c r="I33" i="3"/>
  <c r="I32" i="3"/>
  <c r="I31" i="3"/>
  <c r="I30" i="3"/>
  <c r="I29" i="3"/>
  <c r="I28" i="3"/>
  <c r="I27" i="3"/>
  <c r="I26" i="3"/>
  <c r="I25" i="3"/>
  <c r="I24" i="3"/>
  <c r="I23" i="3"/>
  <c r="I22" i="3"/>
  <c r="I21" i="3"/>
  <c r="I20" i="3"/>
  <c r="I19" i="3"/>
  <c r="I18" i="3"/>
  <c r="I17" i="3"/>
  <c r="I16" i="3"/>
  <c r="I15" i="3"/>
  <c r="I14" i="3"/>
  <c r="I13" i="3"/>
  <c r="I12" i="3"/>
  <c r="K12" i="3"/>
  <c r="G6" i="3"/>
  <c r="J35" i="3"/>
  <c r="K35" i="3" s="1"/>
  <c r="J34" i="3"/>
  <c r="K34" i="3" s="1"/>
  <c r="J33" i="3"/>
  <c r="K33" i="3" s="1"/>
  <c r="J32" i="3"/>
  <c r="K32" i="3" s="1"/>
  <c r="J31" i="3"/>
  <c r="K31" i="3" s="1"/>
  <c r="J30" i="3"/>
  <c r="K30" i="3" s="1"/>
  <c r="J29" i="3"/>
  <c r="K29" i="3" s="1"/>
  <c r="J28" i="3"/>
  <c r="K28" i="3" s="1"/>
  <c r="J27" i="3"/>
  <c r="K27" i="3" s="1"/>
  <c r="J26" i="3"/>
  <c r="K26" i="3" s="1"/>
  <c r="J25" i="3"/>
  <c r="K25" i="3" s="1"/>
  <c r="J24" i="3"/>
  <c r="K24" i="3" s="1"/>
  <c r="J23" i="3"/>
  <c r="K23" i="3" s="1"/>
  <c r="J22" i="3"/>
  <c r="K22" i="3" s="1"/>
  <c r="J21" i="3"/>
  <c r="K21" i="3" s="1"/>
  <c r="J20" i="3"/>
  <c r="K20" i="3" s="1"/>
  <c r="J19" i="3"/>
  <c r="K19" i="3" s="1"/>
  <c r="J18" i="3"/>
  <c r="K18" i="3" s="1"/>
  <c r="J17" i="3"/>
  <c r="K17" i="3" s="1"/>
  <c r="J16" i="3"/>
  <c r="K16" i="3" s="1"/>
  <c r="J15" i="3"/>
  <c r="K15" i="3" s="1"/>
  <c r="J14" i="3"/>
  <c r="K14" i="3" s="1"/>
  <c r="J12" i="3"/>
  <c r="J13" i="3"/>
  <c r="K13" i="3" s="1"/>
  <c r="C35" i="1"/>
  <c r="C30" i="1"/>
  <c r="C29" i="1"/>
  <c r="C34" i="1" s="1"/>
  <c r="C25" i="1"/>
  <c r="C11" i="1"/>
  <c r="G8" i="3" l="1"/>
  <c r="G7" i="3"/>
  <c r="C26" i="1"/>
  <c r="C27" i="1" s="1"/>
  <c r="C31" i="1"/>
  <c r="C40" i="1" l="1"/>
  <c r="C43" i="1" s="1"/>
  <c r="C45" i="1" s="1"/>
  <c r="C47" i="1" l="1"/>
  <c r="C50" i="1" s="1"/>
  <c r="C52" i="1" s="1"/>
</calcChain>
</file>

<file path=xl/comments1.xml><?xml version="1.0" encoding="utf-8"?>
<comments xmlns="http://schemas.openxmlformats.org/spreadsheetml/2006/main">
  <authors>
    <author>Daniel P. Bush</author>
  </authors>
  <commentList>
    <comment ref="C37" authorId="0" shapeId="0">
      <text>
        <r>
          <rPr>
            <b/>
            <sz val="9"/>
            <color indexed="81"/>
            <rFont val="Tahoma"/>
            <family val="2"/>
          </rPr>
          <t>Cannot be more than "Total Unadjusted Costs" above.</t>
        </r>
      </text>
    </comment>
    <comment ref="C38" authorId="0" shapeId="0">
      <text>
        <r>
          <rPr>
            <b/>
            <sz val="9"/>
            <color indexed="81"/>
            <rFont val="Tahoma"/>
            <family val="2"/>
          </rPr>
          <t>Only if itemized on invoice or specified in tuition agreement.</t>
        </r>
      </text>
    </comment>
  </commentList>
</comments>
</file>

<file path=xl/comments2.xml><?xml version="1.0" encoding="utf-8"?>
<comments xmlns="http://schemas.openxmlformats.org/spreadsheetml/2006/main">
  <authors>
    <author>Daniel P. Bush</author>
  </authors>
  <commentList>
    <comment ref="G10" authorId="0" shapeId="0">
      <text>
        <r>
          <rPr>
            <b/>
            <sz val="9"/>
            <color indexed="81"/>
            <rFont val="Tahoma"/>
            <charset val="1"/>
          </rPr>
          <t>NOTE: If tuition payment was to a private agency, make sure the tuition costs entered to the left are 90% of the total tuition paid, or the full tuition paid less the documented administrative/overhead costs billed.</t>
        </r>
      </text>
    </comment>
  </commentList>
</comments>
</file>

<file path=xl/sharedStrings.xml><?xml version="1.0" encoding="utf-8"?>
<sst xmlns="http://schemas.openxmlformats.org/spreadsheetml/2006/main" count="88" uniqueCount="75">
  <si>
    <t>Aidable costs</t>
  </si>
  <si>
    <t>Non-aidable costs</t>
  </si>
  <si>
    <t>Grant-funded costs</t>
  </si>
  <si>
    <t>Unadjusted Actual, Additional Costs</t>
  </si>
  <si>
    <t>Total Unadjusted Costs</t>
  </si>
  <si>
    <t>Tuition Arrangement</t>
  </si>
  <si>
    <t>Enrolled w/ tuition payment?</t>
  </si>
  <si>
    <t>Agency type?</t>
  </si>
  <si>
    <t>Open enrollment method?</t>
  </si>
  <si>
    <t>Adjusted Costs</t>
  </si>
  <si>
    <t>Adjusted Base</t>
  </si>
  <si>
    <t>Open enrollment base</t>
  </si>
  <si>
    <t>Base cost</t>
  </si>
  <si>
    <t>Subtotal</t>
  </si>
  <si>
    <t>Lesser of subtotal or $30,000</t>
  </si>
  <si>
    <t>Total SBS interim claims</t>
  </si>
  <si>
    <t>Medicaid Reimbursement</t>
  </si>
  <si>
    <t>Local Costs</t>
  </si>
  <si>
    <t>Deductions</t>
  </si>
  <si>
    <t>Medicaid deduction</t>
  </si>
  <si>
    <t>Estimated SPED/SAP Aid proration</t>
  </si>
  <si>
    <t>Estimated SPED/SAP Aid deduction</t>
  </si>
  <si>
    <t>Total Adjusted Costs</t>
  </si>
  <si>
    <t>Eligible Costs</t>
  </si>
  <si>
    <t>Adjusted costs</t>
  </si>
  <si>
    <t>Eligibility threshold</t>
  </si>
  <si>
    <t>Eligibility percentage</t>
  </si>
  <si>
    <t>Total Eligible Costs</t>
  </si>
  <si>
    <t>Estimated Payment</t>
  </si>
  <si>
    <t>Eligible costs</t>
  </si>
  <si>
    <t>Total Estimated Payment</t>
  </si>
  <si>
    <t>High Cost Special Education Aid | Eligibility Estimation Worksheet</t>
  </si>
  <si>
    <t>Wisconsin Department of Public Instruction | School Financial Services</t>
  </si>
  <si>
    <t>Student:</t>
  </si>
  <si>
    <t>User Estimates</t>
  </si>
  <si>
    <t>SPED/SAP Aid proration</t>
  </si>
  <si>
    <t>High Cost SPED Aid proration</t>
  </si>
  <si>
    <t>Estimated High Cost SPED Aid proration</t>
  </si>
  <si>
    <t>Student</t>
  </si>
  <si>
    <t>Non aid-
able costs</t>
  </si>
  <si>
    <t>Grant fund-
ed costs</t>
  </si>
  <si>
    <t>SBS interim claims</t>
  </si>
  <si>
    <t>Tuition?</t>
  </si>
  <si>
    <t>Aidable
costs</t>
  </si>
  <si>
    <t>OE
method?</t>
  </si>
  <si>
    <t>Estimated payment</t>
  </si>
  <si>
    <t>Base
applied</t>
  </si>
  <si>
    <t>Totals</t>
  </si>
  <si>
    <t>Unadjusted costs</t>
  </si>
  <si>
    <t>Estimated payments</t>
  </si>
  <si>
    <t>The worksheets in this workbook allow the user to estimate the High Cost Special Education Aid reimbursement their LEA may receive for providing services to students with disabilities having lower-incidence, higher-cost needs. These estimates may be used for planning and budgeting purposes, or to evaluate whether a claim should be submitted.</t>
  </si>
  <si>
    <t>Two tabs are available for the user:</t>
  </si>
  <si>
    <t>Calculations are based upon six key pieces of data entered by the user:</t>
  </si>
  <si>
    <r>
      <rPr>
        <b/>
        <sz val="11"/>
        <color theme="1"/>
        <rFont val="Calibri"/>
        <family val="2"/>
        <scheme val="minor"/>
      </rPr>
      <t>Individual</t>
    </r>
    <r>
      <rPr>
        <sz val="11"/>
        <color theme="1"/>
        <rFont val="Calibri"/>
        <family val="2"/>
        <scheme val="minor"/>
      </rPr>
      <t>: Shows the full calculation of estimated aid for an individual student.</t>
    </r>
  </si>
  <si>
    <r>
      <rPr>
        <b/>
        <sz val="11"/>
        <color theme="1"/>
        <rFont val="Calibri"/>
        <family val="2"/>
        <scheme val="minor"/>
      </rPr>
      <t>Multiple</t>
    </r>
    <r>
      <rPr>
        <sz val="11"/>
        <color theme="1"/>
        <rFont val="Calibri"/>
        <family val="2"/>
        <scheme val="minor"/>
      </rPr>
      <t>: Calculates estimates for multiple students; does not show the full calculation.</t>
    </r>
  </si>
  <si>
    <r>
      <rPr>
        <b/>
        <sz val="11"/>
        <color theme="1"/>
        <rFont val="Calibri"/>
        <family val="2"/>
        <scheme val="minor"/>
      </rPr>
      <t>Non-aidable costs</t>
    </r>
    <r>
      <rPr>
        <sz val="11"/>
        <color theme="1"/>
        <rFont val="Calibri"/>
        <family val="2"/>
        <scheme val="minor"/>
      </rPr>
      <t>: Costs for which the district may not receive SPED/SAP Aid. Coded to project 019.</t>
    </r>
  </si>
  <si>
    <r>
      <rPr>
        <b/>
        <sz val="11"/>
        <color theme="1"/>
        <rFont val="Calibri"/>
        <family val="2"/>
        <scheme val="minor"/>
      </rPr>
      <t>Total SBS interim claims</t>
    </r>
    <r>
      <rPr>
        <sz val="11"/>
        <color theme="1"/>
        <rFont val="Calibri"/>
        <family val="2"/>
        <scheme val="minor"/>
      </rPr>
      <t>: The amount reimbursed for providing Medicaid School-Based Services (SBS) to an eligible student. Does not include MAC or cost settlements.</t>
    </r>
  </si>
  <si>
    <r>
      <rPr>
        <b/>
        <sz val="11"/>
        <color theme="1"/>
        <rFont val="Calibri"/>
        <family val="2"/>
        <scheme val="minor"/>
      </rPr>
      <t>Estimated SPED/SAP Aid proration</t>
    </r>
    <r>
      <rPr>
        <sz val="11"/>
        <color theme="1"/>
        <rFont val="Calibri"/>
        <family val="2"/>
        <scheme val="minor"/>
      </rPr>
      <t>: The estimated rate at which aidable costs will be funded with "regular" special education categorical aid.</t>
    </r>
  </si>
  <si>
    <r>
      <rPr>
        <b/>
        <sz val="11"/>
        <color theme="1"/>
        <rFont val="Calibri"/>
        <family val="2"/>
        <scheme val="minor"/>
      </rPr>
      <t>Estimated High Cost SPED Aid proration</t>
    </r>
    <r>
      <rPr>
        <sz val="11"/>
        <color theme="1"/>
        <rFont val="Calibri"/>
        <family val="2"/>
        <scheme val="minor"/>
      </rPr>
      <t>: The estimated rate at which costs eligible for High Cost SPED reimbursement will be funded.</t>
    </r>
  </si>
  <si>
    <t>Additional information is required to determine the applicable base cost for students enrolled under tuition arrangements:</t>
  </si>
  <si>
    <r>
      <rPr>
        <b/>
        <sz val="11"/>
        <color theme="1"/>
        <rFont val="Calibri"/>
        <family val="2"/>
        <scheme val="minor"/>
      </rPr>
      <t>Enrolled w/ tuition payment? (Tuition?)</t>
    </r>
    <r>
      <rPr>
        <sz val="11"/>
        <color theme="1"/>
        <rFont val="Calibri"/>
        <family val="2"/>
        <scheme val="minor"/>
      </rPr>
      <t xml:space="preserve">: Was the student enrolled with another LEA under a tuition arrangement? </t>
    </r>
    <r>
      <rPr>
        <i/>
        <sz val="11"/>
        <color theme="1"/>
        <rFont val="Calibri"/>
        <family val="2"/>
        <scheme val="minor"/>
      </rPr>
      <t>Options: Yes or No</t>
    </r>
  </si>
  <si>
    <r>
      <rPr>
        <b/>
        <sz val="11"/>
        <color theme="1"/>
        <rFont val="Calibri"/>
        <family val="2"/>
        <scheme val="minor"/>
      </rPr>
      <t>Open enrollment method?</t>
    </r>
    <r>
      <rPr>
        <sz val="11"/>
        <color theme="1"/>
        <rFont val="Calibri"/>
        <family val="2"/>
        <scheme val="minor"/>
      </rPr>
      <t xml:space="preserve">: Was tuition determined using the open enrollment method? </t>
    </r>
    <r>
      <rPr>
        <i/>
        <sz val="11"/>
        <color theme="1"/>
        <rFont val="Calibri"/>
        <family val="2"/>
        <scheme val="minor"/>
      </rPr>
      <t>Options: Yes or No</t>
    </r>
  </si>
  <si>
    <r>
      <rPr>
        <b/>
        <sz val="11"/>
        <color theme="1"/>
        <rFont val="Calibri"/>
        <family val="2"/>
        <scheme val="minor"/>
      </rPr>
      <t>Agency type?</t>
    </r>
    <r>
      <rPr>
        <sz val="11"/>
        <color theme="1"/>
        <rFont val="Calibri"/>
        <family val="2"/>
        <scheme val="minor"/>
      </rPr>
      <t xml:space="preserve">: In what sort of agency was the student enrolled?
</t>
    </r>
    <r>
      <rPr>
        <i/>
        <sz val="11"/>
        <color theme="1"/>
        <rFont val="Calibri"/>
        <family val="2"/>
        <scheme val="minor"/>
      </rPr>
      <t>Options: District, CESA, CCDEB, Private, Non-WI Pub. (public LEA outside Wisconsin), Norris, Fairview So. (in the Elmbrook district), SEDA (Sch. for Early Dev. and Achievement), 2r (independent charter school, other than SEDA)</t>
    </r>
  </si>
  <si>
    <r>
      <rPr>
        <b/>
        <sz val="11"/>
        <color theme="1"/>
        <rFont val="Calibri"/>
        <family val="2"/>
        <scheme val="minor"/>
      </rPr>
      <t>Open enrollment base</t>
    </r>
    <r>
      <rPr>
        <sz val="11"/>
        <color theme="1"/>
        <rFont val="Calibri"/>
        <family val="2"/>
        <scheme val="minor"/>
      </rPr>
      <t>: The base (Fund 10) transfer amount used for open enrollment payments in that year.</t>
    </r>
  </si>
  <si>
    <t>For details on High Cost Special Education Aid eligibility and determination, please see:</t>
  </si>
  <si>
    <t>NOTE: Estimates are based on user-entered data and should not be considered final. Costs must be actual, additional special education costs associated with one student. Payments will depend upon claim approval and available funding, as determined by DPI.</t>
  </si>
  <si>
    <r>
      <rPr>
        <b/>
        <sz val="11"/>
        <color theme="1"/>
        <rFont val="Calibri"/>
        <family val="2"/>
        <scheme val="minor"/>
      </rPr>
      <t>Grant-funded costs</t>
    </r>
    <r>
      <rPr>
        <sz val="11"/>
        <color theme="1"/>
        <rFont val="Calibri"/>
        <family val="2"/>
        <scheme val="minor"/>
      </rPr>
      <t>: Costs for which the district uses IDEA or other federal/state grant funds (note that categorical aid is not a grant).</t>
    </r>
  </si>
  <si>
    <r>
      <rPr>
        <b/>
        <sz val="11"/>
        <color theme="1"/>
        <rFont val="Calibri"/>
        <family val="2"/>
        <scheme val="minor"/>
      </rPr>
      <t>Aidable costs</t>
    </r>
    <r>
      <rPr>
        <sz val="11"/>
        <color theme="1"/>
        <rFont val="Calibri"/>
        <family val="2"/>
        <scheme val="minor"/>
      </rPr>
      <t>: Costs for which the district may receive SPED/SAP Aid, directly or as an aid transit. Coded to project 011, or to project 019 with an LEA object (382, 383, 386).</t>
    </r>
  </si>
  <si>
    <t>Private tuition admin/overhead</t>
  </si>
  <si>
    <t>Documented admin/overhead cost</t>
  </si>
  <si>
    <t>Amount of deduction</t>
  </si>
  <si>
    <t>Total paid to private agency</t>
  </si>
  <si>
    <r>
      <rPr>
        <b/>
        <sz val="11"/>
        <color theme="1"/>
        <rFont val="Calibri"/>
        <family val="2"/>
        <scheme val="minor"/>
      </rPr>
      <t>Total paid to private agency</t>
    </r>
    <r>
      <rPr>
        <sz val="11"/>
        <color theme="1"/>
        <rFont val="Calibri"/>
        <family val="2"/>
        <scheme val="minor"/>
      </rPr>
      <t>: If the student had a placement with a private agency, this is the total amount paid to the agency.</t>
    </r>
  </si>
  <si>
    <r>
      <rPr>
        <b/>
        <sz val="11"/>
        <color theme="1"/>
        <rFont val="Calibri"/>
        <family val="2"/>
        <scheme val="minor"/>
      </rPr>
      <t>Documented admin/overhead cost</t>
    </r>
    <r>
      <rPr>
        <sz val="11"/>
        <color theme="1"/>
        <rFont val="Calibri"/>
        <family val="2"/>
        <scheme val="minor"/>
      </rPr>
      <t>: If the student had a placement with a private agency, this is the administrative/overhead charge listed separately on the invoice or included in the tuition agreement.</t>
    </r>
  </si>
  <si>
    <t>http://dpi.wi.gov/sfs/aid/special-ed/high-cost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</si>
</sst>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mm\ yyyy"/>
    <numFmt numFmtId="167" formatCode="[$-409]mmmm\ yyyy;@"/>
  </numFmts>
  <fonts count="8"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b/>
      <i/>
      <sz val="11"/>
      <color theme="1"/>
      <name val="Calibri"/>
      <family val="2"/>
      <scheme val="minor"/>
    </font>
    <font>
      <u/>
      <sz val="11"/>
      <color theme="10"/>
      <name val="Calibri"/>
      <family val="2"/>
    </font>
    <font>
      <b/>
      <sz val="9"/>
      <color indexed="81"/>
      <name val="Tahoma"/>
      <charset val="1"/>
    </font>
    <font>
      <b/>
      <sz val="9"/>
      <color indexed="81"/>
      <name val="Tahoma"/>
      <family val="2"/>
    </font>
  </fonts>
  <fills count="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s>
  <borders count="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66">
    <xf numFmtId="0" fontId="0" fillId="0" borderId="0" xfId="0"/>
    <xf numFmtId="0" fontId="0" fillId="0" borderId="0" xfId="0" applyAlignment="1">
      <alignment horizontal="left" indent="1"/>
    </xf>
    <xf numFmtId="43" fontId="0" fillId="0" borderId="0" xfId="0" applyNumberFormat="1"/>
    <xf numFmtId="43" fontId="3" fillId="0" borderId="0" xfId="0" applyNumberFormat="1" applyFont="1"/>
    <xf numFmtId="43" fontId="1" fillId="0" borderId="0" xfId="0" applyNumberFormat="1" applyFont="1"/>
    <xf numFmtId="10" fontId="0" fillId="0" borderId="0" xfId="0" applyNumberFormat="1" applyFill="1" applyBorder="1" applyAlignment="1">
      <alignment horizontal="center"/>
    </xf>
    <xf numFmtId="0" fontId="0" fillId="0" borderId="0" xfId="0" applyNumberFormat="1"/>
    <xf numFmtId="43" fontId="0" fillId="2" borderId="1" xfId="0" applyNumberFormat="1" applyFill="1" applyBorder="1" applyProtection="1">
      <protection locked="0"/>
    </xf>
    <xf numFmtId="49" fontId="0" fillId="2" borderId="1" xfId="0" applyNumberFormat="1" applyFill="1" applyBorder="1" applyAlignment="1" applyProtection="1">
      <alignment horizontal="center"/>
      <protection locked="0"/>
    </xf>
    <xf numFmtId="10" fontId="0" fillId="2" borderId="1" xfId="0" applyNumberFormat="1" applyFill="1" applyBorder="1" applyAlignment="1" applyProtection="1">
      <alignment horizontal="center"/>
      <protection locked="0"/>
    </xf>
    <xf numFmtId="43" fontId="0" fillId="3" borderId="1" xfId="0" applyNumberFormat="1" applyFill="1" applyBorder="1" applyProtection="1">
      <protection locked="0"/>
    </xf>
    <xf numFmtId="49" fontId="0" fillId="3" borderId="1" xfId="0" applyNumberFormat="1" applyFill="1" applyBorder="1" applyAlignment="1" applyProtection="1">
      <alignment horizontal="center"/>
      <protection locked="0"/>
    </xf>
    <xf numFmtId="10" fontId="0" fillId="3" borderId="1" xfId="0" applyNumberFormat="1" applyFill="1" applyBorder="1" applyAlignment="1" applyProtection="1">
      <alignment horizontal="center"/>
      <protection locked="0"/>
    </xf>
    <xf numFmtId="0" fontId="0" fillId="3" borderId="1" xfId="0" applyFill="1" applyBorder="1" applyProtection="1">
      <protection locked="0"/>
    </xf>
    <xf numFmtId="0" fontId="0" fillId="2" borderId="1" xfId="0" applyFill="1" applyBorder="1" applyProtection="1">
      <protection locked="0"/>
    </xf>
    <xf numFmtId="0" fontId="2" fillId="0" borderId="0" xfId="0" applyNumberFormat="1" applyFont="1"/>
    <xf numFmtId="0" fontId="0" fillId="0" borderId="0" xfId="0" applyAlignment="1"/>
    <xf numFmtId="0" fontId="1" fillId="0" borderId="0" xfId="0" applyFont="1" applyAlignment="1"/>
    <xf numFmtId="0" fontId="1" fillId="0" borderId="0" xfId="0" applyFont="1" applyAlignment="1">
      <alignment horizontal="justify"/>
    </xf>
    <xf numFmtId="0" fontId="0" fillId="0" borderId="0" xfId="0" applyAlignment="1">
      <alignment horizontal="justify"/>
    </xf>
    <xf numFmtId="0" fontId="0" fillId="0" borderId="0" xfId="0" applyAlignment="1">
      <alignment horizontal="justify" wrapText="1"/>
    </xf>
    <xf numFmtId="0" fontId="0" fillId="0" borderId="0" xfId="0" applyAlignment="1">
      <alignment horizontal="left" wrapText="1" indent="1"/>
    </xf>
    <xf numFmtId="0" fontId="5" fillId="0" borderId="0" xfId="1" applyAlignment="1" applyProtection="1">
      <alignment horizontal="left" indent="1"/>
    </xf>
    <xf numFmtId="164" fontId="0" fillId="0" borderId="0" xfId="0" applyNumberFormat="1" applyAlignment="1">
      <alignment horizontal="justify"/>
    </xf>
    <xf numFmtId="43" fontId="1" fillId="0" borderId="0" xfId="0" applyNumberFormat="1" applyFont="1"/>
    <xf numFmtId="0" fontId="1" fillId="4" borderId="0" xfId="0" applyFont="1" applyFill="1" applyAlignment="1">
      <alignment horizontal="justify" wrapText="1"/>
    </xf>
    <xf numFmtId="0" fontId="0" fillId="0" borderId="0" xfId="0" applyAlignment="1"/>
    <xf numFmtId="0" fontId="0" fillId="0" borderId="0" xfId="0"/>
    <xf numFmtId="43" fontId="0" fillId="0" borderId="0" xfId="0" applyNumberFormat="1"/>
    <xf numFmtId="0" fontId="0" fillId="0" borderId="0" xfId="0" applyAlignment="1">
      <alignment horizontal="left" indent="2"/>
    </xf>
    <xf numFmtId="0" fontId="0" fillId="0" borderId="4" xfId="0" applyBorder="1" applyAlignment="1">
      <alignment horizontal="left" indent="2"/>
    </xf>
    <xf numFmtId="0" fontId="1" fillId="0" borderId="0" xfId="0" applyFont="1" applyAlignment="1">
      <alignment horizontal="left" indent="1"/>
    </xf>
    <xf numFmtId="0" fontId="0" fillId="0" borderId="0" xfId="0" applyAlignment="1"/>
    <xf numFmtId="0" fontId="1" fillId="0" borderId="0" xfId="0" applyFont="1" applyAlignment="1"/>
    <xf numFmtId="0" fontId="0" fillId="0" borderId="0" xfId="0" applyAlignment="1">
      <alignment horizontal="left" indent="3"/>
    </xf>
    <xf numFmtId="0" fontId="2" fillId="0" borderId="0" xfId="0" applyFont="1"/>
    <xf numFmtId="0" fontId="0" fillId="0" borderId="0" xfId="0" applyFill="1" applyBorder="1" applyAlignment="1">
      <alignment horizontal="left" indent="2"/>
    </xf>
    <xf numFmtId="0" fontId="0" fillId="0" borderId="4" xfId="0" applyFill="1" applyBorder="1" applyAlignment="1">
      <alignment horizontal="left" indent="2"/>
    </xf>
    <xf numFmtId="0" fontId="3" fillId="0" borderId="0" xfId="0" applyFont="1" applyFill="1" applyBorder="1" applyAlignment="1">
      <alignment horizontal="left" indent="2"/>
    </xf>
    <xf numFmtId="0" fontId="3" fillId="0" borderId="0" xfId="0" applyFont="1" applyAlignment="1">
      <alignment horizontal="left" indent="2"/>
    </xf>
    <xf numFmtId="0" fontId="1" fillId="0" borderId="0" xfId="0" applyFont="1" applyFill="1" applyBorder="1" applyAlignment="1">
      <alignment horizontal="left" indent="1"/>
    </xf>
    <xf numFmtId="0" fontId="3" fillId="0" borderId="0" xfId="0" applyFont="1" applyAlignment="1">
      <alignment horizontal="left" indent="1"/>
    </xf>
    <xf numFmtId="0" fontId="0" fillId="0" borderId="0" xfId="0" applyFill="1" applyBorder="1" applyAlignment="1">
      <alignment horizontal="left" indent="1"/>
    </xf>
    <xf numFmtId="0" fontId="0" fillId="0" borderId="4" xfId="0" applyFill="1" applyBorder="1" applyAlignment="1">
      <alignment horizontal="left" indent="1"/>
    </xf>
    <xf numFmtId="0" fontId="3" fillId="0" borderId="0" xfId="0" applyFont="1" applyFill="1" applyBorder="1" applyAlignment="1">
      <alignment horizontal="left" indent="1"/>
    </xf>
    <xf numFmtId="0" fontId="0" fillId="0" borderId="0" xfId="0" applyFill="1" applyBorder="1" applyAlignment="1">
      <alignment horizontal="left" indent="4"/>
    </xf>
    <xf numFmtId="0" fontId="0" fillId="0" borderId="0" xfId="0" applyFill="1" applyBorder="1" applyAlignment="1">
      <alignment horizontal="left" indent="3"/>
    </xf>
    <xf numFmtId="0" fontId="1" fillId="3" borderId="2" xfId="0" applyFont="1" applyFill="1" applyBorder="1" applyAlignment="1" applyProtection="1">
      <alignment horizontal="left" indent="1"/>
      <protection locked="0"/>
    </xf>
    <xf numFmtId="0" fontId="1" fillId="3" borderId="3" xfId="0" applyFont="1" applyFill="1" applyBorder="1" applyAlignment="1" applyProtection="1">
      <alignment horizontal="left" indent="1"/>
      <protection locked="0"/>
    </xf>
    <xf numFmtId="0" fontId="0" fillId="0" borderId="0" xfId="0" applyAlignment="1">
      <alignment horizontal="left" indent="1"/>
    </xf>
    <xf numFmtId="0" fontId="0" fillId="0" borderId="4" xfId="0" applyBorder="1" applyAlignment="1">
      <alignment horizontal="left" indent="1"/>
    </xf>
    <xf numFmtId="0" fontId="2" fillId="0" borderId="0" xfId="0" applyFont="1" applyFill="1" applyBorder="1" applyAlignment="1">
      <alignment horizontal="left"/>
    </xf>
    <xf numFmtId="43" fontId="1" fillId="0" borderId="0" xfId="0" applyNumberFormat="1" applyFont="1"/>
    <xf numFmtId="0" fontId="1" fillId="0" borderId="0" xfId="0" applyFont="1"/>
    <xf numFmtId="0" fontId="0" fillId="0" borderId="0" xfId="0"/>
    <xf numFmtId="0" fontId="0" fillId="0" borderId="0" xfId="0" applyNumberFormat="1" applyAlignment="1">
      <alignment horizontal="left" indent="1"/>
    </xf>
    <xf numFmtId="0" fontId="1" fillId="0" borderId="0" xfId="0" applyNumberFormat="1" applyFont="1" applyAlignment="1">
      <alignment horizontal="left" indent="1"/>
    </xf>
    <xf numFmtId="43" fontId="0" fillId="0" borderId="0" xfId="0" applyNumberFormat="1"/>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NumberFormat="1" applyFont="1" applyAlignment="1">
      <alignment horizontal="center" vertical="center" wrapText="1"/>
    </xf>
    <xf numFmtId="0" fontId="4"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0" fillId="0" borderId="0" xfId="0" applyFont="1" applyAlignment="1">
      <alignment horizontal="left" indent="4"/>
    </xf>
    <xf numFmtId="0" fontId="3" fillId="0" borderId="0" xfId="0" applyFont="1" applyAlignment="1">
      <alignment horizontal="left" indent="3"/>
    </xf>
    <xf numFmtId="167" fontId="0" fillId="0" borderId="0" xfId="0" applyNumberFormat="1" applyAlignment="1">
      <alignment horizontal="left"/>
    </xf>
  </cellXfs>
  <cellStyles count="2">
    <cellStyle name="Hyperlink" xfId="1" builtinId="8"/>
    <cellStyle name="Normal" xfId="0" builtinId="0"/>
  </cellStyles>
  <dxfs count="1">
    <dxf>
      <font>
        <b/>
        <i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dpi.wi.gov/sfs/aid/special-ed/high-cost"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showGridLines="0" showRowColHeaders="0" tabSelected="1" workbookViewId="0">
      <selection activeCell="A31" sqref="A31"/>
    </sheetView>
  </sheetViews>
  <sheetFormatPr defaultRowHeight="15" x14ac:dyDescent="0.25"/>
  <cols>
    <col min="1" max="1" width="82.28515625" style="19" customWidth="1"/>
  </cols>
  <sheetData>
    <row r="1" spans="1:1" x14ac:dyDescent="0.25">
      <c r="A1" s="18" t="s">
        <v>31</v>
      </c>
    </row>
    <row r="2" spans="1:1" x14ac:dyDescent="0.25">
      <c r="A2" s="19" t="s">
        <v>32</v>
      </c>
    </row>
    <row r="3" spans="1:1" x14ac:dyDescent="0.25">
      <c r="A3" s="23">
        <v>42531</v>
      </c>
    </row>
    <row r="5" spans="1:1" ht="60" customHeight="1" x14ac:dyDescent="0.25">
      <c r="A5" s="20" t="s">
        <v>50</v>
      </c>
    </row>
    <row r="7" spans="1:1" ht="45" customHeight="1" x14ac:dyDescent="0.25">
      <c r="A7" s="25" t="s">
        <v>65</v>
      </c>
    </row>
    <row r="9" spans="1:1" x14ac:dyDescent="0.25">
      <c r="A9" s="19" t="s">
        <v>51</v>
      </c>
    </row>
    <row r="10" spans="1:1" x14ac:dyDescent="0.25">
      <c r="A10" s="1" t="s">
        <v>53</v>
      </c>
    </row>
    <row r="11" spans="1:1" x14ac:dyDescent="0.25">
      <c r="A11" s="1" t="s">
        <v>54</v>
      </c>
    </row>
    <row r="13" spans="1:1" x14ac:dyDescent="0.25">
      <c r="A13" s="19" t="s">
        <v>52</v>
      </c>
    </row>
    <row r="14" spans="1:1" ht="30" x14ac:dyDescent="0.25">
      <c r="A14" s="21" t="s">
        <v>67</v>
      </c>
    </row>
    <row r="15" spans="1:1" ht="30" x14ac:dyDescent="0.25">
      <c r="A15" s="21" t="s">
        <v>55</v>
      </c>
    </row>
    <row r="16" spans="1:1" ht="30" x14ac:dyDescent="0.25">
      <c r="A16" s="21" t="s">
        <v>66</v>
      </c>
    </row>
    <row r="17" spans="1:1" ht="30" x14ac:dyDescent="0.25">
      <c r="A17" s="21" t="s">
        <v>56</v>
      </c>
    </row>
    <row r="18" spans="1:1" ht="30" x14ac:dyDescent="0.25">
      <c r="A18" s="21" t="s">
        <v>57</v>
      </c>
    </row>
    <row r="19" spans="1:1" ht="30" x14ac:dyDescent="0.25">
      <c r="A19" s="21" t="s">
        <v>58</v>
      </c>
    </row>
    <row r="20" spans="1:1" ht="30" x14ac:dyDescent="0.25">
      <c r="A20" s="21" t="s">
        <v>72</v>
      </c>
    </row>
    <row r="21" spans="1:1" ht="45" x14ac:dyDescent="0.25">
      <c r="A21" s="21" t="s">
        <v>73</v>
      </c>
    </row>
    <row r="22" spans="1:1" x14ac:dyDescent="0.25">
      <c r="A22" s="21"/>
    </row>
    <row r="23" spans="1:1" ht="30" x14ac:dyDescent="0.25">
      <c r="A23" s="19" t="s">
        <v>59</v>
      </c>
    </row>
    <row r="24" spans="1:1" ht="30" x14ac:dyDescent="0.25">
      <c r="A24" s="21" t="s">
        <v>60</v>
      </c>
    </row>
    <row r="25" spans="1:1" ht="60" x14ac:dyDescent="0.25">
      <c r="A25" s="21" t="s">
        <v>62</v>
      </c>
    </row>
    <row r="26" spans="1:1" ht="30" x14ac:dyDescent="0.25">
      <c r="A26" s="21" t="s">
        <v>61</v>
      </c>
    </row>
    <row r="27" spans="1:1" ht="30" x14ac:dyDescent="0.25">
      <c r="A27" s="21" t="s">
        <v>63</v>
      </c>
    </row>
    <row r="29" spans="1:1" x14ac:dyDescent="0.25">
      <c r="A29" s="19" t="s">
        <v>64</v>
      </c>
    </row>
    <row r="30" spans="1:1" x14ac:dyDescent="0.25">
      <c r="A30" s="22" t="s">
        <v>74</v>
      </c>
    </row>
  </sheetData>
  <sheetProtection sheet="1" objects="1" scenarios="1" selectLockedCells="1" selectUnlockedCells="1"/>
  <hyperlinks>
    <hyperlink ref="A30"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2"/>
  <sheetViews>
    <sheetView zoomScaleNormal="100" workbookViewId="0">
      <pane ySplit="6" topLeftCell="A7" activePane="bottomLeft" state="frozen"/>
      <selection pane="bottomLeft" activeCell="B5" sqref="B5:C5"/>
    </sheetView>
  </sheetViews>
  <sheetFormatPr defaultRowHeight="15" x14ac:dyDescent="0.25"/>
  <cols>
    <col min="2" max="2" width="29.28515625" customWidth="1"/>
    <col min="3" max="3" width="14.140625" style="2" bestFit="1" customWidth="1"/>
    <col min="4" max="4" width="11.28515625" customWidth="1"/>
  </cols>
  <sheetData>
    <row r="1" spans="1:5" x14ac:dyDescent="0.25">
      <c r="A1" s="33" t="s">
        <v>31</v>
      </c>
      <c r="B1" s="33"/>
      <c r="C1" s="33"/>
      <c r="D1" s="33"/>
      <c r="E1" s="17"/>
    </row>
    <row r="2" spans="1:5" x14ac:dyDescent="0.25">
      <c r="A2" s="32" t="s">
        <v>32</v>
      </c>
      <c r="B2" s="32"/>
      <c r="C2" s="32"/>
      <c r="D2" s="32"/>
      <c r="E2" s="16"/>
    </row>
    <row r="3" spans="1:5" s="27" customFormat="1" x14ac:dyDescent="0.25">
      <c r="A3" s="65">
        <f>Notes!A3</f>
        <v>42531</v>
      </c>
      <c r="B3" s="65"/>
      <c r="C3" s="65"/>
      <c r="D3" s="65"/>
      <c r="E3" s="26"/>
    </row>
    <row r="5" spans="1:5" x14ac:dyDescent="0.25">
      <c r="A5" t="s">
        <v>33</v>
      </c>
      <c r="B5" s="47"/>
      <c r="C5" s="48"/>
    </row>
    <row r="7" spans="1:5" x14ac:dyDescent="0.25">
      <c r="A7" s="35" t="s">
        <v>3</v>
      </c>
      <c r="B7" s="35"/>
    </row>
    <row r="8" spans="1:5" x14ac:dyDescent="0.25">
      <c r="A8" s="29" t="s">
        <v>0</v>
      </c>
      <c r="B8" s="30"/>
      <c r="C8" s="10"/>
    </row>
    <row r="9" spans="1:5" x14ac:dyDescent="0.25">
      <c r="A9" s="29" t="s">
        <v>1</v>
      </c>
      <c r="B9" s="30"/>
      <c r="C9" s="7"/>
    </row>
    <row r="10" spans="1:5" x14ac:dyDescent="0.25">
      <c r="A10" s="29" t="s">
        <v>2</v>
      </c>
      <c r="B10" s="30"/>
      <c r="C10" s="10"/>
    </row>
    <row r="11" spans="1:5" x14ac:dyDescent="0.25">
      <c r="A11" s="31" t="s">
        <v>4</v>
      </c>
      <c r="B11" s="31"/>
      <c r="C11" s="4">
        <f>SUM(C8:C10)</f>
        <v>0</v>
      </c>
    </row>
    <row r="13" spans="1:5" x14ac:dyDescent="0.25">
      <c r="A13" s="35" t="s">
        <v>16</v>
      </c>
      <c r="B13" s="35"/>
    </row>
    <row r="14" spans="1:5" x14ac:dyDescent="0.25">
      <c r="A14" s="49" t="s">
        <v>15</v>
      </c>
      <c r="B14" s="50"/>
      <c r="C14" s="10"/>
    </row>
    <row r="16" spans="1:5" x14ac:dyDescent="0.25">
      <c r="A16" s="51" t="s">
        <v>5</v>
      </c>
      <c r="B16" s="51"/>
    </row>
    <row r="17" spans="1:3" x14ac:dyDescent="0.25">
      <c r="A17" s="42" t="s">
        <v>6</v>
      </c>
      <c r="B17" s="43"/>
      <c r="C17" s="11"/>
    </row>
    <row r="18" spans="1:3" x14ac:dyDescent="0.25">
      <c r="A18" s="42" t="s">
        <v>7</v>
      </c>
      <c r="B18" s="43"/>
      <c r="C18" s="8"/>
    </row>
    <row r="19" spans="1:3" x14ac:dyDescent="0.25">
      <c r="A19" s="42" t="s">
        <v>8</v>
      </c>
      <c r="B19" s="43"/>
      <c r="C19" s="11"/>
    </row>
    <row r="20" spans="1:3" x14ac:dyDescent="0.25">
      <c r="A20" s="42" t="s">
        <v>11</v>
      </c>
      <c r="B20" s="43"/>
      <c r="C20" s="7"/>
    </row>
    <row r="22" spans="1:3" x14ac:dyDescent="0.25">
      <c r="A22" s="35" t="s">
        <v>9</v>
      </c>
      <c r="B22" s="35"/>
    </row>
    <row r="23" spans="1:3" x14ac:dyDescent="0.25">
      <c r="A23" s="44" t="s">
        <v>10</v>
      </c>
      <c r="B23" s="44"/>
    </row>
    <row r="24" spans="1:3" x14ac:dyDescent="0.25">
      <c r="A24" s="45" t="s">
        <v>12</v>
      </c>
      <c r="B24" s="45"/>
      <c r="C24" s="2">
        <f>IF(C17="Yes",IF(OR(C18="District",C18="2r"),IF(C19="Yes",C20,11900),0),11900)</f>
        <v>11900</v>
      </c>
    </row>
    <row r="25" spans="1:3" x14ac:dyDescent="0.25">
      <c r="A25" s="45" t="s">
        <v>2</v>
      </c>
      <c r="B25" s="45"/>
      <c r="C25" s="2">
        <f>C10</f>
        <v>0</v>
      </c>
    </row>
    <row r="26" spans="1:3" x14ac:dyDescent="0.25">
      <c r="A26" s="46" t="s">
        <v>13</v>
      </c>
      <c r="B26" s="46"/>
      <c r="C26" s="2">
        <f>SUM(C24:C25)</f>
        <v>11900</v>
      </c>
    </row>
    <row r="27" spans="1:3" x14ac:dyDescent="0.25">
      <c r="A27" s="38" t="s">
        <v>14</v>
      </c>
      <c r="B27" s="38"/>
      <c r="C27" s="3">
        <f>MIN(C26,30000)</f>
        <v>11900</v>
      </c>
    </row>
    <row r="28" spans="1:3" x14ac:dyDescent="0.25">
      <c r="A28" s="44" t="s">
        <v>17</v>
      </c>
      <c r="B28" s="44"/>
    </row>
    <row r="29" spans="1:3" x14ac:dyDescent="0.25">
      <c r="A29" s="46" t="s">
        <v>0</v>
      </c>
      <c r="B29" s="46"/>
      <c r="C29" s="2">
        <f>C8</f>
        <v>0</v>
      </c>
    </row>
    <row r="30" spans="1:3" x14ac:dyDescent="0.25">
      <c r="A30" s="46" t="s">
        <v>1</v>
      </c>
      <c r="B30" s="46"/>
      <c r="C30" s="2">
        <f>C9</f>
        <v>0</v>
      </c>
    </row>
    <row r="31" spans="1:3" x14ac:dyDescent="0.25">
      <c r="A31" s="38" t="s">
        <v>13</v>
      </c>
      <c r="B31" s="38"/>
      <c r="C31" s="3">
        <f>SUM(C29:C30)</f>
        <v>0</v>
      </c>
    </row>
    <row r="32" spans="1:3" x14ac:dyDescent="0.25">
      <c r="A32" s="41" t="s">
        <v>18</v>
      </c>
      <c r="B32" s="41"/>
    </row>
    <row r="33" spans="1:3" x14ac:dyDescent="0.25">
      <c r="A33" s="36" t="s">
        <v>20</v>
      </c>
      <c r="B33" s="37"/>
      <c r="C33" s="12"/>
    </row>
    <row r="34" spans="1:3" x14ac:dyDescent="0.25">
      <c r="A34" s="38" t="s">
        <v>21</v>
      </c>
      <c r="B34" s="38"/>
      <c r="C34" s="3">
        <f>-ROUND(C29*C33,2)</f>
        <v>0</v>
      </c>
    </row>
    <row r="35" spans="1:3" x14ac:dyDescent="0.25">
      <c r="A35" s="39" t="s">
        <v>19</v>
      </c>
      <c r="B35" s="39"/>
      <c r="C35" s="3">
        <f>-C14</f>
        <v>0</v>
      </c>
    </row>
    <row r="36" spans="1:3" s="27" customFormat="1" x14ac:dyDescent="0.25">
      <c r="A36" s="39" t="s">
        <v>68</v>
      </c>
      <c r="B36" s="39"/>
      <c r="C36" s="3"/>
    </row>
    <row r="37" spans="1:3" s="27" customFormat="1" x14ac:dyDescent="0.25">
      <c r="A37" s="63" t="s">
        <v>71</v>
      </c>
      <c r="B37" s="63"/>
      <c r="C37" s="10"/>
    </row>
    <row r="38" spans="1:3" s="27" customFormat="1" x14ac:dyDescent="0.25">
      <c r="A38" s="63" t="s">
        <v>69</v>
      </c>
      <c r="B38" s="63"/>
      <c r="C38" s="7"/>
    </row>
    <row r="39" spans="1:3" s="27" customFormat="1" x14ac:dyDescent="0.25">
      <c r="A39" s="64" t="s">
        <v>70</v>
      </c>
      <c r="B39" s="64"/>
      <c r="C39" s="3">
        <f>-ROUND(IF(ISBLANK(C37),0,IF(AND(C17="Yes",C18="Private",C38&gt;0,C38/C37&lt;0.1),C38,0.1*C37)),2)</f>
        <v>0</v>
      </c>
    </row>
    <row r="40" spans="1:3" x14ac:dyDescent="0.25">
      <c r="A40" s="40" t="s">
        <v>22</v>
      </c>
      <c r="B40" s="40"/>
      <c r="C40" s="4">
        <f>IF(SUM(C8:C10)=0,0,SUM(C27,C31,C34,C35,C39))</f>
        <v>0</v>
      </c>
    </row>
    <row r="42" spans="1:3" x14ac:dyDescent="0.25">
      <c r="A42" s="35" t="s">
        <v>23</v>
      </c>
      <c r="B42" s="35"/>
    </row>
    <row r="43" spans="1:3" x14ac:dyDescent="0.25">
      <c r="A43" s="34" t="s">
        <v>24</v>
      </c>
      <c r="B43" s="34"/>
      <c r="C43" s="2">
        <f>C40</f>
        <v>0</v>
      </c>
    </row>
    <row r="44" spans="1:3" x14ac:dyDescent="0.25">
      <c r="A44" s="34" t="s">
        <v>25</v>
      </c>
      <c r="B44" s="34"/>
      <c r="C44" s="2">
        <v>-30000</v>
      </c>
    </row>
    <row r="45" spans="1:3" x14ac:dyDescent="0.25">
      <c r="A45" s="29" t="s">
        <v>13</v>
      </c>
      <c r="B45" s="29"/>
      <c r="C45" s="2">
        <f>SUM(C43:C44)</f>
        <v>-30000</v>
      </c>
    </row>
    <row r="46" spans="1:3" x14ac:dyDescent="0.25">
      <c r="A46" s="29" t="s">
        <v>26</v>
      </c>
      <c r="B46" s="29"/>
      <c r="C46" s="5">
        <v>0.7</v>
      </c>
    </row>
    <row r="47" spans="1:3" x14ac:dyDescent="0.25">
      <c r="A47" s="31" t="s">
        <v>27</v>
      </c>
      <c r="B47" s="31"/>
      <c r="C47" s="4">
        <f>MAX(ROUND(C45*C46,2),0)</f>
        <v>0</v>
      </c>
    </row>
    <row r="49" spans="1:3" x14ac:dyDescent="0.25">
      <c r="A49" s="35" t="s">
        <v>28</v>
      </c>
      <c r="B49" s="35"/>
    </row>
    <row r="50" spans="1:3" x14ac:dyDescent="0.25">
      <c r="A50" s="29" t="s">
        <v>29</v>
      </c>
      <c r="B50" s="29"/>
      <c r="C50" s="2">
        <f>C47</f>
        <v>0</v>
      </c>
    </row>
    <row r="51" spans="1:3" x14ac:dyDescent="0.25">
      <c r="A51" s="29" t="s">
        <v>37</v>
      </c>
      <c r="B51" s="30"/>
      <c r="C51" s="12"/>
    </row>
    <row r="52" spans="1:3" x14ac:dyDescent="0.25">
      <c r="A52" s="31" t="s">
        <v>30</v>
      </c>
      <c r="B52" s="31"/>
      <c r="C52" s="4">
        <f>ROUND(C50*C51,2)</f>
        <v>0</v>
      </c>
    </row>
  </sheetData>
  <sheetProtection sheet="1" objects="1" scenarios="1" selectLockedCells="1"/>
  <mergeCells count="45">
    <mergeCell ref="A36:B36"/>
    <mergeCell ref="A37:B37"/>
    <mergeCell ref="A38:B38"/>
    <mergeCell ref="A39:B39"/>
    <mergeCell ref="A3:D3"/>
    <mergeCell ref="A19:B19"/>
    <mergeCell ref="B5:C5"/>
    <mergeCell ref="A7:B7"/>
    <mergeCell ref="A8:B8"/>
    <mergeCell ref="A9:B9"/>
    <mergeCell ref="A10:B10"/>
    <mergeCell ref="A11:B11"/>
    <mergeCell ref="A13:B13"/>
    <mergeCell ref="A14:B14"/>
    <mergeCell ref="A16:B16"/>
    <mergeCell ref="A17:B17"/>
    <mergeCell ref="A18:B18"/>
    <mergeCell ref="A32:B32"/>
    <mergeCell ref="A20:B20"/>
    <mergeCell ref="A22:B22"/>
    <mergeCell ref="A23:B23"/>
    <mergeCell ref="A24:B24"/>
    <mergeCell ref="A25:B25"/>
    <mergeCell ref="A26:B26"/>
    <mergeCell ref="A27:B27"/>
    <mergeCell ref="A28:B28"/>
    <mergeCell ref="A29:B29"/>
    <mergeCell ref="A30:B30"/>
    <mergeCell ref="A31:B31"/>
    <mergeCell ref="A51:B51"/>
    <mergeCell ref="A52:B52"/>
    <mergeCell ref="A2:D2"/>
    <mergeCell ref="A1:D1"/>
    <mergeCell ref="A44:B44"/>
    <mergeCell ref="A45:B45"/>
    <mergeCell ref="A46:B46"/>
    <mergeCell ref="A47:B47"/>
    <mergeCell ref="A49:B49"/>
    <mergeCell ref="A50:B50"/>
    <mergeCell ref="A33:B33"/>
    <mergeCell ref="A34:B34"/>
    <mergeCell ref="A35:B35"/>
    <mergeCell ref="A40:B40"/>
    <mergeCell ref="A42:B42"/>
    <mergeCell ref="A43:B43"/>
  </mergeCells>
  <conditionalFormatting sqref="C37">
    <cfRule type="expression" dxfId="0" priority="1">
      <formula>$C$37&gt;$C$11</formula>
    </cfRule>
  </conditionalFormatting>
  <dataValidations count="2">
    <dataValidation type="list" allowBlank="1" showInputMessage="1" showErrorMessage="1" sqref="C17 C19">
      <formula1>"Yes,No"</formula1>
    </dataValidation>
    <dataValidation type="list" allowBlank="1" showInputMessage="1" showErrorMessage="1" sqref="C18">
      <formula1>"District,CESA,CCDEB,Private,Non-WI Pub.,Norris,Fairview So.,SEDA,2r"</formula1>
    </dataValidation>
  </dataValidations>
  <pageMargins left="1.5" right="1.5" top="0.5" bottom="1" header="0.3" footer="0.5"/>
  <pageSetup orientation="portrait" r:id="rId1"/>
  <headerFooter>
    <oddFooter>&amp;C&amp;D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5"/>
  <sheetViews>
    <sheetView workbookViewId="0">
      <pane ySplit="11" topLeftCell="A12" activePane="bottomLeft" state="frozen"/>
      <selection pane="bottomLeft" activeCell="C6" sqref="C6"/>
    </sheetView>
  </sheetViews>
  <sheetFormatPr defaultRowHeight="15" x14ac:dyDescent="0.25"/>
  <cols>
    <col min="1" max="1" width="23.28515625" customWidth="1"/>
    <col min="2" max="2" width="11.5703125" style="2" bestFit="1" customWidth="1"/>
    <col min="3" max="5" width="11.5703125" style="2" customWidth="1"/>
    <col min="6" max="6" width="8.5703125" bestFit="1" customWidth="1"/>
    <col min="7" max="7" width="11.5703125" customWidth="1"/>
    <col min="8" max="8" width="9.42578125" bestFit="1" customWidth="1"/>
    <col min="9" max="11" width="11.5703125" style="2" customWidth="1"/>
  </cols>
  <sheetData>
    <row r="1" spans="1:11" x14ac:dyDescent="0.25">
      <c r="A1" s="53" t="s">
        <v>31</v>
      </c>
      <c r="B1" s="53"/>
      <c r="C1" s="53"/>
      <c r="D1" s="53"/>
      <c r="E1" s="53"/>
      <c r="I1" s="6"/>
      <c r="J1" s="6"/>
      <c r="K1" s="6"/>
    </row>
    <row r="2" spans="1:11" x14ac:dyDescent="0.25">
      <c r="A2" s="54" t="s">
        <v>32</v>
      </c>
      <c r="B2" s="54"/>
      <c r="C2" s="54"/>
      <c r="D2" s="54"/>
      <c r="E2" s="54"/>
      <c r="I2" s="6"/>
      <c r="J2" s="6"/>
      <c r="K2" s="6"/>
    </row>
    <row r="3" spans="1:11" s="27" customFormat="1" x14ac:dyDescent="0.25">
      <c r="A3" s="65">
        <f>Notes!A3</f>
        <v>42531</v>
      </c>
      <c r="B3" s="65"/>
      <c r="C3" s="65"/>
      <c r="D3" s="65"/>
      <c r="E3" s="65"/>
      <c r="I3" s="6"/>
      <c r="J3" s="6"/>
      <c r="K3" s="6"/>
    </row>
    <row r="4" spans="1:11" x14ac:dyDescent="0.25">
      <c r="B4" s="6"/>
      <c r="C4" s="6"/>
      <c r="D4" s="6"/>
      <c r="E4" s="6"/>
      <c r="I4" s="6"/>
      <c r="J4" s="6"/>
      <c r="K4" s="6"/>
    </row>
    <row r="5" spans="1:11" x14ac:dyDescent="0.25">
      <c r="A5" s="35" t="s">
        <v>34</v>
      </c>
      <c r="B5" s="35"/>
      <c r="C5" s="6"/>
      <c r="D5" s="6"/>
      <c r="E5" s="15" t="s">
        <v>47</v>
      </c>
      <c r="I5" s="6"/>
      <c r="J5" s="6"/>
      <c r="K5" s="6"/>
    </row>
    <row r="6" spans="1:11" x14ac:dyDescent="0.25">
      <c r="A6" s="49" t="s">
        <v>11</v>
      </c>
      <c r="B6" s="50"/>
      <c r="C6" s="10"/>
      <c r="D6" s="6"/>
      <c r="E6" s="55" t="s">
        <v>48</v>
      </c>
      <c r="F6" s="55"/>
      <c r="G6" s="57">
        <f>SUM(B12:D35)</f>
        <v>0</v>
      </c>
      <c r="H6" s="57"/>
      <c r="I6" s="6"/>
      <c r="J6" s="6"/>
      <c r="K6" s="6"/>
    </row>
    <row r="7" spans="1:11" x14ac:dyDescent="0.25">
      <c r="A7" s="49" t="s">
        <v>35</v>
      </c>
      <c r="B7" s="50"/>
      <c r="C7" s="9"/>
      <c r="D7" s="6"/>
      <c r="E7" s="55" t="s">
        <v>24</v>
      </c>
      <c r="F7" s="55"/>
      <c r="G7" s="57">
        <f>SUM(J12:J35)</f>
        <v>0</v>
      </c>
      <c r="H7" s="57"/>
      <c r="I7" s="6"/>
      <c r="J7" s="6"/>
      <c r="K7" s="6"/>
    </row>
    <row r="8" spans="1:11" x14ac:dyDescent="0.25">
      <c r="A8" s="49" t="s">
        <v>36</v>
      </c>
      <c r="B8" s="50"/>
      <c r="C8" s="12"/>
      <c r="D8" s="6"/>
      <c r="E8" s="56" t="s">
        <v>49</v>
      </c>
      <c r="F8" s="56"/>
      <c r="G8" s="52">
        <f>SUM(K12:K35)</f>
        <v>0</v>
      </c>
      <c r="H8" s="52"/>
      <c r="I8" s="6"/>
      <c r="J8" s="6"/>
      <c r="K8" s="6"/>
    </row>
    <row r="9" spans="1:11" x14ac:dyDescent="0.25">
      <c r="B9" s="6"/>
      <c r="C9" s="6"/>
      <c r="D9" s="6"/>
      <c r="E9" s="6"/>
      <c r="I9" s="6"/>
      <c r="J9" s="6"/>
      <c r="K9" s="6"/>
    </row>
    <row r="10" spans="1:11" x14ac:dyDescent="0.25">
      <c r="A10" s="58" t="s">
        <v>38</v>
      </c>
      <c r="B10" s="60" t="s">
        <v>43</v>
      </c>
      <c r="C10" s="60" t="s">
        <v>39</v>
      </c>
      <c r="D10" s="60" t="s">
        <v>40</v>
      </c>
      <c r="E10" s="60" t="s">
        <v>41</v>
      </c>
      <c r="F10" s="59" t="s">
        <v>42</v>
      </c>
      <c r="G10" s="59" t="s">
        <v>7</v>
      </c>
      <c r="H10" s="59" t="s">
        <v>44</v>
      </c>
      <c r="I10" s="60" t="s">
        <v>46</v>
      </c>
      <c r="J10" s="60" t="s">
        <v>24</v>
      </c>
      <c r="K10" s="61" t="s">
        <v>45</v>
      </c>
    </row>
    <row r="11" spans="1:11" x14ac:dyDescent="0.25">
      <c r="A11" s="58"/>
      <c r="B11" s="60"/>
      <c r="C11" s="60"/>
      <c r="D11" s="60"/>
      <c r="E11" s="60"/>
      <c r="F11" s="62"/>
      <c r="G11" s="62"/>
      <c r="H11" s="59"/>
      <c r="I11" s="60"/>
      <c r="J11" s="60"/>
      <c r="K11" s="61"/>
    </row>
    <row r="12" spans="1:11" x14ac:dyDescent="0.25">
      <c r="A12" s="13"/>
      <c r="B12" s="10"/>
      <c r="C12" s="10"/>
      <c r="D12" s="10"/>
      <c r="E12" s="10"/>
      <c r="F12" s="11"/>
      <c r="G12" s="11"/>
      <c r="H12" s="11"/>
      <c r="I12" s="2">
        <f>IF(F12="Yes",IF(OR(G12="District",G12="2r"),IF(H12="Yes",$C$6,11900),0),11900)</f>
        <v>11900</v>
      </c>
      <c r="J12" s="2">
        <f>IF(SUM(B12:D12)=0,0,MIN(D12+I12,30000)+B12+C12-ROUND(B12*$C$7,2)-E12)</f>
        <v>0</v>
      </c>
      <c r="K12" s="4">
        <f>MAX(ROUND(ROUND((J12-30000)*0.7,2)*$C$8,2),0)</f>
        <v>0</v>
      </c>
    </row>
    <row r="13" spans="1:11" x14ac:dyDescent="0.25">
      <c r="A13" s="14"/>
      <c r="B13" s="7"/>
      <c r="C13" s="7"/>
      <c r="D13" s="7"/>
      <c r="E13" s="7"/>
      <c r="F13" s="8"/>
      <c r="G13" s="8"/>
      <c r="H13" s="8"/>
      <c r="I13" s="28">
        <f t="shared" ref="I13:I35" si="0">IF(F13="Yes",IF(OR(G13="District",G13="2r"),IF(H13="Yes",$C$6,11900),0),11900)</f>
        <v>11900</v>
      </c>
      <c r="J13" s="2">
        <f>IF(SUM(B13:D13)=0,0,MIN(D13+I13,30000)+B13+C13-ROUND(B13*$C$7,2)-E13)</f>
        <v>0</v>
      </c>
      <c r="K13" s="4">
        <f>MAX(ROUND(ROUND((J13-30000)*0.7,2)*$C$8,2),0)</f>
        <v>0</v>
      </c>
    </row>
    <row r="14" spans="1:11" x14ac:dyDescent="0.25">
      <c r="A14" s="13"/>
      <c r="B14" s="10"/>
      <c r="C14" s="10"/>
      <c r="D14" s="10"/>
      <c r="E14" s="10"/>
      <c r="F14" s="11"/>
      <c r="G14" s="11"/>
      <c r="H14" s="11"/>
      <c r="I14" s="28">
        <f t="shared" si="0"/>
        <v>11900</v>
      </c>
      <c r="J14" s="2">
        <f t="shared" ref="J14:J35" si="1">IF(SUM(B14:D14)=0,0,MIN(D14+I14,30000)+B14+C14-ROUND(B14*$C$7,2)-E14)</f>
        <v>0</v>
      </c>
      <c r="K14" s="24">
        <f t="shared" ref="K14:K35" si="2">MAX(ROUND(ROUND((J14-30000)*0.7,2)*$C$8,2),0)</f>
        <v>0</v>
      </c>
    </row>
    <row r="15" spans="1:11" x14ac:dyDescent="0.25">
      <c r="A15" s="14"/>
      <c r="B15" s="7"/>
      <c r="C15" s="7"/>
      <c r="D15" s="7"/>
      <c r="E15" s="7"/>
      <c r="F15" s="8"/>
      <c r="G15" s="8"/>
      <c r="H15" s="8"/>
      <c r="I15" s="28">
        <f t="shared" si="0"/>
        <v>11900</v>
      </c>
      <c r="J15" s="2">
        <f t="shared" si="1"/>
        <v>0</v>
      </c>
      <c r="K15" s="24">
        <f t="shared" si="2"/>
        <v>0</v>
      </c>
    </row>
    <row r="16" spans="1:11" x14ac:dyDescent="0.25">
      <c r="A16" s="13"/>
      <c r="B16" s="10"/>
      <c r="C16" s="10"/>
      <c r="D16" s="10"/>
      <c r="E16" s="10"/>
      <c r="F16" s="11"/>
      <c r="G16" s="11"/>
      <c r="H16" s="11"/>
      <c r="I16" s="28">
        <f t="shared" si="0"/>
        <v>11900</v>
      </c>
      <c r="J16" s="2">
        <f t="shared" si="1"/>
        <v>0</v>
      </c>
      <c r="K16" s="24">
        <f t="shared" si="2"/>
        <v>0</v>
      </c>
    </row>
    <row r="17" spans="1:11" x14ac:dyDescent="0.25">
      <c r="A17" s="14"/>
      <c r="B17" s="7"/>
      <c r="C17" s="7"/>
      <c r="D17" s="7"/>
      <c r="E17" s="7"/>
      <c r="F17" s="8"/>
      <c r="G17" s="8"/>
      <c r="H17" s="8"/>
      <c r="I17" s="28">
        <f t="shared" si="0"/>
        <v>11900</v>
      </c>
      <c r="J17" s="2">
        <f t="shared" si="1"/>
        <v>0</v>
      </c>
      <c r="K17" s="24">
        <f t="shared" si="2"/>
        <v>0</v>
      </c>
    </row>
    <row r="18" spans="1:11" x14ac:dyDescent="0.25">
      <c r="A18" s="13"/>
      <c r="B18" s="10"/>
      <c r="C18" s="10"/>
      <c r="D18" s="10"/>
      <c r="E18" s="10"/>
      <c r="F18" s="11"/>
      <c r="G18" s="11"/>
      <c r="H18" s="11"/>
      <c r="I18" s="28">
        <f t="shared" si="0"/>
        <v>11900</v>
      </c>
      <c r="J18" s="2">
        <f t="shared" si="1"/>
        <v>0</v>
      </c>
      <c r="K18" s="24">
        <f t="shared" si="2"/>
        <v>0</v>
      </c>
    </row>
    <row r="19" spans="1:11" x14ac:dyDescent="0.25">
      <c r="A19" s="14"/>
      <c r="B19" s="7"/>
      <c r="C19" s="7"/>
      <c r="D19" s="7"/>
      <c r="E19" s="7"/>
      <c r="F19" s="8"/>
      <c r="G19" s="8"/>
      <c r="H19" s="8"/>
      <c r="I19" s="28">
        <f t="shared" si="0"/>
        <v>11900</v>
      </c>
      <c r="J19" s="2">
        <f t="shared" si="1"/>
        <v>0</v>
      </c>
      <c r="K19" s="24">
        <f t="shared" si="2"/>
        <v>0</v>
      </c>
    </row>
    <row r="20" spans="1:11" x14ac:dyDescent="0.25">
      <c r="A20" s="13"/>
      <c r="B20" s="10"/>
      <c r="C20" s="10"/>
      <c r="D20" s="10"/>
      <c r="E20" s="10"/>
      <c r="F20" s="11"/>
      <c r="G20" s="11"/>
      <c r="H20" s="11"/>
      <c r="I20" s="28">
        <f t="shared" si="0"/>
        <v>11900</v>
      </c>
      <c r="J20" s="2">
        <f t="shared" si="1"/>
        <v>0</v>
      </c>
      <c r="K20" s="24">
        <f t="shared" si="2"/>
        <v>0</v>
      </c>
    </row>
    <row r="21" spans="1:11" x14ac:dyDescent="0.25">
      <c r="A21" s="14"/>
      <c r="B21" s="7"/>
      <c r="C21" s="7"/>
      <c r="D21" s="7"/>
      <c r="E21" s="7"/>
      <c r="F21" s="8"/>
      <c r="G21" s="8"/>
      <c r="H21" s="8"/>
      <c r="I21" s="28">
        <f t="shared" si="0"/>
        <v>11900</v>
      </c>
      <c r="J21" s="2">
        <f t="shared" si="1"/>
        <v>0</v>
      </c>
      <c r="K21" s="24">
        <f t="shared" si="2"/>
        <v>0</v>
      </c>
    </row>
    <row r="22" spans="1:11" x14ac:dyDescent="0.25">
      <c r="A22" s="13"/>
      <c r="B22" s="10"/>
      <c r="C22" s="10"/>
      <c r="D22" s="10"/>
      <c r="E22" s="10"/>
      <c r="F22" s="11"/>
      <c r="G22" s="11"/>
      <c r="H22" s="11"/>
      <c r="I22" s="28">
        <f t="shared" si="0"/>
        <v>11900</v>
      </c>
      <c r="J22" s="2">
        <f t="shared" si="1"/>
        <v>0</v>
      </c>
      <c r="K22" s="24">
        <f t="shared" si="2"/>
        <v>0</v>
      </c>
    </row>
    <row r="23" spans="1:11" x14ac:dyDescent="0.25">
      <c r="A23" s="14"/>
      <c r="B23" s="7"/>
      <c r="C23" s="7"/>
      <c r="D23" s="7"/>
      <c r="E23" s="7"/>
      <c r="F23" s="8"/>
      <c r="G23" s="8"/>
      <c r="H23" s="8"/>
      <c r="I23" s="28">
        <f t="shared" si="0"/>
        <v>11900</v>
      </c>
      <c r="J23" s="2">
        <f t="shared" si="1"/>
        <v>0</v>
      </c>
      <c r="K23" s="24">
        <f t="shared" si="2"/>
        <v>0</v>
      </c>
    </row>
    <row r="24" spans="1:11" x14ac:dyDescent="0.25">
      <c r="A24" s="13"/>
      <c r="B24" s="10"/>
      <c r="C24" s="10"/>
      <c r="D24" s="10"/>
      <c r="E24" s="10"/>
      <c r="F24" s="11"/>
      <c r="G24" s="11"/>
      <c r="H24" s="11"/>
      <c r="I24" s="28">
        <f t="shared" si="0"/>
        <v>11900</v>
      </c>
      <c r="J24" s="2">
        <f t="shared" si="1"/>
        <v>0</v>
      </c>
      <c r="K24" s="24">
        <f t="shared" si="2"/>
        <v>0</v>
      </c>
    </row>
    <row r="25" spans="1:11" x14ac:dyDescent="0.25">
      <c r="A25" s="14"/>
      <c r="B25" s="7"/>
      <c r="C25" s="7"/>
      <c r="D25" s="7"/>
      <c r="E25" s="7"/>
      <c r="F25" s="8"/>
      <c r="G25" s="8"/>
      <c r="H25" s="8"/>
      <c r="I25" s="28">
        <f t="shared" si="0"/>
        <v>11900</v>
      </c>
      <c r="J25" s="2">
        <f t="shared" si="1"/>
        <v>0</v>
      </c>
      <c r="K25" s="24">
        <f t="shared" si="2"/>
        <v>0</v>
      </c>
    </row>
    <row r="26" spans="1:11" x14ac:dyDescent="0.25">
      <c r="A26" s="13"/>
      <c r="B26" s="10"/>
      <c r="C26" s="10"/>
      <c r="D26" s="10"/>
      <c r="E26" s="10"/>
      <c r="F26" s="11"/>
      <c r="G26" s="11"/>
      <c r="H26" s="11"/>
      <c r="I26" s="28">
        <f t="shared" si="0"/>
        <v>11900</v>
      </c>
      <c r="J26" s="2">
        <f t="shared" si="1"/>
        <v>0</v>
      </c>
      <c r="K26" s="24">
        <f t="shared" si="2"/>
        <v>0</v>
      </c>
    </row>
    <row r="27" spans="1:11" x14ac:dyDescent="0.25">
      <c r="A27" s="14"/>
      <c r="B27" s="7"/>
      <c r="C27" s="7"/>
      <c r="D27" s="7"/>
      <c r="E27" s="7"/>
      <c r="F27" s="8"/>
      <c r="G27" s="8"/>
      <c r="H27" s="8"/>
      <c r="I27" s="28">
        <f t="shared" si="0"/>
        <v>11900</v>
      </c>
      <c r="J27" s="2">
        <f t="shared" si="1"/>
        <v>0</v>
      </c>
      <c r="K27" s="24">
        <f t="shared" si="2"/>
        <v>0</v>
      </c>
    </row>
    <row r="28" spans="1:11" x14ac:dyDescent="0.25">
      <c r="A28" s="13"/>
      <c r="B28" s="10"/>
      <c r="C28" s="10"/>
      <c r="D28" s="10"/>
      <c r="E28" s="10"/>
      <c r="F28" s="11"/>
      <c r="G28" s="11"/>
      <c r="H28" s="11"/>
      <c r="I28" s="28">
        <f t="shared" si="0"/>
        <v>11900</v>
      </c>
      <c r="J28" s="2">
        <f t="shared" si="1"/>
        <v>0</v>
      </c>
      <c r="K28" s="24">
        <f t="shared" si="2"/>
        <v>0</v>
      </c>
    </row>
    <row r="29" spans="1:11" x14ac:dyDescent="0.25">
      <c r="A29" s="14"/>
      <c r="B29" s="7"/>
      <c r="C29" s="7"/>
      <c r="D29" s="7"/>
      <c r="E29" s="7"/>
      <c r="F29" s="8"/>
      <c r="G29" s="8"/>
      <c r="H29" s="8"/>
      <c r="I29" s="28">
        <f t="shared" si="0"/>
        <v>11900</v>
      </c>
      <c r="J29" s="2">
        <f t="shared" si="1"/>
        <v>0</v>
      </c>
      <c r="K29" s="24">
        <f t="shared" si="2"/>
        <v>0</v>
      </c>
    </row>
    <row r="30" spans="1:11" x14ac:dyDescent="0.25">
      <c r="A30" s="13"/>
      <c r="B30" s="10"/>
      <c r="C30" s="10"/>
      <c r="D30" s="10"/>
      <c r="E30" s="10"/>
      <c r="F30" s="11"/>
      <c r="G30" s="11"/>
      <c r="H30" s="11"/>
      <c r="I30" s="28">
        <f t="shared" si="0"/>
        <v>11900</v>
      </c>
      <c r="J30" s="2">
        <f t="shared" si="1"/>
        <v>0</v>
      </c>
      <c r="K30" s="24">
        <f t="shared" si="2"/>
        <v>0</v>
      </c>
    </row>
    <row r="31" spans="1:11" x14ac:dyDescent="0.25">
      <c r="A31" s="14"/>
      <c r="B31" s="7"/>
      <c r="C31" s="7"/>
      <c r="D31" s="7"/>
      <c r="E31" s="7"/>
      <c r="F31" s="8"/>
      <c r="G31" s="8"/>
      <c r="H31" s="8"/>
      <c r="I31" s="28">
        <f t="shared" si="0"/>
        <v>11900</v>
      </c>
      <c r="J31" s="2">
        <f t="shared" si="1"/>
        <v>0</v>
      </c>
      <c r="K31" s="24">
        <f t="shared" si="2"/>
        <v>0</v>
      </c>
    </row>
    <row r="32" spans="1:11" x14ac:dyDescent="0.25">
      <c r="A32" s="13"/>
      <c r="B32" s="10"/>
      <c r="C32" s="10"/>
      <c r="D32" s="10"/>
      <c r="E32" s="10"/>
      <c r="F32" s="11"/>
      <c r="G32" s="11"/>
      <c r="H32" s="11"/>
      <c r="I32" s="28">
        <f t="shared" si="0"/>
        <v>11900</v>
      </c>
      <c r="J32" s="2">
        <f t="shared" si="1"/>
        <v>0</v>
      </c>
      <c r="K32" s="24">
        <f t="shared" si="2"/>
        <v>0</v>
      </c>
    </row>
    <row r="33" spans="1:11" x14ac:dyDescent="0.25">
      <c r="A33" s="14"/>
      <c r="B33" s="7"/>
      <c r="C33" s="7"/>
      <c r="D33" s="7"/>
      <c r="E33" s="7"/>
      <c r="F33" s="8"/>
      <c r="G33" s="8"/>
      <c r="H33" s="8"/>
      <c r="I33" s="28">
        <f t="shared" si="0"/>
        <v>11900</v>
      </c>
      <c r="J33" s="2">
        <f t="shared" si="1"/>
        <v>0</v>
      </c>
      <c r="K33" s="24">
        <f t="shared" si="2"/>
        <v>0</v>
      </c>
    </row>
    <row r="34" spans="1:11" x14ac:dyDescent="0.25">
      <c r="A34" s="13"/>
      <c r="B34" s="10"/>
      <c r="C34" s="10"/>
      <c r="D34" s="10"/>
      <c r="E34" s="10"/>
      <c r="F34" s="11"/>
      <c r="G34" s="11"/>
      <c r="H34" s="11"/>
      <c r="I34" s="28">
        <f t="shared" si="0"/>
        <v>11900</v>
      </c>
      <c r="J34" s="2">
        <f t="shared" si="1"/>
        <v>0</v>
      </c>
      <c r="K34" s="24">
        <f t="shared" si="2"/>
        <v>0</v>
      </c>
    </row>
    <row r="35" spans="1:11" x14ac:dyDescent="0.25">
      <c r="A35" s="14"/>
      <c r="B35" s="7"/>
      <c r="C35" s="7"/>
      <c r="D35" s="7"/>
      <c r="E35" s="7"/>
      <c r="F35" s="8"/>
      <c r="G35" s="8"/>
      <c r="H35" s="8"/>
      <c r="I35" s="28">
        <f t="shared" si="0"/>
        <v>11900</v>
      </c>
      <c r="J35" s="2">
        <f t="shared" si="1"/>
        <v>0</v>
      </c>
      <c r="K35" s="24">
        <f t="shared" si="2"/>
        <v>0</v>
      </c>
    </row>
  </sheetData>
  <sheetProtection sheet="1" objects="1" scenarios="1" selectLockedCells="1"/>
  <mergeCells count="24">
    <mergeCell ref="A10:A11"/>
    <mergeCell ref="H10:H11"/>
    <mergeCell ref="I10:I11"/>
    <mergeCell ref="J10:J11"/>
    <mergeCell ref="K10:K11"/>
    <mergeCell ref="B10:B11"/>
    <mergeCell ref="C10:C11"/>
    <mergeCell ref="D10:D11"/>
    <mergeCell ref="E10:E11"/>
    <mergeCell ref="F10:F11"/>
    <mergeCell ref="G10:G11"/>
    <mergeCell ref="G8:H8"/>
    <mergeCell ref="A5:B5"/>
    <mergeCell ref="A1:E1"/>
    <mergeCell ref="A2:E2"/>
    <mergeCell ref="E6:F6"/>
    <mergeCell ref="E7:F7"/>
    <mergeCell ref="E8:F8"/>
    <mergeCell ref="A6:B6"/>
    <mergeCell ref="A7:B7"/>
    <mergeCell ref="A8:B8"/>
    <mergeCell ref="G6:H6"/>
    <mergeCell ref="G7:H7"/>
    <mergeCell ref="A3:E3"/>
  </mergeCells>
  <dataValidations count="2">
    <dataValidation type="list" allowBlank="1" showInputMessage="1" showErrorMessage="1" sqref="F12:F35 H12:H35">
      <formula1>"Yes,No"</formula1>
    </dataValidation>
    <dataValidation type="list" allowBlank="1" showInputMessage="1" showErrorMessage="1" sqref="G12:G35">
      <formula1>"District,CESA,CCDEB,Private,Non-WI Pub.,Norris,Fairview So.,SEDA,2r"</formula1>
    </dataValidation>
  </dataValidations>
  <printOptions horizontalCentered="1"/>
  <pageMargins left="0.25" right="0.25" top="0.5" bottom="1" header="0.3" footer="0.5"/>
  <pageSetup orientation="landscape" r:id="rId1"/>
  <headerFooter>
    <oddFooter>&amp;C&amp;D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Notes</vt:lpstr>
      <vt:lpstr>Individual</vt:lpstr>
      <vt:lpstr>Multiple</vt:lpstr>
      <vt:lpstr>Multiple!Print_Titles</vt:lpstr>
    </vt:vector>
  </TitlesOfParts>
  <Company>State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 Bush</dc:creator>
  <cp:lastModifiedBy>Daniel P. Bush</cp:lastModifiedBy>
  <cp:lastPrinted>2015-04-16T16:59:49Z</cp:lastPrinted>
  <dcterms:created xsi:type="dcterms:W3CDTF">2015-04-16T15:17:55Z</dcterms:created>
  <dcterms:modified xsi:type="dcterms:W3CDTF">2016-06-10T20:45:00Z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198501335</vt:i4>
  </property>
  <property fmtid="{D5CDD505-2E9C-101B-9397-08002B2CF9AE}" pid="3" name="_NewReviewCycle">
    <vt:lpwstr/>
  </property>
  <property fmtid="{D5CDD505-2E9C-101B-9397-08002B2CF9AE}" pid="4" name="_EmailSubject">
    <vt:lpwstr>FedFun 2017 High Cost Presentation</vt:lpwstr>
  </property>
  <property fmtid="{D5CDD505-2E9C-101B-9397-08002B2CF9AE}" pid="5" name="_AuthorEmail">
    <vt:lpwstr>Carey.Bradley@dpi.wi.gov</vt:lpwstr>
  </property>
  <property fmtid="{D5CDD505-2E9C-101B-9397-08002B2CF9AE}" pid="6" name="_AuthorEmailDisplayName">
    <vt:lpwstr>Bradley, Carey M.   DPI</vt:lpwstr>
  </property>
</Properties>
</file>